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0" i="1" l="1"/>
  <c r="L81" i="1"/>
  <c r="L53" i="1"/>
  <c r="L45" i="1" s="1"/>
  <c r="L44" i="1" s="1"/>
  <c r="L39" i="1"/>
  <c r="L36" i="1"/>
  <c r="L34" i="1"/>
  <c r="L29" i="1"/>
  <c r="L27" i="1"/>
  <c r="L25" i="1"/>
  <c r="L22" i="1"/>
  <c r="L20" i="1"/>
  <c r="L19" i="1" s="1"/>
  <c r="O82" i="1" l="1"/>
  <c r="M82" i="1"/>
  <c r="O80" i="1"/>
  <c r="O81" i="1" s="1"/>
  <c r="M80" i="1"/>
  <c r="M81" i="1" s="1"/>
  <c r="H79" i="1"/>
  <c r="J79" i="1" s="1"/>
  <c r="H78" i="1"/>
  <c r="J78" i="1" s="1"/>
  <c r="H77" i="1"/>
  <c r="J77" i="1" s="1"/>
  <c r="H76" i="1"/>
  <c r="J76" i="1" s="1"/>
  <c r="H75" i="1"/>
  <c r="J75" i="1" s="1"/>
  <c r="J74" i="1"/>
  <c r="H74" i="1"/>
  <c r="H73" i="1"/>
  <c r="J73" i="1" s="1"/>
  <c r="J72" i="1"/>
  <c r="H72" i="1"/>
  <c r="H71" i="1"/>
  <c r="J71" i="1" s="1"/>
  <c r="J70" i="1"/>
  <c r="H70" i="1"/>
  <c r="H69" i="1"/>
  <c r="J69" i="1" s="1"/>
  <c r="J68" i="1"/>
  <c r="H68" i="1"/>
  <c r="H67" i="1"/>
  <c r="J67" i="1" s="1"/>
  <c r="J66" i="1"/>
  <c r="H66" i="1"/>
  <c r="H65" i="1"/>
  <c r="J65" i="1" s="1"/>
  <c r="J64" i="1"/>
  <c r="H64" i="1"/>
  <c r="H63" i="1"/>
  <c r="J63" i="1" s="1"/>
  <c r="J62" i="1"/>
  <c r="H62" i="1"/>
  <c r="H61" i="1"/>
  <c r="J61" i="1" s="1"/>
  <c r="J60" i="1"/>
  <c r="H60" i="1"/>
  <c r="H59" i="1"/>
  <c r="J59" i="1" s="1"/>
  <c r="J58" i="1"/>
  <c r="H58" i="1"/>
  <c r="H57" i="1"/>
  <c r="J57" i="1" s="1"/>
  <c r="J56" i="1"/>
  <c r="H56" i="1"/>
  <c r="H55" i="1"/>
  <c r="J55" i="1" s="1"/>
  <c r="J54" i="1"/>
  <c r="H54" i="1"/>
  <c r="G53" i="1"/>
  <c r="F53" i="1"/>
  <c r="H53" i="1" s="1"/>
  <c r="J53" i="1" s="1"/>
  <c r="J52" i="1"/>
  <c r="H52" i="1"/>
  <c r="H51" i="1"/>
  <c r="J51" i="1" s="1"/>
  <c r="J50" i="1"/>
  <c r="H50" i="1"/>
  <c r="H49" i="1"/>
  <c r="J49" i="1" s="1"/>
  <c r="J48" i="1"/>
  <c r="H48" i="1"/>
  <c r="H47" i="1"/>
  <c r="J47" i="1" s="1"/>
  <c r="J46" i="1"/>
  <c r="H46" i="1"/>
  <c r="K45" i="1"/>
  <c r="I45" i="1"/>
  <c r="G45" i="1"/>
  <c r="G44" i="1" s="1"/>
  <c r="G80" i="1" s="1"/>
  <c r="F45" i="1"/>
  <c r="H45" i="1" s="1"/>
  <c r="J45" i="1" s="1"/>
  <c r="K44" i="1"/>
  <c r="K80" i="1" s="1"/>
  <c r="I44" i="1"/>
  <c r="I80" i="1" s="1"/>
  <c r="F44" i="1"/>
  <c r="H44" i="1" s="1"/>
  <c r="J44" i="1" s="1"/>
  <c r="J43" i="1"/>
  <c r="H43" i="1"/>
  <c r="H42" i="1"/>
  <c r="J42" i="1" s="1"/>
  <c r="F42" i="1"/>
  <c r="H41" i="1"/>
  <c r="J41" i="1" s="1"/>
  <c r="J40" i="1"/>
  <c r="H40" i="1"/>
  <c r="H39" i="1"/>
  <c r="J39" i="1" s="1"/>
  <c r="F39" i="1"/>
  <c r="H38" i="1"/>
  <c r="J38" i="1" s="1"/>
  <c r="J37" i="1"/>
  <c r="H37" i="1"/>
  <c r="H36" i="1"/>
  <c r="J36" i="1" s="1"/>
  <c r="F36" i="1"/>
  <c r="H35" i="1"/>
  <c r="J35" i="1" s="1"/>
  <c r="F34" i="1"/>
  <c r="H34" i="1" s="1"/>
  <c r="J34" i="1" s="1"/>
  <c r="J33" i="1"/>
  <c r="H33" i="1"/>
  <c r="H32" i="1"/>
  <c r="J32" i="1" s="1"/>
  <c r="J31" i="1"/>
  <c r="H31" i="1"/>
  <c r="H30" i="1"/>
  <c r="J30" i="1" s="1"/>
  <c r="F29" i="1"/>
  <c r="H29" i="1" s="1"/>
  <c r="J29" i="1" s="1"/>
  <c r="J28" i="1"/>
  <c r="H28" i="1"/>
  <c r="H27" i="1"/>
  <c r="J27" i="1" s="1"/>
  <c r="F27" i="1"/>
  <c r="H26" i="1"/>
  <c r="J26" i="1" s="1"/>
  <c r="F25" i="1"/>
  <c r="H25" i="1" s="1"/>
  <c r="J25" i="1" s="1"/>
  <c r="H24" i="1"/>
  <c r="J24" i="1" s="1"/>
  <c r="H23" i="1"/>
  <c r="J23" i="1" s="1"/>
  <c r="F22" i="1"/>
  <c r="H22" i="1" s="1"/>
  <c r="J22" i="1" s="1"/>
  <c r="H21" i="1"/>
  <c r="J21" i="1" s="1"/>
  <c r="F20" i="1"/>
  <c r="H20" i="1" s="1"/>
  <c r="J20" i="1" s="1"/>
  <c r="J19" i="1"/>
  <c r="F19" i="1"/>
  <c r="F80" i="1" s="1"/>
  <c r="O14" i="1"/>
  <c r="M14" i="1"/>
  <c r="A12" i="1"/>
  <c r="O10" i="1"/>
  <c r="O9" i="1"/>
  <c r="H80" i="1" l="1"/>
  <c r="F81" i="1"/>
  <c r="H81" i="1" l="1"/>
  <c r="J80" i="1"/>
  <c r="J81" i="1" l="1"/>
</calcChain>
</file>

<file path=xl/sharedStrings.xml><?xml version="1.0" encoding="utf-8"?>
<sst xmlns="http://schemas.openxmlformats.org/spreadsheetml/2006/main" count="351" uniqueCount="174">
  <si>
    <t>Приложение</t>
  </si>
  <si>
    <t>к решению Совета депутатов</t>
  </si>
  <si>
    <t>муниципального образования "Можгинский район"</t>
  </si>
  <si>
    <t>Приложение 1- доходы</t>
  </si>
  <si>
    <t>в тыс. руб.</t>
  </si>
  <si>
    <t>Код БКД</t>
  </si>
  <si>
    <t>Наименование</t>
  </si>
  <si>
    <t>Сумма на 2013 год</t>
  </si>
  <si>
    <t>Утверждено в бюджете</t>
  </si>
  <si>
    <t xml:space="preserve">Вносимые поправки </t>
  </si>
  <si>
    <t>БКД
Код</t>
  </si>
  <si>
    <t>ЭД_БКД
Код</t>
  </si>
  <si>
    <t>Программы
Код</t>
  </si>
  <si>
    <t>КОСГУ
Код</t>
  </si>
  <si>
    <t>Вариант=Можгинский 2012;
Табл=Наименования доходов;
Наименования;</t>
  </si>
  <si>
    <t>Вариант=Можгинский 2012;
Табл=Проект 2013 (КБ).;
МО=1302100;
УБ=1121;
ВР=000;
ЦС=0000000;
Ведомства=000;
ФКР=0000;
Балансировка бюджета=10;
Узлы=21;</t>
  </si>
  <si>
    <t>Вариант=Можгинский 2012;
Табл=Проект 2013 (КБ).;
МО=1302100;
УБ=1121;
ВР=000;
ЦС=0000000;
Ведомства=000;
ФКР=0000;
Балансировка бюджета=20;
Узлы=21;</t>
  </si>
  <si>
    <t>Вариант=Можгинский 2012;
Табл=Прогноз 2014 (КБ).;
МО=1302100;
УБ=1121;
ВР=000;
ЦС=0000000;
Ведомства=000;
ФКР=0000;
Балансировка бюджета=10;
Узлы=21;</t>
  </si>
  <si>
    <t>Вариант=Можгинский 2012;
Табл=Прогноз 2014 (КБ).;
МО=1302100;
УБ=1121;
ВР=000;
ЦС=0000000;
Ведомства=000;
ФКР=0000;
Балансировка бюджета=20;
Узлы=21;</t>
  </si>
  <si>
    <t>Вариант=Можгинский 2012;
Табл=Прогноз 2015 (КБ);
МО=1302100;
УБ=1121;
ВР=000;
ЦС=0000000;
Ведомства=000;
ФКР=0000;
Балансировка бюджета=10;
Узлы=21;</t>
  </si>
  <si>
    <t>Вариант=Можгинский 2012;
Табл=Прогноз 2015 (КБ);
МО=1302100;
УБ=1121;
ВР=000;
ЦС=0000000;
Ведомства=000;
ФКР=0000;
Балансировка бюджета=20;
Узлы=21;</t>
  </si>
  <si>
    <t>Код ЭД_БКД</t>
  </si>
  <si>
    <t>Код Программы</t>
  </si>
  <si>
    <t>Код ЭК</t>
  </si>
  <si>
    <t xml:space="preserve">Вариант: Можгинский 2012;
Таблица: Наименования доходов;
Наименования
</t>
  </si>
  <si>
    <t>Можгинский район</t>
  </si>
  <si>
    <t>Вариант: Можгинский 2012;
Таблица: Проект 2013 (КБ).;
Данные
МО=1302100
УБ=1121
ВР=000
ЦС=0000000
Ведомства=000
ФКР=0000
Балансировка бюджета=20
Узлы=21</t>
  </si>
  <si>
    <t>Вариант: Можгинский 2012;
Таблица: Прогноз 2014 (КБ).;
Данные
МО=1302100
УБ=1121
ВР=000
ЦС=0000000
Ведомства=000
ФКР=0000
Балансировка бюджета=10
Узлы=21</t>
  </si>
  <si>
    <t>Вариант: Можгинский 2012;
Таблица: Прогноз 2014 (КБ).;
Данные
МО=1302100
УБ=1121
ВР=000
ЦС=0000000
Ведомства=000
ФКР=0000
Балансировка бюджета=20
Узлы=21</t>
  </si>
  <si>
    <t>Вариант: Можгинский 2012;
Таблица: Прогноз 2015 (КБ);
Данные
МО=1302100
УБ=1121
ВР=000
ЦС=0000000
Ведомства=000
ФКР=0000
Балансировка бюджета=10
Узлы=21</t>
  </si>
  <si>
    <t>Вариант: Можгинский 2012;
Таблица: Прогноз 2015 (КБ);
Данные
МО=1302100
УБ=1121
ВР=000
ЦС=0000000
Ведомства=000
ФКР=0000
Балансировка бюджета=20
Узлы=21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</si>
  <si>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</si>
  <si>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</si>
  <si>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</si>
  <si>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</si>
  <si>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</si>
  <si>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</si>
  <si>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</si>
  <si>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</si>
  <si>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</si>
  <si>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</si>
  <si>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</si>
  <si>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</si>
  <si>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</si>
  <si>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</si>
  <si>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</si>
  <si>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</si>
  <si>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</si>
  <si>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</si>
  <si>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</si>
  <si>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</si>
  <si>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</si>
  <si>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</si>
  <si>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</si>
  <si>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</si>
  <si>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</si>
  <si>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10807142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</si>
  <si>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тракториста-машиниста (тракториста)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</si>
  <si>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</si>
  <si>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</si>
  <si>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</si>
  <si>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</si>
  <si>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</si>
  <si>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</si>
  <si>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</si>
  <si>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</si>
  <si>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</si>
  <si>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</si>
  <si>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</si>
  <si>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</si>
  <si>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0012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</si>
  <si>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наем)</t>
  </si>
  <si>
    <t>11200000</t>
  </si>
  <si>
    <t>ПЛАТЕЖИ ПРИ ПОЛЬЗОВАНИИ ПРИРОДНЫМИ РЕСУРСАМИ</t>
  </si>
  <si>
    <t>11201000</t>
  </si>
  <si>
    <t>Плата за негативное воздействие на окружающую среду</t>
  </si>
  <si>
    <t>11300000</t>
  </si>
  <si>
    <t>ДОХОДЫ ОТ ОКАЗАНИЯ ПЛАТНЫХ УСЛУГ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</si>
  <si>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</si>
  <si>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</si>
  <si>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</si>
  <si>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</si>
  <si>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</si>
  <si>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</si>
  <si>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</si>
  <si>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</si>
  <si>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</si>
  <si>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</si>
  <si>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</si>
  <si>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</si>
  <si>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</si>
  <si>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</si>
  <si>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</si>
  <si>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</si>
  <si>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</si>
  <si>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</si>
  <si>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</si>
  <si>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</si>
  <si>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</si>
  <si>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</si>
  <si>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</si>
  <si>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</si>
  <si>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</si>
  <si>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</si>
  <si>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</si>
  <si>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20202999</t>
  </si>
  <si>
    <t>0110</t>
  </si>
  <si>
    <t>Субсидии бюджетам муниципальных районов   на решение вопроса местного значения по владению имуществом, находящимся в муниципальной собственности,в части уплаты налога на имущество организаций, бюджетам муниципальных образований в Удмуртской Республике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</si>
  <si>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</si>
  <si>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</si>
  <si>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</si>
  <si>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</si>
  <si>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</si>
  <si>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</si>
  <si>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</si>
  <si>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</si>
  <si>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</si>
  <si>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</si>
  <si>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0201</t>
  </si>
  <si>
    <t>Прочие субвенции бюджетам муниципальных районов на выполнение передаваемых полномочий субъекта Российской Федерации</t>
  </si>
  <si>
    <t>0202</t>
  </si>
  <si>
    <t>Субвенции бюджетам муниципальных районов на финансовое обеспечение государственных гарантий прав граждан на получение общедоступного и бесплатного дошкольного (в образовательных учреждениях), начального общего, основного общего, среднего (полного) общего  образования, а также дополнительного образования в общеобразовательных учреждениях</t>
  </si>
  <si>
    <t>0203</t>
  </si>
  <si>
    <t>Субвенции бюджетам муниципальных районов в сфере социального обслуживания населения</t>
  </si>
  <si>
    <t>0204</t>
  </si>
  <si>
    <t>Субвенции бюджетам муниципальных районов на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 умерших) инвалидов войны, участников Великой Отечественной войны, ветеранов боевых действий, инвалидов и семей, имеющих детей-инвалидов</t>
  </si>
  <si>
    <t>0206</t>
  </si>
  <si>
    <t>Субвенции бюджетам муниципальных районов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 образовательных учреждениях  для обучающихся, воспитанников с отклонениями в развитии</t>
  </si>
  <si>
    <t>0207</t>
  </si>
  <si>
    <t>Субвенции бюджетам муниципальных районов на предоставление мер социальной поддержки многодетным семьям и учет (регистрация) многодетных семей</t>
  </si>
  <si>
    <t>0208</t>
  </si>
  <si>
    <t>Субвенции бюджетам муниципальных районов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</si>
  <si>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</si>
  <si>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районов на осуществление отдельных государственных полномочий в области архивного дела</t>
  </si>
  <si>
    <t>0210</t>
  </si>
  <si>
    <t>Субвенции бюджетам муниципальных районов по расчету и предоставлению дотаций поселениям за счёт средств бюджета Удмуртской Республики</t>
  </si>
  <si>
    <t>0212</t>
  </si>
  <si>
    <t>Субвенции бюджетам муниципальных районов на организацию предоставления гражданам субсидий на оплату жилого помещения и коммунальных услуг</t>
  </si>
  <si>
    <t>0213</t>
  </si>
  <si>
    <t>Субвенции бюджетам муниципальных районов на организацию социальной поддержки детей-сирот и детей, оставшихся без попечения родителей</t>
  </si>
  <si>
    <t>0214</t>
  </si>
  <si>
    <t>Субвенции бюджетам муниципальных районов на организацию опеки и попечительства в отношении несовершеннолетних</t>
  </si>
  <si>
    <t>0215</t>
  </si>
  <si>
    <t>Субвенции бюджетам муниципальных районов на организацию обеспечения наличными денежными средствами получателей средств бюджета Удмуртской Республики, находящихся на территории муниципальных районов, городских округов в Удмуртской Республике</t>
  </si>
  <si>
    <t>0216</t>
  </si>
  <si>
    <t>Субвенции бюджетам муниципальных районов на социальную поддержку по бесплатному изготовлению и ремонту зубных протезов (за исключением протезов из драгоценных металлов и металлокерамики) для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самоотверженных труд в период Великой Отечественной войны, реабилитированных лиц и лиц, признанных пострадавшими от политических репрессий</t>
  </si>
  <si>
    <t>0217</t>
  </si>
  <si>
    <t>Субвенции бюджетам муниципальных районов на предоставление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</si>
  <si>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0219</t>
  </si>
  <si>
    <t>Субвенции бюджетам муниципальных районов на оказание содействия детям-сиротам и детям, оставшимся без попечения родителей, в обучении на курсах по подготовке к поступлению в образовательные учреждения среднего и высшего профессионального образования</t>
  </si>
  <si>
    <t>0220</t>
  </si>
  <si>
    <t>Субвенции бюджетам  муниципальных районов на обеспечение предоставления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образования, родителей детей с ограниченными возможностями здоровья, детей с туберкулёзной интоксикацией, а также родителей, если оба или один из них являются инвалидами первой или второй группы и не имеют других доходов, кроме пенсии</t>
  </si>
  <si>
    <t>0221</t>
  </si>
  <si>
    <t xml:space="preserve">Субвенции муниципальных районов на  организацию оказания медицинской помощи на территории муниципального образования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Удмуртской Республики (за исключением медицинской помощи, оказываемой в федеральных медицинских учреждениях, перечень которых утверждается уполномоченным Правительством Российской Федерации федеральным органом исполнительной власти) </t>
  </si>
  <si>
    <t>0222</t>
  </si>
  <si>
    <t>Субвенции бюджетам муниципальных районов по отлову и содержанию безнадзорных животных</t>
  </si>
  <si>
    <t>20203026</t>
  </si>
  <si>
    <t>Субвенции бюджетам муниципальных районов на обеспечение предоставления жилых помещений детям-сиротам и детям, оставшихся без попечения родителей, лицам из числа по договорам найма специализированных жилых помещений за счет средств бюджета Удмуртской Республики</t>
  </si>
  <si>
    <t>20203119</t>
  </si>
  <si>
    <t xml:space="preserve">Субвенции бюджетам муниципальных районов на обеспечение предоставления жилых помещений детям-сиротам и детям, оставшихся без попечения родителей, лицам из числа по договорам найма специализированных жилых помещений </t>
  </si>
  <si>
    <t>20203027</t>
  </si>
  <si>
    <t>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</si>
  <si>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>20203029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</si>
  <si>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</si>
  <si>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</si>
  <si>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защите инвалидов в Российской Федерации"</t>
  </si>
  <si>
    <t>20203070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</si>
  <si>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</si>
  <si>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</si>
  <si>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</si>
  <si>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</si>
  <si>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</si>
  <si>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</si>
  <si>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от 27 сентября 2013 года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</si>
</sst>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1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0" fontId="2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16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1" fillId="0" borderId="0" xfId="0" applyFont="1" applyFill="1" applyBorder="1" applyAlignment="1">
      <alignment shrinkToFit="1"/>
    </xf>
    <xf numFmtId="0" fontId="1" fillId="0" borderId="0" xfId="0" applyFont="1" applyFill="1" applyBorder="1" applyAlignment="1">
      <alignment horizontal="left" shrinkToFit="1"/>
    </xf>
    <xf numFmtId="0" fontId="2" fillId="0" borderId="0" xfId="0" applyFont="1" applyFill="1" applyBorder="1" applyAlignment="1">
      <alignment shrinkToFit="1"/>
    </xf>
    <xf numFmtId="0" fontId="1" fillId="0" borderId="0" xfId="0" applyFont="1" applyFill="1" applyBorder="1" applyAlignment="1">
      <alignment horizontal="right" shrinkToFit="1"/>
    </xf>
    <xf numFmtId="49" fontId="2" fillId="0" borderId="0" xfId="0" applyNumberFormat="1" applyFont="1" applyBorder="1"/>
    <xf numFmtId="0" fontId="3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8" fillId="0" borderId="0" xfId="0" quotePrefix="1" applyNumberFormat="1" applyFont="1" applyAlignment="1">
      <alignment wrapText="1"/>
    </xf>
    <xf numFmtId="0" fontId="8" fillId="0" borderId="0" xfId="0" quotePrefix="1" applyFont="1" applyAlignment="1">
      <alignment wrapText="1"/>
    </xf>
    <xf numFmtId="0" fontId="8" fillId="0" borderId="0" xfId="0" quotePrefix="1" applyFont="1" applyFill="1" applyAlignment="1">
      <alignment wrapText="1"/>
    </xf>
    <xf numFmtId="0" fontId="8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7" fillId="0" borderId="1" xfId="0" applyNumberFormat="1" applyFont="1" applyBorder="1"/>
    <xf numFmtId="49" fontId="7" fillId="0" borderId="2" xfId="0" applyNumberFormat="1" applyFont="1" applyBorder="1"/>
    <xf numFmtId="49" fontId="7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7" fillId="0" borderId="4" xfId="0" applyNumberFormat="1" applyFont="1" applyBorder="1" applyAlignment="1">
      <alignment shrinkToFit="1"/>
    </xf>
    <xf numFmtId="165" fontId="7" fillId="0" borderId="4" xfId="0" applyNumberFormat="1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7" fillId="0" borderId="0" xfId="0" applyFont="1"/>
    <xf numFmtId="3" fontId="7" fillId="0" borderId="4" xfId="0" applyNumberFormat="1" applyFont="1" applyBorder="1" applyAlignment="1">
      <alignment shrinkToFit="1"/>
    </xf>
    <xf numFmtId="3" fontId="7" fillId="0" borderId="4" xfId="0" applyNumberFormat="1" applyFont="1" applyFill="1" applyBorder="1" applyAlignment="1">
      <alignment shrinkToFit="1"/>
    </xf>
    <xf numFmtId="3" fontId="1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3" fontId="1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1" fillId="0" borderId="0" xfId="0" applyFont="1"/>
    <xf numFmtId="165" fontId="1" fillId="0" borderId="4" xfId="0" applyNumberFormat="1" applyFont="1" applyFill="1" applyBorder="1" applyAlignment="1">
      <alignment shrinkToFit="1"/>
    </xf>
    <xf numFmtId="166" fontId="7" fillId="0" borderId="0" xfId="0" applyNumberFormat="1" applyFont="1"/>
    <xf numFmtId="49" fontId="1" fillId="0" borderId="1" xfId="0" applyNumberFormat="1" applyFont="1" applyFill="1" applyBorder="1"/>
    <xf numFmtId="49" fontId="1" fillId="0" borderId="2" xfId="0" applyNumberFormat="1" applyFont="1" applyFill="1" applyBorder="1"/>
    <xf numFmtId="49" fontId="1" fillId="0" borderId="3" xfId="0" applyNumberFormat="1" applyFont="1" applyFill="1" applyBorder="1"/>
    <xf numFmtId="164" fontId="1" fillId="0" borderId="4" xfId="0" applyNumberFormat="1" applyFont="1" applyFill="1" applyBorder="1" applyAlignment="1">
      <alignment wrapText="1"/>
    </xf>
    <xf numFmtId="49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wrapText="1" shrinkToFit="1"/>
    </xf>
    <xf numFmtId="0" fontId="4" fillId="0" borderId="4" xfId="0" applyFont="1" applyBorder="1"/>
    <xf numFmtId="3" fontId="4" fillId="0" borderId="4" xfId="0" applyNumberFormat="1" applyFont="1" applyBorder="1" applyAlignment="1">
      <alignment shrinkToFit="1"/>
    </xf>
    <xf numFmtId="165" fontId="4" fillId="0" borderId="4" xfId="0" applyNumberFormat="1" applyFont="1" applyBorder="1" applyAlignment="1">
      <alignment shrinkToFit="1"/>
    </xf>
    <xf numFmtId="0" fontId="4" fillId="0" borderId="4" xfId="0" applyFont="1" applyBorder="1" applyAlignment="1">
      <alignment shrinkToFit="1"/>
    </xf>
    <xf numFmtId="165" fontId="4" fillId="2" borderId="4" xfId="0" applyNumberFormat="1" applyFont="1" applyFill="1" applyBorder="1" applyAlignment="1">
      <alignment shrinkToFit="1"/>
    </xf>
    <xf numFmtId="165" fontId="1" fillId="2" borderId="4" xfId="0" applyNumberFormat="1" applyFont="1" applyFill="1" applyBorder="1" applyAlignment="1">
      <alignment shrinkToFit="1"/>
    </xf>
    <xf numFmtId="49" fontId="4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right" shrinkToFit="1"/>
    </xf>
    <xf numFmtId="0" fontId="4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shrinkToFit="1"/>
    </xf>
    <xf numFmtId="0" fontId="9" fillId="0" borderId="0" xfId="0" applyFont="1" applyFill="1" applyBorder="1" applyAlignment="1">
      <alignment shrinkToFit="1"/>
    </xf>
    <xf numFmtId="0" fontId="9" fillId="0" borderId="0" xfId="0" applyFont="1" applyFill="1" applyBorder="1" applyAlignment="1">
      <alignment horizontal="center" shrinkToFit="1"/>
    </xf>
    <xf numFmtId="0" fontId="10" fillId="0" borderId="0" xfId="0" applyFont="1" applyFill="1" applyBorder="1" applyAlignment="1">
      <alignment horizontal="right" shrinkToFit="1"/>
    </xf>
    <xf numFmtId="0" fontId="5" fillId="0" borderId="16" xfId="0" applyFont="1" applyBorder="1" applyAlignment="1">
      <alignment wrapText="1" shrinkToFit="1"/>
    </xf>
    <xf numFmtId="0" fontId="5" fillId="0" borderId="15" xfId="0" applyFont="1" applyBorder="1" applyAlignment="1">
      <alignment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tabSelected="1" topLeftCell="A79" workbookViewId="0">
      <selection activeCell="L19" sqref="L19"/>
    </sheetView>
  </sheetViews>
  <sheetFormatPr defaultRowHeight="15" x14ac:dyDescent="0.25"/>
  <cols>
    <col min="1" max="1" width="9.28515625" style="19" customWidth="1"/>
    <col min="2" max="2" width="3.28515625" style="19" customWidth="1"/>
    <col min="3" max="3" width="5" style="19" customWidth="1"/>
    <col min="4" max="4" width="4" style="19" customWidth="1"/>
    <col min="5" max="5" width="46.42578125" customWidth="1"/>
    <col min="6" max="6" width="0.140625" customWidth="1"/>
    <col min="7" max="7" width="10.28515625" hidden="1" customWidth="1"/>
    <col min="8" max="11" width="11.42578125" style="20" hidden="1" customWidth="1"/>
    <col min="12" max="12" width="11.42578125" style="20" customWidth="1"/>
    <col min="13" max="13" width="11.5703125" style="20" customWidth="1"/>
    <col min="14" max="14" width="12.42578125" style="20" hidden="1" customWidth="1"/>
    <col min="15" max="15" width="11.140625" style="20" customWidth="1"/>
    <col min="16" max="16" width="14.42578125" style="20" hidden="1" customWidth="1"/>
    <col min="17" max="17" width="8.42578125" bestFit="1" customWidth="1"/>
    <col min="257" max="257" width="9.28515625" customWidth="1"/>
    <col min="258" max="258" width="3.28515625" customWidth="1"/>
    <col min="259" max="259" width="5" customWidth="1"/>
    <col min="260" max="260" width="4" customWidth="1"/>
    <col min="261" max="261" width="46.42578125" customWidth="1"/>
    <col min="262" max="262" width="11" customWidth="1"/>
    <col min="263" max="263" width="10.28515625" customWidth="1"/>
    <col min="264" max="268" width="11.42578125" customWidth="1"/>
    <col min="269" max="269" width="11.5703125" customWidth="1"/>
    <col min="270" max="270" width="0" hidden="1" customWidth="1"/>
    <col min="271" max="271" width="11.140625" customWidth="1"/>
    <col min="272" max="272" width="0" hidden="1" customWidth="1"/>
    <col min="273" max="273" width="8.42578125" bestFit="1" customWidth="1"/>
    <col min="513" max="513" width="9.28515625" customWidth="1"/>
    <col min="514" max="514" width="3.28515625" customWidth="1"/>
    <col min="515" max="515" width="5" customWidth="1"/>
    <col min="516" max="516" width="4" customWidth="1"/>
    <col min="517" max="517" width="46.42578125" customWidth="1"/>
    <col min="518" max="518" width="11" customWidth="1"/>
    <col min="519" max="519" width="10.28515625" customWidth="1"/>
    <col min="520" max="524" width="11.42578125" customWidth="1"/>
    <col min="525" max="525" width="11.5703125" customWidth="1"/>
    <col min="526" max="526" width="0" hidden="1" customWidth="1"/>
    <col min="527" max="527" width="11.140625" customWidth="1"/>
    <col min="528" max="528" width="0" hidden="1" customWidth="1"/>
    <col min="529" max="529" width="8.42578125" bestFit="1" customWidth="1"/>
    <col min="769" max="769" width="9.28515625" customWidth="1"/>
    <col min="770" max="770" width="3.28515625" customWidth="1"/>
    <col min="771" max="771" width="5" customWidth="1"/>
    <col min="772" max="772" width="4" customWidth="1"/>
    <col min="773" max="773" width="46.42578125" customWidth="1"/>
    <col min="774" max="774" width="11" customWidth="1"/>
    <col min="775" max="775" width="10.28515625" customWidth="1"/>
    <col min="776" max="780" width="11.42578125" customWidth="1"/>
    <col min="781" max="781" width="11.5703125" customWidth="1"/>
    <col min="782" max="782" width="0" hidden="1" customWidth="1"/>
    <col min="783" max="783" width="11.140625" customWidth="1"/>
    <col min="784" max="784" width="0" hidden="1" customWidth="1"/>
    <col min="785" max="785" width="8.42578125" bestFit="1" customWidth="1"/>
    <col min="1025" max="1025" width="9.28515625" customWidth="1"/>
    <col min="1026" max="1026" width="3.28515625" customWidth="1"/>
    <col min="1027" max="1027" width="5" customWidth="1"/>
    <col min="1028" max="1028" width="4" customWidth="1"/>
    <col min="1029" max="1029" width="46.42578125" customWidth="1"/>
    <col min="1030" max="1030" width="11" customWidth="1"/>
    <col min="1031" max="1031" width="10.28515625" customWidth="1"/>
    <col min="1032" max="1036" width="11.42578125" customWidth="1"/>
    <col min="1037" max="1037" width="11.5703125" customWidth="1"/>
    <col min="1038" max="1038" width="0" hidden="1" customWidth="1"/>
    <col min="1039" max="1039" width="11.140625" customWidth="1"/>
    <col min="1040" max="1040" width="0" hidden="1" customWidth="1"/>
    <col min="1041" max="1041" width="8.42578125" bestFit="1" customWidth="1"/>
    <col min="1281" max="1281" width="9.28515625" customWidth="1"/>
    <col min="1282" max="1282" width="3.28515625" customWidth="1"/>
    <col min="1283" max="1283" width="5" customWidth="1"/>
    <col min="1284" max="1284" width="4" customWidth="1"/>
    <col min="1285" max="1285" width="46.42578125" customWidth="1"/>
    <col min="1286" max="1286" width="11" customWidth="1"/>
    <col min="1287" max="1287" width="10.28515625" customWidth="1"/>
    <col min="1288" max="1292" width="11.42578125" customWidth="1"/>
    <col min="1293" max="1293" width="11.5703125" customWidth="1"/>
    <col min="1294" max="1294" width="0" hidden="1" customWidth="1"/>
    <col min="1295" max="1295" width="11.140625" customWidth="1"/>
    <col min="1296" max="1296" width="0" hidden="1" customWidth="1"/>
    <col min="1297" max="1297" width="8.42578125" bestFit="1" customWidth="1"/>
    <col min="1537" max="1537" width="9.28515625" customWidth="1"/>
    <col min="1538" max="1538" width="3.28515625" customWidth="1"/>
    <col min="1539" max="1539" width="5" customWidth="1"/>
    <col min="1540" max="1540" width="4" customWidth="1"/>
    <col min="1541" max="1541" width="46.42578125" customWidth="1"/>
    <col min="1542" max="1542" width="11" customWidth="1"/>
    <col min="1543" max="1543" width="10.28515625" customWidth="1"/>
    <col min="1544" max="1548" width="11.42578125" customWidth="1"/>
    <col min="1549" max="1549" width="11.5703125" customWidth="1"/>
    <col min="1550" max="1550" width="0" hidden="1" customWidth="1"/>
    <col min="1551" max="1551" width="11.140625" customWidth="1"/>
    <col min="1552" max="1552" width="0" hidden="1" customWidth="1"/>
    <col min="1553" max="1553" width="8.42578125" bestFit="1" customWidth="1"/>
    <col min="1793" max="1793" width="9.28515625" customWidth="1"/>
    <col min="1794" max="1794" width="3.28515625" customWidth="1"/>
    <col min="1795" max="1795" width="5" customWidth="1"/>
    <col min="1796" max="1796" width="4" customWidth="1"/>
    <col min="1797" max="1797" width="46.42578125" customWidth="1"/>
    <col min="1798" max="1798" width="11" customWidth="1"/>
    <col min="1799" max="1799" width="10.28515625" customWidth="1"/>
    <col min="1800" max="1804" width="11.42578125" customWidth="1"/>
    <col min="1805" max="1805" width="11.5703125" customWidth="1"/>
    <col min="1806" max="1806" width="0" hidden="1" customWidth="1"/>
    <col min="1807" max="1807" width="11.140625" customWidth="1"/>
    <col min="1808" max="1808" width="0" hidden="1" customWidth="1"/>
    <col min="1809" max="1809" width="8.42578125" bestFit="1" customWidth="1"/>
    <col min="2049" max="2049" width="9.28515625" customWidth="1"/>
    <col min="2050" max="2050" width="3.28515625" customWidth="1"/>
    <col min="2051" max="2051" width="5" customWidth="1"/>
    <col min="2052" max="2052" width="4" customWidth="1"/>
    <col min="2053" max="2053" width="46.42578125" customWidth="1"/>
    <col min="2054" max="2054" width="11" customWidth="1"/>
    <col min="2055" max="2055" width="10.28515625" customWidth="1"/>
    <col min="2056" max="2060" width="11.42578125" customWidth="1"/>
    <col min="2061" max="2061" width="11.5703125" customWidth="1"/>
    <col min="2062" max="2062" width="0" hidden="1" customWidth="1"/>
    <col min="2063" max="2063" width="11.140625" customWidth="1"/>
    <col min="2064" max="2064" width="0" hidden="1" customWidth="1"/>
    <col min="2065" max="2065" width="8.42578125" bestFit="1" customWidth="1"/>
    <col min="2305" max="2305" width="9.28515625" customWidth="1"/>
    <col min="2306" max="2306" width="3.28515625" customWidth="1"/>
    <col min="2307" max="2307" width="5" customWidth="1"/>
    <col min="2308" max="2308" width="4" customWidth="1"/>
    <col min="2309" max="2309" width="46.42578125" customWidth="1"/>
    <col min="2310" max="2310" width="11" customWidth="1"/>
    <col min="2311" max="2311" width="10.28515625" customWidth="1"/>
    <col min="2312" max="2316" width="11.42578125" customWidth="1"/>
    <col min="2317" max="2317" width="11.5703125" customWidth="1"/>
    <col min="2318" max="2318" width="0" hidden="1" customWidth="1"/>
    <col min="2319" max="2319" width="11.140625" customWidth="1"/>
    <col min="2320" max="2320" width="0" hidden="1" customWidth="1"/>
    <col min="2321" max="2321" width="8.42578125" bestFit="1" customWidth="1"/>
    <col min="2561" max="2561" width="9.28515625" customWidth="1"/>
    <col min="2562" max="2562" width="3.28515625" customWidth="1"/>
    <col min="2563" max="2563" width="5" customWidth="1"/>
    <col min="2564" max="2564" width="4" customWidth="1"/>
    <col min="2565" max="2565" width="46.42578125" customWidth="1"/>
    <col min="2566" max="2566" width="11" customWidth="1"/>
    <col min="2567" max="2567" width="10.28515625" customWidth="1"/>
    <col min="2568" max="2572" width="11.42578125" customWidth="1"/>
    <col min="2573" max="2573" width="11.5703125" customWidth="1"/>
    <col min="2574" max="2574" width="0" hidden="1" customWidth="1"/>
    <col min="2575" max="2575" width="11.140625" customWidth="1"/>
    <col min="2576" max="2576" width="0" hidden="1" customWidth="1"/>
    <col min="2577" max="2577" width="8.42578125" bestFit="1" customWidth="1"/>
    <col min="2817" max="2817" width="9.28515625" customWidth="1"/>
    <col min="2818" max="2818" width="3.28515625" customWidth="1"/>
    <col min="2819" max="2819" width="5" customWidth="1"/>
    <col min="2820" max="2820" width="4" customWidth="1"/>
    <col min="2821" max="2821" width="46.42578125" customWidth="1"/>
    <col min="2822" max="2822" width="11" customWidth="1"/>
    <col min="2823" max="2823" width="10.28515625" customWidth="1"/>
    <col min="2824" max="2828" width="11.42578125" customWidth="1"/>
    <col min="2829" max="2829" width="11.5703125" customWidth="1"/>
    <col min="2830" max="2830" width="0" hidden="1" customWidth="1"/>
    <col min="2831" max="2831" width="11.140625" customWidth="1"/>
    <col min="2832" max="2832" width="0" hidden="1" customWidth="1"/>
    <col min="2833" max="2833" width="8.42578125" bestFit="1" customWidth="1"/>
    <col min="3073" max="3073" width="9.28515625" customWidth="1"/>
    <col min="3074" max="3074" width="3.28515625" customWidth="1"/>
    <col min="3075" max="3075" width="5" customWidth="1"/>
    <col min="3076" max="3076" width="4" customWidth="1"/>
    <col min="3077" max="3077" width="46.42578125" customWidth="1"/>
    <col min="3078" max="3078" width="11" customWidth="1"/>
    <col min="3079" max="3079" width="10.28515625" customWidth="1"/>
    <col min="3080" max="3084" width="11.42578125" customWidth="1"/>
    <col min="3085" max="3085" width="11.5703125" customWidth="1"/>
    <col min="3086" max="3086" width="0" hidden="1" customWidth="1"/>
    <col min="3087" max="3087" width="11.140625" customWidth="1"/>
    <col min="3088" max="3088" width="0" hidden="1" customWidth="1"/>
    <col min="3089" max="3089" width="8.42578125" bestFit="1" customWidth="1"/>
    <col min="3329" max="3329" width="9.28515625" customWidth="1"/>
    <col min="3330" max="3330" width="3.28515625" customWidth="1"/>
    <col min="3331" max="3331" width="5" customWidth="1"/>
    <col min="3332" max="3332" width="4" customWidth="1"/>
    <col min="3333" max="3333" width="46.42578125" customWidth="1"/>
    <col min="3334" max="3334" width="11" customWidth="1"/>
    <col min="3335" max="3335" width="10.28515625" customWidth="1"/>
    <col min="3336" max="3340" width="11.42578125" customWidth="1"/>
    <col min="3341" max="3341" width="11.5703125" customWidth="1"/>
    <col min="3342" max="3342" width="0" hidden="1" customWidth="1"/>
    <col min="3343" max="3343" width="11.140625" customWidth="1"/>
    <col min="3344" max="3344" width="0" hidden="1" customWidth="1"/>
    <col min="3345" max="3345" width="8.42578125" bestFit="1" customWidth="1"/>
    <col min="3585" max="3585" width="9.28515625" customWidth="1"/>
    <col min="3586" max="3586" width="3.28515625" customWidth="1"/>
    <col min="3587" max="3587" width="5" customWidth="1"/>
    <col min="3588" max="3588" width="4" customWidth="1"/>
    <col min="3589" max="3589" width="46.42578125" customWidth="1"/>
    <col min="3590" max="3590" width="11" customWidth="1"/>
    <col min="3591" max="3591" width="10.28515625" customWidth="1"/>
    <col min="3592" max="3596" width="11.42578125" customWidth="1"/>
    <col min="3597" max="3597" width="11.5703125" customWidth="1"/>
    <col min="3598" max="3598" width="0" hidden="1" customWidth="1"/>
    <col min="3599" max="3599" width="11.140625" customWidth="1"/>
    <col min="3600" max="3600" width="0" hidden="1" customWidth="1"/>
    <col min="3601" max="3601" width="8.42578125" bestFit="1" customWidth="1"/>
    <col min="3841" max="3841" width="9.28515625" customWidth="1"/>
    <col min="3842" max="3842" width="3.28515625" customWidth="1"/>
    <col min="3843" max="3843" width="5" customWidth="1"/>
    <col min="3844" max="3844" width="4" customWidth="1"/>
    <col min="3845" max="3845" width="46.42578125" customWidth="1"/>
    <col min="3846" max="3846" width="11" customWidth="1"/>
    <col min="3847" max="3847" width="10.28515625" customWidth="1"/>
    <col min="3848" max="3852" width="11.42578125" customWidth="1"/>
    <col min="3853" max="3853" width="11.5703125" customWidth="1"/>
    <col min="3854" max="3854" width="0" hidden="1" customWidth="1"/>
    <col min="3855" max="3855" width="11.140625" customWidth="1"/>
    <col min="3856" max="3856" width="0" hidden="1" customWidth="1"/>
    <col min="3857" max="3857" width="8.42578125" bestFit="1" customWidth="1"/>
    <col min="4097" max="4097" width="9.28515625" customWidth="1"/>
    <col min="4098" max="4098" width="3.28515625" customWidth="1"/>
    <col min="4099" max="4099" width="5" customWidth="1"/>
    <col min="4100" max="4100" width="4" customWidth="1"/>
    <col min="4101" max="4101" width="46.42578125" customWidth="1"/>
    <col min="4102" max="4102" width="11" customWidth="1"/>
    <col min="4103" max="4103" width="10.28515625" customWidth="1"/>
    <col min="4104" max="4108" width="11.42578125" customWidth="1"/>
    <col min="4109" max="4109" width="11.5703125" customWidth="1"/>
    <col min="4110" max="4110" width="0" hidden="1" customWidth="1"/>
    <col min="4111" max="4111" width="11.140625" customWidth="1"/>
    <col min="4112" max="4112" width="0" hidden="1" customWidth="1"/>
    <col min="4113" max="4113" width="8.42578125" bestFit="1" customWidth="1"/>
    <col min="4353" max="4353" width="9.28515625" customWidth="1"/>
    <col min="4354" max="4354" width="3.28515625" customWidth="1"/>
    <col min="4355" max="4355" width="5" customWidth="1"/>
    <col min="4356" max="4356" width="4" customWidth="1"/>
    <col min="4357" max="4357" width="46.42578125" customWidth="1"/>
    <col min="4358" max="4358" width="11" customWidth="1"/>
    <col min="4359" max="4359" width="10.28515625" customWidth="1"/>
    <col min="4360" max="4364" width="11.42578125" customWidth="1"/>
    <col min="4365" max="4365" width="11.5703125" customWidth="1"/>
    <col min="4366" max="4366" width="0" hidden="1" customWidth="1"/>
    <col min="4367" max="4367" width="11.140625" customWidth="1"/>
    <col min="4368" max="4368" width="0" hidden="1" customWidth="1"/>
    <col min="4369" max="4369" width="8.42578125" bestFit="1" customWidth="1"/>
    <col min="4609" max="4609" width="9.28515625" customWidth="1"/>
    <col min="4610" max="4610" width="3.28515625" customWidth="1"/>
    <col min="4611" max="4611" width="5" customWidth="1"/>
    <col min="4612" max="4612" width="4" customWidth="1"/>
    <col min="4613" max="4613" width="46.42578125" customWidth="1"/>
    <col min="4614" max="4614" width="11" customWidth="1"/>
    <col min="4615" max="4615" width="10.28515625" customWidth="1"/>
    <col min="4616" max="4620" width="11.42578125" customWidth="1"/>
    <col min="4621" max="4621" width="11.5703125" customWidth="1"/>
    <col min="4622" max="4622" width="0" hidden="1" customWidth="1"/>
    <col min="4623" max="4623" width="11.140625" customWidth="1"/>
    <col min="4624" max="4624" width="0" hidden="1" customWidth="1"/>
    <col min="4625" max="4625" width="8.42578125" bestFit="1" customWidth="1"/>
    <col min="4865" max="4865" width="9.28515625" customWidth="1"/>
    <col min="4866" max="4866" width="3.28515625" customWidth="1"/>
    <col min="4867" max="4867" width="5" customWidth="1"/>
    <col min="4868" max="4868" width="4" customWidth="1"/>
    <col min="4869" max="4869" width="46.42578125" customWidth="1"/>
    <col min="4870" max="4870" width="11" customWidth="1"/>
    <col min="4871" max="4871" width="10.28515625" customWidth="1"/>
    <col min="4872" max="4876" width="11.42578125" customWidth="1"/>
    <col min="4877" max="4877" width="11.5703125" customWidth="1"/>
    <col min="4878" max="4878" width="0" hidden="1" customWidth="1"/>
    <col min="4879" max="4879" width="11.140625" customWidth="1"/>
    <col min="4880" max="4880" width="0" hidden="1" customWidth="1"/>
    <col min="4881" max="4881" width="8.42578125" bestFit="1" customWidth="1"/>
    <col min="5121" max="5121" width="9.28515625" customWidth="1"/>
    <col min="5122" max="5122" width="3.28515625" customWidth="1"/>
    <col min="5123" max="5123" width="5" customWidth="1"/>
    <col min="5124" max="5124" width="4" customWidth="1"/>
    <col min="5125" max="5125" width="46.42578125" customWidth="1"/>
    <col min="5126" max="5126" width="11" customWidth="1"/>
    <col min="5127" max="5127" width="10.28515625" customWidth="1"/>
    <col min="5128" max="5132" width="11.42578125" customWidth="1"/>
    <col min="5133" max="5133" width="11.5703125" customWidth="1"/>
    <col min="5134" max="5134" width="0" hidden="1" customWidth="1"/>
    <col min="5135" max="5135" width="11.140625" customWidth="1"/>
    <col min="5136" max="5136" width="0" hidden="1" customWidth="1"/>
    <col min="5137" max="5137" width="8.42578125" bestFit="1" customWidth="1"/>
    <col min="5377" max="5377" width="9.28515625" customWidth="1"/>
    <col min="5378" max="5378" width="3.28515625" customWidth="1"/>
    <col min="5379" max="5379" width="5" customWidth="1"/>
    <col min="5380" max="5380" width="4" customWidth="1"/>
    <col min="5381" max="5381" width="46.42578125" customWidth="1"/>
    <col min="5382" max="5382" width="11" customWidth="1"/>
    <col min="5383" max="5383" width="10.28515625" customWidth="1"/>
    <col min="5384" max="5388" width="11.42578125" customWidth="1"/>
    <col min="5389" max="5389" width="11.5703125" customWidth="1"/>
    <col min="5390" max="5390" width="0" hidden="1" customWidth="1"/>
    <col min="5391" max="5391" width="11.140625" customWidth="1"/>
    <col min="5392" max="5392" width="0" hidden="1" customWidth="1"/>
    <col min="5393" max="5393" width="8.42578125" bestFit="1" customWidth="1"/>
    <col min="5633" max="5633" width="9.28515625" customWidth="1"/>
    <col min="5634" max="5634" width="3.28515625" customWidth="1"/>
    <col min="5635" max="5635" width="5" customWidth="1"/>
    <col min="5636" max="5636" width="4" customWidth="1"/>
    <col min="5637" max="5637" width="46.42578125" customWidth="1"/>
    <col min="5638" max="5638" width="11" customWidth="1"/>
    <col min="5639" max="5639" width="10.28515625" customWidth="1"/>
    <col min="5640" max="5644" width="11.42578125" customWidth="1"/>
    <col min="5645" max="5645" width="11.5703125" customWidth="1"/>
    <col min="5646" max="5646" width="0" hidden="1" customWidth="1"/>
    <col min="5647" max="5647" width="11.140625" customWidth="1"/>
    <col min="5648" max="5648" width="0" hidden="1" customWidth="1"/>
    <col min="5649" max="5649" width="8.42578125" bestFit="1" customWidth="1"/>
    <col min="5889" max="5889" width="9.28515625" customWidth="1"/>
    <col min="5890" max="5890" width="3.28515625" customWidth="1"/>
    <col min="5891" max="5891" width="5" customWidth="1"/>
    <col min="5892" max="5892" width="4" customWidth="1"/>
    <col min="5893" max="5893" width="46.42578125" customWidth="1"/>
    <col min="5894" max="5894" width="11" customWidth="1"/>
    <col min="5895" max="5895" width="10.28515625" customWidth="1"/>
    <col min="5896" max="5900" width="11.42578125" customWidth="1"/>
    <col min="5901" max="5901" width="11.5703125" customWidth="1"/>
    <col min="5902" max="5902" width="0" hidden="1" customWidth="1"/>
    <col min="5903" max="5903" width="11.140625" customWidth="1"/>
    <col min="5904" max="5904" width="0" hidden="1" customWidth="1"/>
    <col min="5905" max="5905" width="8.42578125" bestFit="1" customWidth="1"/>
    <col min="6145" max="6145" width="9.28515625" customWidth="1"/>
    <col min="6146" max="6146" width="3.28515625" customWidth="1"/>
    <col min="6147" max="6147" width="5" customWidth="1"/>
    <col min="6148" max="6148" width="4" customWidth="1"/>
    <col min="6149" max="6149" width="46.42578125" customWidth="1"/>
    <col min="6150" max="6150" width="11" customWidth="1"/>
    <col min="6151" max="6151" width="10.28515625" customWidth="1"/>
    <col min="6152" max="6156" width="11.42578125" customWidth="1"/>
    <col min="6157" max="6157" width="11.5703125" customWidth="1"/>
    <col min="6158" max="6158" width="0" hidden="1" customWidth="1"/>
    <col min="6159" max="6159" width="11.140625" customWidth="1"/>
    <col min="6160" max="6160" width="0" hidden="1" customWidth="1"/>
    <col min="6161" max="6161" width="8.42578125" bestFit="1" customWidth="1"/>
    <col min="6401" max="6401" width="9.28515625" customWidth="1"/>
    <col min="6402" max="6402" width="3.28515625" customWidth="1"/>
    <col min="6403" max="6403" width="5" customWidth="1"/>
    <col min="6404" max="6404" width="4" customWidth="1"/>
    <col min="6405" max="6405" width="46.42578125" customWidth="1"/>
    <col min="6406" max="6406" width="11" customWidth="1"/>
    <col min="6407" max="6407" width="10.28515625" customWidth="1"/>
    <col min="6408" max="6412" width="11.42578125" customWidth="1"/>
    <col min="6413" max="6413" width="11.5703125" customWidth="1"/>
    <col min="6414" max="6414" width="0" hidden="1" customWidth="1"/>
    <col min="6415" max="6415" width="11.140625" customWidth="1"/>
    <col min="6416" max="6416" width="0" hidden="1" customWidth="1"/>
    <col min="6417" max="6417" width="8.42578125" bestFit="1" customWidth="1"/>
    <col min="6657" max="6657" width="9.28515625" customWidth="1"/>
    <col min="6658" max="6658" width="3.28515625" customWidth="1"/>
    <col min="6659" max="6659" width="5" customWidth="1"/>
    <col min="6660" max="6660" width="4" customWidth="1"/>
    <col min="6661" max="6661" width="46.42578125" customWidth="1"/>
    <col min="6662" max="6662" width="11" customWidth="1"/>
    <col min="6663" max="6663" width="10.28515625" customWidth="1"/>
    <col min="6664" max="6668" width="11.42578125" customWidth="1"/>
    <col min="6669" max="6669" width="11.5703125" customWidth="1"/>
    <col min="6670" max="6670" width="0" hidden="1" customWidth="1"/>
    <col min="6671" max="6671" width="11.140625" customWidth="1"/>
    <col min="6672" max="6672" width="0" hidden="1" customWidth="1"/>
    <col min="6673" max="6673" width="8.42578125" bestFit="1" customWidth="1"/>
    <col min="6913" max="6913" width="9.28515625" customWidth="1"/>
    <col min="6914" max="6914" width="3.28515625" customWidth="1"/>
    <col min="6915" max="6915" width="5" customWidth="1"/>
    <col min="6916" max="6916" width="4" customWidth="1"/>
    <col min="6917" max="6917" width="46.42578125" customWidth="1"/>
    <col min="6918" max="6918" width="11" customWidth="1"/>
    <col min="6919" max="6919" width="10.28515625" customWidth="1"/>
    <col min="6920" max="6924" width="11.42578125" customWidth="1"/>
    <col min="6925" max="6925" width="11.5703125" customWidth="1"/>
    <col min="6926" max="6926" width="0" hidden="1" customWidth="1"/>
    <col min="6927" max="6927" width="11.140625" customWidth="1"/>
    <col min="6928" max="6928" width="0" hidden="1" customWidth="1"/>
    <col min="6929" max="6929" width="8.42578125" bestFit="1" customWidth="1"/>
    <col min="7169" max="7169" width="9.28515625" customWidth="1"/>
    <col min="7170" max="7170" width="3.28515625" customWidth="1"/>
    <col min="7171" max="7171" width="5" customWidth="1"/>
    <col min="7172" max="7172" width="4" customWidth="1"/>
    <col min="7173" max="7173" width="46.42578125" customWidth="1"/>
    <col min="7174" max="7174" width="11" customWidth="1"/>
    <col min="7175" max="7175" width="10.28515625" customWidth="1"/>
    <col min="7176" max="7180" width="11.42578125" customWidth="1"/>
    <col min="7181" max="7181" width="11.5703125" customWidth="1"/>
    <col min="7182" max="7182" width="0" hidden="1" customWidth="1"/>
    <col min="7183" max="7183" width="11.140625" customWidth="1"/>
    <col min="7184" max="7184" width="0" hidden="1" customWidth="1"/>
    <col min="7185" max="7185" width="8.42578125" bestFit="1" customWidth="1"/>
    <col min="7425" max="7425" width="9.28515625" customWidth="1"/>
    <col min="7426" max="7426" width="3.28515625" customWidth="1"/>
    <col min="7427" max="7427" width="5" customWidth="1"/>
    <col min="7428" max="7428" width="4" customWidth="1"/>
    <col min="7429" max="7429" width="46.42578125" customWidth="1"/>
    <col min="7430" max="7430" width="11" customWidth="1"/>
    <col min="7431" max="7431" width="10.28515625" customWidth="1"/>
    <col min="7432" max="7436" width="11.42578125" customWidth="1"/>
    <col min="7437" max="7437" width="11.5703125" customWidth="1"/>
    <col min="7438" max="7438" width="0" hidden="1" customWidth="1"/>
    <col min="7439" max="7439" width="11.140625" customWidth="1"/>
    <col min="7440" max="7440" width="0" hidden="1" customWidth="1"/>
    <col min="7441" max="7441" width="8.42578125" bestFit="1" customWidth="1"/>
    <col min="7681" max="7681" width="9.28515625" customWidth="1"/>
    <col min="7682" max="7682" width="3.28515625" customWidth="1"/>
    <col min="7683" max="7683" width="5" customWidth="1"/>
    <col min="7684" max="7684" width="4" customWidth="1"/>
    <col min="7685" max="7685" width="46.42578125" customWidth="1"/>
    <col min="7686" max="7686" width="11" customWidth="1"/>
    <col min="7687" max="7687" width="10.28515625" customWidth="1"/>
    <col min="7688" max="7692" width="11.42578125" customWidth="1"/>
    <col min="7693" max="7693" width="11.5703125" customWidth="1"/>
    <col min="7694" max="7694" width="0" hidden="1" customWidth="1"/>
    <col min="7695" max="7695" width="11.140625" customWidth="1"/>
    <col min="7696" max="7696" width="0" hidden="1" customWidth="1"/>
    <col min="7697" max="7697" width="8.42578125" bestFit="1" customWidth="1"/>
    <col min="7937" max="7937" width="9.28515625" customWidth="1"/>
    <col min="7938" max="7938" width="3.28515625" customWidth="1"/>
    <col min="7939" max="7939" width="5" customWidth="1"/>
    <col min="7940" max="7940" width="4" customWidth="1"/>
    <col min="7941" max="7941" width="46.42578125" customWidth="1"/>
    <col min="7942" max="7942" width="11" customWidth="1"/>
    <col min="7943" max="7943" width="10.28515625" customWidth="1"/>
    <col min="7944" max="7948" width="11.42578125" customWidth="1"/>
    <col min="7949" max="7949" width="11.5703125" customWidth="1"/>
    <col min="7950" max="7950" width="0" hidden="1" customWidth="1"/>
    <col min="7951" max="7951" width="11.140625" customWidth="1"/>
    <col min="7952" max="7952" width="0" hidden="1" customWidth="1"/>
    <col min="7953" max="7953" width="8.42578125" bestFit="1" customWidth="1"/>
    <col min="8193" max="8193" width="9.28515625" customWidth="1"/>
    <col min="8194" max="8194" width="3.28515625" customWidth="1"/>
    <col min="8195" max="8195" width="5" customWidth="1"/>
    <col min="8196" max="8196" width="4" customWidth="1"/>
    <col min="8197" max="8197" width="46.42578125" customWidth="1"/>
    <col min="8198" max="8198" width="11" customWidth="1"/>
    <col min="8199" max="8199" width="10.28515625" customWidth="1"/>
    <col min="8200" max="8204" width="11.42578125" customWidth="1"/>
    <col min="8205" max="8205" width="11.5703125" customWidth="1"/>
    <col min="8206" max="8206" width="0" hidden="1" customWidth="1"/>
    <col min="8207" max="8207" width="11.140625" customWidth="1"/>
    <col min="8208" max="8208" width="0" hidden="1" customWidth="1"/>
    <col min="8209" max="8209" width="8.42578125" bestFit="1" customWidth="1"/>
    <col min="8449" max="8449" width="9.28515625" customWidth="1"/>
    <col min="8450" max="8450" width="3.28515625" customWidth="1"/>
    <col min="8451" max="8451" width="5" customWidth="1"/>
    <col min="8452" max="8452" width="4" customWidth="1"/>
    <col min="8453" max="8453" width="46.42578125" customWidth="1"/>
    <col min="8454" max="8454" width="11" customWidth="1"/>
    <col min="8455" max="8455" width="10.28515625" customWidth="1"/>
    <col min="8456" max="8460" width="11.42578125" customWidth="1"/>
    <col min="8461" max="8461" width="11.5703125" customWidth="1"/>
    <col min="8462" max="8462" width="0" hidden="1" customWidth="1"/>
    <col min="8463" max="8463" width="11.140625" customWidth="1"/>
    <col min="8464" max="8464" width="0" hidden="1" customWidth="1"/>
    <col min="8465" max="8465" width="8.42578125" bestFit="1" customWidth="1"/>
    <col min="8705" max="8705" width="9.28515625" customWidth="1"/>
    <col min="8706" max="8706" width="3.28515625" customWidth="1"/>
    <col min="8707" max="8707" width="5" customWidth="1"/>
    <col min="8708" max="8708" width="4" customWidth="1"/>
    <col min="8709" max="8709" width="46.42578125" customWidth="1"/>
    <col min="8710" max="8710" width="11" customWidth="1"/>
    <col min="8711" max="8711" width="10.28515625" customWidth="1"/>
    <col min="8712" max="8716" width="11.42578125" customWidth="1"/>
    <col min="8717" max="8717" width="11.5703125" customWidth="1"/>
    <col min="8718" max="8718" width="0" hidden="1" customWidth="1"/>
    <col min="8719" max="8719" width="11.140625" customWidth="1"/>
    <col min="8720" max="8720" width="0" hidden="1" customWidth="1"/>
    <col min="8721" max="8721" width="8.42578125" bestFit="1" customWidth="1"/>
    <col min="8961" max="8961" width="9.28515625" customWidth="1"/>
    <col min="8962" max="8962" width="3.28515625" customWidth="1"/>
    <col min="8963" max="8963" width="5" customWidth="1"/>
    <col min="8964" max="8964" width="4" customWidth="1"/>
    <col min="8965" max="8965" width="46.42578125" customWidth="1"/>
    <col min="8966" max="8966" width="11" customWidth="1"/>
    <col min="8967" max="8967" width="10.28515625" customWidth="1"/>
    <col min="8968" max="8972" width="11.42578125" customWidth="1"/>
    <col min="8973" max="8973" width="11.5703125" customWidth="1"/>
    <col min="8974" max="8974" width="0" hidden="1" customWidth="1"/>
    <col min="8975" max="8975" width="11.140625" customWidth="1"/>
    <col min="8976" max="8976" width="0" hidden="1" customWidth="1"/>
    <col min="8977" max="8977" width="8.42578125" bestFit="1" customWidth="1"/>
    <col min="9217" max="9217" width="9.28515625" customWidth="1"/>
    <col min="9218" max="9218" width="3.28515625" customWidth="1"/>
    <col min="9219" max="9219" width="5" customWidth="1"/>
    <col min="9220" max="9220" width="4" customWidth="1"/>
    <col min="9221" max="9221" width="46.42578125" customWidth="1"/>
    <col min="9222" max="9222" width="11" customWidth="1"/>
    <col min="9223" max="9223" width="10.28515625" customWidth="1"/>
    <col min="9224" max="9228" width="11.42578125" customWidth="1"/>
    <col min="9229" max="9229" width="11.5703125" customWidth="1"/>
    <col min="9230" max="9230" width="0" hidden="1" customWidth="1"/>
    <col min="9231" max="9231" width="11.140625" customWidth="1"/>
    <col min="9232" max="9232" width="0" hidden="1" customWidth="1"/>
    <col min="9233" max="9233" width="8.42578125" bestFit="1" customWidth="1"/>
    <col min="9473" max="9473" width="9.28515625" customWidth="1"/>
    <col min="9474" max="9474" width="3.28515625" customWidth="1"/>
    <col min="9475" max="9475" width="5" customWidth="1"/>
    <col min="9476" max="9476" width="4" customWidth="1"/>
    <col min="9477" max="9477" width="46.42578125" customWidth="1"/>
    <col min="9478" max="9478" width="11" customWidth="1"/>
    <col min="9479" max="9479" width="10.28515625" customWidth="1"/>
    <col min="9480" max="9484" width="11.42578125" customWidth="1"/>
    <col min="9485" max="9485" width="11.5703125" customWidth="1"/>
    <col min="9486" max="9486" width="0" hidden="1" customWidth="1"/>
    <col min="9487" max="9487" width="11.140625" customWidth="1"/>
    <col min="9488" max="9488" width="0" hidden="1" customWidth="1"/>
    <col min="9489" max="9489" width="8.42578125" bestFit="1" customWidth="1"/>
    <col min="9729" max="9729" width="9.28515625" customWidth="1"/>
    <col min="9730" max="9730" width="3.28515625" customWidth="1"/>
    <col min="9731" max="9731" width="5" customWidth="1"/>
    <col min="9732" max="9732" width="4" customWidth="1"/>
    <col min="9733" max="9733" width="46.42578125" customWidth="1"/>
    <col min="9734" max="9734" width="11" customWidth="1"/>
    <col min="9735" max="9735" width="10.28515625" customWidth="1"/>
    <col min="9736" max="9740" width="11.42578125" customWidth="1"/>
    <col min="9741" max="9741" width="11.5703125" customWidth="1"/>
    <col min="9742" max="9742" width="0" hidden="1" customWidth="1"/>
    <col min="9743" max="9743" width="11.140625" customWidth="1"/>
    <col min="9744" max="9744" width="0" hidden="1" customWidth="1"/>
    <col min="9745" max="9745" width="8.42578125" bestFit="1" customWidth="1"/>
    <col min="9985" max="9985" width="9.28515625" customWidth="1"/>
    <col min="9986" max="9986" width="3.28515625" customWidth="1"/>
    <col min="9987" max="9987" width="5" customWidth="1"/>
    <col min="9988" max="9988" width="4" customWidth="1"/>
    <col min="9989" max="9989" width="46.42578125" customWidth="1"/>
    <col min="9990" max="9990" width="11" customWidth="1"/>
    <col min="9991" max="9991" width="10.28515625" customWidth="1"/>
    <col min="9992" max="9996" width="11.42578125" customWidth="1"/>
    <col min="9997" max="9997" width="11.5703125" customWidth="1"/>
    <col min="9998" max="9998" width="0" hidden="1" customWidth="1"/>
    <col min="9999" max="9999" width="11.140625" customWidth="1"/>
    <col min="10000" max="10000" width="0" hidden="1" customWidth="1"/>
    <col min="10001" max="10001" width="8.42578125" bestFit="1" customWidth="1"/>
    <col min="10241" max="10241" width="9.28515625" customWidth="1"/>
    <col min="10242" max="10242" width="3.28515625" customWidth="1"/>
    <col min="10243" max="10243" width="5" customWidth="1"/>
    <col min="10244" max="10244" width="4" customWidth="1"/>
    <col min="10245" max="10245" width="46.42578125" customWidth="1"/>
    <col min="10246" max="10246" width="11" customWidth="1"/>
    <col min="10247" max="10247" width="10.28515625" customWidth="1"/>
    <col min="10248" max="10252" width="11.42578125" customWidth="1"/>
    <col min="10253" max="10253" width="11.5703125" customWidth="1"/>
    <col min="10254" max="10254" width="0" hidden="1" customWidth="1"/>
    <col min="10255" max="10255" width="11.140625" customWidth="1"/>
    <col min="10256" max="10256" width="0" hidden="1" customWidth="1"/>
    <col min="10257" max="10257" width="8.42578125" bestFit="1" customWidth="1"/>
    <col min="10497" max="10497" width="9.28515625" customWidth="1"/>
    <col min="10498" max="10498" width="3.28515625" customWidth="1"/>
    <col min="10499" max="10499" width="5" customWidth="1"/>
    <col min="10500" max="10500" width="4" customWidth="1"/>
    <col min="10501" max="10501" width="46.42578125" customWidth="1"/>
    <col min="10502" max="10502" width="11" customWidth="1"/>
    <col min="10503" max="10503" width="10.28515625" customWidth="1"/>
    <col min="10504" max="10508" width="11.42578125" customWidth="1"/>
    <col min="10509" max="10509" width="11.5703125" customWidth="1"/>
    <col min="10510" max="10510" width="0" hidden="1" customWidth="1"/>
    <col min="10511" max="10511" width="11.140625" customWidth="1"/>
    <col min="10512" max="10512" width="0" hidden="1" customWidth="1"/>
    <col min="10513" max="10513" width="8.42578125" bestFit="1" customWidth="1"/>
    <col min="10753" max="10753" width="9.28515625" customWidth="1"/>
    <col min="10754" max="10754" width="3.28515625" customWidth="1"/>
    <col min="10755" max="10755" width="5" customWidth="1"/>
    <col min="10756" max="10756" width="4" customWidth="1"/>
    <col min="10757" max="10757" width="46.42578125" customWidth="1"/>
    <col min="10758" max="10758" width="11" customWidth="1"/>
    <col min="10759" max="10759" width="10.28515625" customWidth="1"/>
    <col min="10760" max="10764" width="11.42578125" customWidth="1"/>
    <col min="10765" max="10765" width="11.5703125" customWidth="1"/>
    <col min="10766" max="10766" width="0" hidden="1" customWidth="1"/>
    <col min="10767" max="10767" width="11.140625" customWidth="1"/>
    <col min="10768" max="10768" width="0" hidden="1" customWidth="1"/>
    <col min="10769" max="10769" width="8.42578125" bestFit="1" customWidth="1"/>
    <col min="11009" max="11009" width="9.28515625" customWidth="1"/>
    <col min="11010" max="11010" width="3.28515625" customWidth="1"/>
    <col min="11011" max="11011" width="5" customWidth="1"/>
    <col min="11012" max="11012" width="4" customWidth="1"/>
    <col min="11013" max="11013" width="46.42578125" customWidth="1"/>
    <col min="11014" max="11014" width="11" customWidth="1"/>
    <col min="11015" max="11015" width="10.28515625" customWidth="1"/>
    <col min="11016" max="11020" width="11.42578125" customWidth="1"/>
    <col min="11021" max="11021" width="11.5703125" customWidth="1"/>
    <col min="11022" max="11022" width="0" hidden="1" customWidth="1"/>
    <col min="11023" max="11023" width="11.140625" customWidth="1"/>
    <col min="11024" max="11024" width="0" hidden="1" customWidth="1"/>
    <col min="11025" max="11025" width="8.42578125" bestFit="1" customWidth="1"/>
    <col min="11265" max="11265" width="9.28515625" customWidth="1"/>
    <col min="11266" max="11266" width="3.28515625" customWidth="1"/>
    <col min="11267" max="11267" width="5" customWidth="1"/>
    <col min="11268" max="11268" width="4" customWidth="1"/>
    <col min="11269" max="11269" width="46.42578125" customWidth="1"/>
    <col min="11270" max="11270" width="11" customWidth="1"/>
    <col min="11271" max="11271" width="10.28515625" customWidth="1"/>
    <col min="11272" max="11276" width="11.42578125" customWidth="1"/>
    <col min="11277" max="11277" width="11.5703125" customWidth="1"/>
    <col min="11278" max="11278" width="0" hidden="1" customWidth="1"/>
    <col min="11279" max="11279" width="11.140625" customWidth="1"/>
    <col min="11280" max="11280" width="0" hidden="1" customWidth="1"/>
    <col min="11281" max="11281" width="8.42578125" bestFit="1" customWidth="1"/>
    <col min="11521" max="11521" width="9.28515625" customWidth="1"/>
    <col min="11522" max="11522" width="3.28515625" customWidth="1"/>
    <col min="11523" max="11523" width="5" customWidth="1"/>
    <col min="11524" max="11524" width="4" customWidth="1"/>
    <col min="11525" max="11525" width="46.42578125" customWidth="1"/>
    <col min="11526" max="11526" width="11" customWidth="1"/>
    <col min="11527" max="11527" width="10.28515625" customWidth="1"/>
    <col min="11528" max="11532" width="11.42578125" customWidth="1"/>
    <col min="11533" max="11533" width="11.5703125" customWidth="1"/>
    <col min="11534" max="11534" width="0" hidden="1" customWidth="1"/>
    <col min="11535" max="11535" width="11.140625" customWidth="1"/>
    <col min="11536" max="11536" width="0" hidden="1" customWidth="1"/>
    <col min="11537" max="11537" width="8.42578125" bestFit="1" customWidth="1"/>
    <col min="11777" max="11777" width="9.28515625" customWidth="1"/>
    <col min="11778" max="11778" width="3.28515625" customWidth="1"/>
    <col min="11779" max="11779" width="5" customWidth="1"/>
    <col min="11780" max="11780" width="4" customWidth="1"/>
    <col min="11781" max="11781" width="46.42578125" customWidth="1"/>
    <col min="11782" max="11782" width="11" customWidth="1"/>
    <col min="11783" max="11783" width="10.28515625" customWidth="1"/>
    <col min="11784" max="11788" width="11.42578125" customWidth="1"/>
    <col min="11789" max="11789" width="11.5703125" customWidth="1"/>
    <col min="11790" max="11790" width="0" hidden="1" customWidth="1"/>
    <col min="11791" max="11791" width="11.140625" customWidth="1"/>
    <col min="11792" max="11792" width="0" hidden="1" customWidth="1"/>
    <col min="11793" max="11793" width="8.42578125" bestFit="1" customWidth="1"/>
    <col min="12033" max="12033" width="9.28515625" customWidth="1"/>
    <col min="12034" max="12034" width="3.28515625" customWidth="1"/>
    <col min="12035" max="12035" width="5" customWidth="1"/>
    <col min="12036" max="12036" width="4" customWidth="1"/>
    <col min="12037" max="12037" width="46.42578125" customWidth="1"/>
    <col min="12038" max="12038" width="11" customWidth="1"/>
    <col min="12039" max="12039" width="10.28515625" customWidth="1"/>
    <col min="12040" max="12044" width="11.42578125" customWidth="1"/>
    <col min="12045" max="12045" width="11.5703125" customWidth="1"/>
    <col min="12046" max="12046" width="0" hidden="1" customWidth="1"/>
    <col min="12047" max="12047" width="11.140625" customWidth="1"/>
    <col min="12048" max="12048" width="0" hidden="1" customWidth="1"/>
    <col min="12049" max="12049" width="8.42578125" bestFit="1" customWidth="1"/>
    <col min="12289" max="12289" width="9.28515625" customWidth="1"/>
    <col min="12290" max="12290" width="3.28515625" customWidth="1"/>
    <col min="12291" max="12291" width="5" customWidth="1"/>
    <col min="12292" max="12292" width="4" customWidth="1"/>
    <col min="12293" max="12293" width="46.42578125" customWidth="1"/>
    <col min="12294" max="12294" width="11" customWidth="1"/>
    <col min="12295" max="12295" width="10.28515625" customWidth="1"/>
    <col min="12296" max="12300" width="11.42578125" customWidth="1"/>
    <col min="12301" max="12301" width="11.5703125" customWidth="1"/>
    <col min="12302" max="12302" width="0" hidden="1" customWidth="1"/>
    <col min="12303" max="12303" width="11.140625" customWidth="1"/>
    <col min="12304" max="12304" width="0" hidden="1" customWidth="1"/>
    <col min="12305" max="12305" width="8.42578125" bestFit="1" customWidth="1"/>
    <col min="12545" max="12545" width="9.28515625" customWidth="1"/>
    <col min="12546" max="12546" width="3.28515625" customWidth="1"/>
    <col min="12547" max="12547" width="5" customWidth="1"/>
    <col min="12548" max="12548" width="4" customWidth="1"/>
    <col min="12549" max="12549" width="46.42578125" customWidth="1"/>
    <col min="12550" max="12550" width="11" customWidth="1"/>
    <col min="12551" max="12551" width="10.28515625" customWidth="1"/>
    <col min="12552" max="12556" width="11.42578125" customWidth="1"/>
    <col min="12557" max="12557" width="11.5703125" customWidth="1"/>
    <col min="12558" max="12558" width="0" hidden="1" customWidth="1"/>
    <col min="12559" max="12559" width="11.140625" customWidth="1"/>
    <col min="12560" max="12560" width="0" hidden="1" customWidth="1"/>
    <col min="12561" max="12561" width="8.42578125" bestFit="1" customWidth="1"/>
    <col min="12801" max="12801" width="9.28515625" customWidth="1"/>
    <col min="12802" max="12802" width="3.28515625" customWidth="1"/>
    <col min="12803" max="12803" width="5" customWidth="1"/>
    <col min="12804" max="12804" width="4" customWidth="1"/>
    <col min="12805" max="12805" width="46.42578125" customWidth="1"/>
    <col min="12806" max="12806" width="11" customWidth="1"/>
    <col min="12807" max="12807" width="10.28515625" customWidth="1"/>
    <col min="12808" max="12812" width="11.42578125" customWidth="1"/>
    <col min="12813" max="12813" width="11.5703125" customWidth="1"/>
    <col min="12814" max="12814" width="0" hidden="1" customWidth="1"/>
    <col min="12815" max="12815" width="11.140625" customWidth="1"/>
    <col min="12816" max="12816" width="0" hidden="1" customWidth="1"/>
    <col min="12817" max="12817" width="8.42578125" bestFit="1" customWidth="1"/>
    <col min="13057" max="13057" width="9.28515625" customWidth="1"/>
    <col min="13058" max="13058" width="3.28515625" customWidth="1"/>
    <col min="13059" max="13059" width="5" customWidth="1"/>
    <col min="13060" max="13060" width="4" customWidth="1"/>
    <col min="13061" max="13061" width="46.42578125" customWidth="1"/>
    <col min="13062" max="13062" width="11" customWidth="1"/>
    <col min="13063" max="13063" width="10.28515625" customWidth="1"/>
    <col min="13064" max="13068" width="11.42578125" customWidth="1"/>
    <col min="13069" max="13069" width="11.5703125" customWidth="1"/>
    <col min="13070" max="13070" width="0" hidden="1" customWidth="1"/>
    <col min="13071" max="13071" width="11.140625" customWidth="1"/>
    <col min="13072" max="13072" width="0" hidden="1" customWidth="1"/>
    <col min="13073" max="13073" width="8.42578125" bestFit="1" customWidth="1"/>
    <col min="13313" max="13313" width="9.28515625" customWidth="1"/>
    <col min="13314" max="13314" width="3.28515625" customWidth="1"/>
    <col min="13315" max="13315" width="5" customWidth="1"/>
    <col min="13316" max="13316" width="4" customWidth="1"/>
    <col min="13317" max="13317" width="46.42578125" customWidth="1"/>
    <col min="13318" max="13318" width="11" customWidth="1"/>
    <col min="13319" max="13319" width="10.28515625" customWidth="1"/>
    <col min="13320" max="13324" width="11.42578125" customWidth="1"/>
    <col min="13325" max="13325" width="11.5703125" customWidth="1"/>
    <col min="13326" max="13326" width="0" hidden="1" customWidth="1"/>
    <col min="13327" max="13327" width="11.140625" customWidth="1"/>
    <col min="13328" max="13328" width="0" hidden="1" customWidth="1"/>
    <col min="13329" max="13329" width="8.42578125" bestFit="1" customWidth="1"/>
    <col min="13569" max="13569" width="9.28515625" customWidth="1"/>
    <col min="13570" max="13570" width="3.28515625" customWidth="1"/>
    <col min="13571" max="13571" width="5" customWidth="1"/>
    <col min="13572" max="13572" width="4" customWidth="1"/>
    <col min="13573" max="13573" width="46.42578125" customWidth="1"/>
    <col min="13574" max="13574" width="11" customWidth="1"/>
    <col min="13575" max="13575" width="10.28515625" customWidth="1"/>
    <col min="13576" max="13580" width="11.42578125" customWidth="1"/>
    <col min="13581" max="13581" width="11.5703125" customWidth="1"/>
    <col min="13582" max="13582" width="0" hidden="1" customWidth="1"/>
    <col min="13583" max="13583" width="11.140625" customWidth="1"/>
    <col min="13584" max="13584" width="0" hidden="1" customWidth="1"/>
    <col min="13585" max="13585" width="8.42578125" bestFit="1" customWidth="1"/>
    <col min="13825" max="13825" width="9.28515625" customWidth="1"/>
    <col min="13826" max="13826" width="3.28515625" customWidth="1"/>
    <col min="13827" max="13827" width="5" customWidth="1"/>
    <col min="13828" max="13828" width="4" customWidth="1"/>
    <col min="13829" max="13829" width="46.42578125" customWidth="1"/>
    <col min="13830" max="13830" width="11" customWidth="1"/>
    <col min="13831" max="13831" width="10.28515625" customWidth="1"/>
    <col min="13832" max="13836" width="11.42578125" customWidth="1"/>
    <col min="13837" max="13837" width="11.5703125" customWidth="1"/>
    <col min="13838" max="13838" width="0" hidden="1" customWidth="1"/>
    <col min="13839" max="13839" width="11.140625" customWidth="1"/>
    <col min="13840" max="13840" width="0" hidden="1" customWidth="1"/>
    <col min="13841" max="13841" width="8.42578125" bestFit="1" customWidth="1"/>
    <col min="14081" max="14081" width="9.28515625" customWidth="1"/>
    <col min="14082" max="14082" width="3.28515625" customWidth="1"/>
    <col min="14083" max="14083" width="5" customWidth="1"/>
    <col min="14084" max="14084" width="4" customWidth="1"/>
    <col min="14085" max="14085" width="46.42578125" customWidth="1"/>
    <col min="14086" max="14086" width="11" customWidth="1"/>
    <col min="14087" max="14087" width="10.28515625" customWidth="1"/>
    <col min="14088" max="14092" width="11.42578125" customWidth="1"/>
    <col min="14093" max="14093" width="11.5703125" customWidth="1"/>
    <col min="14094" max="14094" width="0" hidden="1" customWidth="1"/>
    <col min="14095" max="14095" width="11.140625" customWidth="1"/>
    <col min="14096" max="14096" width="0" hidden="1" customWidth="1"/>
    <col min="14097" max="14097" width="8.42578125" bestFit="1" customWidth="1"/>
    <col min="14337" max="14337" width="9.28515625" customWidth="1"/>
    <col min="14338" max="14338" width="3.28515625" customWidth="1"/>
    <col min="14339" max="14339" width="5" customWidth="1"/>
    <col min="14340" max="14340" width="4" customWidth="1"/>
    <col min="14341" max="14341" width="46.42578125" customWidth="1"/>
    <col min="14342" max="14342" width="11" customWidth="1"/>
    <col min="14343" max="14343" width="10.28515625" customWidth="1"/>
    <col min="14344" max="14348" width="11.42578125" customWidth="1"/>
    <col min="14349" max="14349" width="11.5703125" customWidth="1"/>
    <col min="14350" max="14350" width="0" hidden="1" customWidth="1"/>
    <col min="14351" max="14351" width="11.140625" customWidth="1"/>
    <col min="14352" max="14352" width="0" hidden="1" customWidth="1"/>
    <col min="14353" max="14353" width="8.42578125" bestFit="1" customWidth="1"/>
    <col min="14593" max="14593" width="9.28515625" customWidth="1"/>
    <col min="14594" max="14594" width="3.28515625" customWidth="1"/>
    <col min="14595" max="14595" width="5" customWidth="1"/>
    <col min="14596" max="14596" width="4" customWidth="1"/>
    <col min="14597" max="14597" width="46.42578125" customWidth="1"/>
    <col min="14598" max="14598" width="11" customWidth="1"/>
    <col min="14599" max="14599" width="10.28515625" customWidth="1"/>
    <col min="14600" max="14604" width="11.42578125" customWidth="1"/>
    <col min="14605" max="14605" width="11.5703125" customWidth="1"/>
    <col min="14606" max="14606" width="0" hidden="1" customWidth="1"/>
    <col min="14607" max="14607" width="11.140625" customWidth="1"/>
    <col min="14608" max="14608" width="0" hidden="1" customWidth="1"/>
    <col min="14609" max="14609" width="8.42578125" bestFit="1" customWidth="1"/>
    <col min="14849" max="14849" width="9.28515625" customWidth="1"/>
    <col min="14850" max="14850" width="3.28515625" customWidth="1"/>
    <col min="14851" max="14851" width="5" customWidth="1"/>
    <col min="14852" max="14852" width="4" customWidth="1"/>
    <col min="14853" max="14853" width="46.42578125" customWidth="1"/>
    <col min="14854" max="14854" width="11" customWidth="1"/>
    <col min="14855" max="14855" width="10.28515625" customWidth="1"/>
    <col min="14856" max="14860" width="11.42578125" customWidth="1"/>
    <col min="14861" max="14861" width="11.5703125" customWidth="1"/>
    <col min="14862" max="14862" width="0" hidden="1" customWidth="1"/>
    <col min="14863" max="14863" width="11.140625" customWidth="1"/>
    <col min="14864" max="14864" width="0" hidden="1" customWidth="1"/>
    <col min="14865" max="14865" width="8.42578125" bestFit="1" customWidth="1"/>
    <col min="15105" max="15105" width="9.28515625" customWidth="1"/>
    <col min="15106" max="15106" width="3.28515625" customWidth="1"/>
    <col min="15107" max="15107" width="5" customWidth="1"/>
    <col min="15108" max="15108" width="4" customWidth="1"/>
    <col min="15109" max="15109" width="46.42578125" customWidth="1"/>
    <col min="15110" max="15110" width="11" customWidth="1"/>
    <col min="15111" max="15111" width="10.28515625" customWidth="1"/>
    <col min="15112" max="15116" width="11.42578125" customWidth="1"/>
    <col min="15117" max="15117" width="11.5703125" customWidth="1"/>
    <col min="15118" max="15118" width="0" hidden="1" customWidth="1"/>
    <col min="15119" max="15119" width="11.140625" customWidth="1"/>
    <col min="15120" max="15120" width="0" hidden="1" customWidth="1"/>
    <col min="15121" max="15121" width="8.42578125" bestFit="1" customWidth="1"/>
    <col min="15361" max="15361" width="9.28515625" customWidth="1"/>
    <col min="15362" max="15362" width="3.28515625" customWidth="1"/>
    <col min="15363" max="15363" width="5" customWidth="1"/>
    <col min="15364" max="15364" width="4" customWidth="1"/>
    <col min="15365" max="15365" width="46.42578125" customWidth="1"/>
    <col min="15366" max="15366" width="11" customWidth="1"/>
    <col min="15367" max="15367" width="10.28515625" customWidth="1"/>
    <col min="15368" max="15372" width="11.42578125" customWidth="1"/>
    <col min="15373" max="15373" width="11.5703125" customWidth="1"/>
    <col min="15374" max="15374" width="0" hidden="1" customWidth="1"/>
    <col min="15375" max="15375" width="11.140625" customWidth="1"/>
    <col min="15376" max="15376" width="0" hidden="1" customWidth="1"/>
    <col min="15377" max="15377" width="8.42578125" bestFit="1" customWidth="1"/>
    <col min="15617" max="15617" width="9.28515625" customWidth="1"/>
    <col min="15618" max="15618" width="3.28515625" customWidth="1"/>
    <col min="15619" max="15619" width="5" customWidth="1"/>
    <col min="15620" max="15620" width="4" customWidth="1"/>
    <col min="15621" max="15621" width="46.42578125" customWidth="1"/>
    <col min="15622" max="15622" width="11" customWidth="1"/>
    <col min="15623" max="15623" width="10.28515625" customWidth="1"/>
    <col min="15624" max="15628" width="11.42578125" customWidth="1"/>
    <col min="15629" max="15629" width="11.5703125" customWidth="1"/>
    <col min="15630" max="15630" width="0" hidden="1" customWidth="1"/>
    <col min="15631" max="15631" width="11.140625" customWidth="1"/>
    <col min="15632" max="15632" width="0" hidden="1" customWidth="1"/>
    <col min="15633" max="15633" width="8.42578125" bestFit="1" customWidth="1"/>
    <col min="15873" max="15873" width="9.28515625" customWidth="1"/>
    <col min="15874" max="15874" width="3.28515625" customWidth="1"/>
    <col min="15875" max="15875" width="5" customWidth="1"/>
    <col min="15876" max="15876" width="4" customWidth="1"/>
    <col min="15877" max="15877" width="46.42578125" customWidth="1"/>
    <col min="15878" max="15878" width="11" customWidth="1"/>
    <col min="15879" max="15879" width="10.28515625" customWidth="1"/>
    <col min="15880" max="15884" width="11.42578125" customWidth="1"/>
    <col min="15885" max="15885" width="11.5703125" customWidth="1"/>
    <col min="15886" max="15886" width="0" hidden="1" customWidth="1"/>
    <col min="15887" max="15887" width="11.140625" customWidth="1"/>
    <col min="15888" max="15888" width="0" hidden="1" customWidth="1"/>
    <col min="15889" max="15889" width="8.42578125" bestFit="1" customWidth="1"/>
    <col min="16129" max="16129" width="9.28515625" customWidth="1"/>
    <col min="16130" max="16130" width="3.28515625" customWidth="1"/>
    <col min="16131" max="16131" width="5" customWidth="1"/>
    <col min="16132" max="16132" width="4" customWidth="1"/>
    <col min="16133" max="16133" width="46.42578125" customWidth="1"/>
    <col min="16134" max="16134" width="11" customWidth="1"/>
    <col min="16135" max="16135" width="10.28515625" customWidth="1"/>
    <col min="16136" max="16140" width="11.42578125" customWidth="1"/>
    <col min="16141" max="16141" width="11.5703125" customWidth="1"/>
    <col min="16142" max="16142" width="0" hidden="1" customWidth="1"/>
    <col min="16143" max="16143" width="11.140625" customWidth="1"/>
    <col min="16144" max="16144" width="0" hidden="1" customWidth="1"/>
    <col min="16145" max="16145" width="8.42578125" bestFit="1" customWidth="1"/>
  </cols>
  <sheetData>
    <row r="1" spans="1:16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6"/>
      <c r="N1" s="6"/>
      <c r="O1" s="6"/>
      <c r="P1" s="7"/>
    </row>
    <row r="2" spans="1:16" ht="14.25" customHeight="1" x14ac:dyDescent="0.25">
      <c r="A2" s="8"/>
      <c r="B2" s="8"/>
      <c r="C2" s="8"/>
      <c r="D2" s="8"/>
      <c r="E2" s="9"/>
      <c r="F2" s="10"/>
      <c r="G2" s="10"/>
      <c r="H2" s="11"/>
      <c r="I2" s="11"/>
      <c r="J2" s="11"/>
      <c r="K2" s="11"/>
      <c r="L2" s="11"/>
      <c r="M2" s="12" t="s">
        <v>0</v>
      </c>
      <c r="N2" s="11"/>
      <c r="O2" s="11"/>
      <c r="P2" s="13"/>
    </row>
    <row r="3" spans="1:16" ht="14.25" customHeight="1" x14ac:dyDescent="0.25">
      <c r="A3" s="8"/>
      <c r="B3" s="8"/>
      <c r="C3" s="8"/>
      <c r="D3" s="8"/>
      <c r="E3" s="9"/>
      <c r="F3" s="10"/>
      <c r="G3" s="81"/>
      <c r="H3" s="82"/>
      <c r="I3" s="82"/>
      <c r="J3" s="82"/>
      <c r="K3" s="82"/>
      <c r="L3" s="82"/>
      <c r="M3" s="83" t="s">
        <v>1</v>
      </c>
      <c r="N3" s="83"/>
      <c r="O3" s="83"/>
      <c r="P3" s="13"/>
    </row>
    <row r="4" spans="1:16" ht="14.25" customHeight="1" x14ac:dyDescent="0.3">
      <c r="A4" s="8"/>
      <c r="B4" s="8"/>
      <c r="C4" s="8"/>
      <c r="D4" s="8"/>
      <c r="E4" s="9"/>
      <c r="F4" s="10"/>
      <c r="G4" s="84" t="s">
        <v>2</v>
      </c>
      <c r="H4" s="84"/>
      <c r="I4" s="84"/>
      <c r="J4" s="84"/>
      <c r="K4" s="84"/>
      <c r="L4" s="84"/>
      <c r="M4" s="84"/>
      <c r="N4" s="84"/>
      <c r="O4" s="84"/>
      <c r="P4" s="13"/>
    </row>
    <row r="5" spans="1:16" ht="14.25" customHeight="1" x14ac:dyDescent="0.25">
      <c r="A5" s="8"/>
      <c r="B5" s="8"/>
      <c r="C5" s="8"/>
      <c r="D5" s="8"/>
      <c r="E5" s="9"/>
      <c r="F5" s="10"/>
      <c r="G5" s="14"/>
      <c r="H5" s="69" t="s">
        <v>173</v>
      </c>
      <c r="I5" s="69"/>
      <c r="J5" s="69"/>
      <c r="K5" s="69"/>
      <c r="L5" s="69"/>
      <c r="M5" s="69"/>
      <c r="N5" s="69"/>
      <c r="O5" s="69"/>
      <c r="P5" s="13"/>
    </row>
    <row r="6" spans="1:16" ht="14.25" customHeight="1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1"/>
      <c r="N6" s="11"/>
      <c r="O6" s="11"/>
      <c r="P6" s="13"/>
    </row>
    <row r="7" spans="1:16" x14ac:dyDescent="0.25">
      <c r="A7" s="15"/>
      <c r="B7" s="15"/>
      <c r="C7" s="15"/>
      <c r="D7" s="15"/>
      <c r="E7" s="16"/>
      <c r="H7" s="17"/>
      <c r="I7" s="17"/>
      <c r="J7" s="17"/>
      <c r="K7" s="17"/>
      <c r="L7" s="17"/>
      <c r="M7" s="17"/>
      <c r="N7" s="17"/>
      <c r="O7" s="18" t="s">
        <v>3</v>
      </c>
      <c r="P7" s="17"/>
    </row>
    <row r="8" spans="1:16" x14ac:dyDescent="0.25">
      <c r="A8" s="15"/>
      <c r="B8" s="15"/>
      <c r="C8" s="15"/>
      <c r="D8" s="15"/>
      <c r="E8" s="16"/>
      <c r="H8" s="17"/>
      <c r="I8" s="17"/>
      <c r="J8" s="17"/>
      <c r="K8" s="17"/>
      <c r="L8" s="17"/>
      <c r="M8" s="17"/>
      <c r="N8" s="17"/>
      <c r="O8" s="18" t="s">
        <v>1</v>
      </c>
      <c r="P8" s="17"/>
    </row>
    <row r="9" spans="1:16" x14ac:dyDescent="0.25">
      <c r="A9" s="15"/>
      <c r="B9" s="15"/>
      <c r="C9" s="15"/>
      <c r="D9" s="15"/>
      <c r="E9" s="16"/>
      <c r="F9" s="18"/>
      <c r="G9" s="18"/>
      <c r="H9" s="17"/>
      <c r="I9" s="17"/>
      <c r="J9" s="17"/>
      <c r="K9" s="17"/>
      <c r="L9" s="17"/>
      <c r="M9" s="17"/>
      <c r="N9" s="17"/>
      <c r="O9" s="17" t="str">
        <f>"муниципального образования """&amp;F17&amp;""""</f>
        <v>муниципального образования "Можгинский район"</v>
      </c>
      <c r="P9" s="17"/>
    </row>
    <row r="10" spans="1:16" x14ac:dyDescent="0.25">
      <c r="A10" s="15"/>
      <c r="B10" s="15"/>
      <c r="C10" s="15"/>
      <c r="D10" s="15"/>
      <c r="E10" s="16"/>
      <c r="F10" s="18"/>
      <c r="G10" s="18"/>
      <c r="H10" s="17"/>
      <c r="I10" s="17"/>
      <c r="J10" s="17"/>
      <c r="K10" s="17"/>
      <c r="L10" s="17"/>
      <c r="M10" s="17"/>
      <c r="N10" s="17"/>
      <c r="O10" s="17" t="str">
        <f>"от 26 декабря "&amp;VALUE(MID(H17,FIND("Проект",H17,1)+7,4))-1&amp;" года  № 11.3"</f>
        <v>от 26 декабря 2012 года  № 11.3</v>
      </c>
      <c r="P10" s="17"/>
    </row>
    <row r="12" spans="1:16" ht="33.75" customHeight="1" x14ac:dyDescent="0.25">
      <c r="A12" s="70" t="str">
        <f>"Доходы бюджета муниципального образования """&amp;F17&amp;""" Удмуртской Республики на "&amp;MID(H17,FIND("Проект",H17,1)+7,4)&amp;" год и плановый период "&amp;MID(M17,FIND("Прогноз",M17,1)+8,4)&amp;" и "&amp;MID(O17,FIND("Прогноз",O17,1)+8,4)&amp;" годов "</f>
        <v xml:space="preserve">Доходы бюджета муниципального образования "Можгинский район" Удмуртской Республики на 2013 год и плановый период 2014 и 2015 годов 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</row>
    <row r="13" spans="1:16" x14ac:dyDescent="0.25">
      <c r="F13" s="21"/>
      <c r="G13" s="21"/>
      <c r="H13" s="22"/>
      <c r="I13" s="22"/>
      <c r="J13" s="22"/>
      <c r="K13" s="22"/>
      <c r="L13" s="22"/>
      <c r="M13" s="22"/>
      <c r="N13" s="22"/>
      <c r="O13" s="21" t="s">
        <v>4</v>
      </c>
      <c r="P13" s="22"/>
    </row>
    <row r="14" spans="1:16" ht="26.25" customHeight="1" x14ac:dyDescent="0.25">
      <c r="A14" s="71" t="s">
        <v>5</v>
      </c>
      <c r="B14" s="72"/>
      <c r="C14" s="72"/>
      <c r="D14" s="73"/>
      <c r="E14" s="77" t="s">
        <v>6</v>
      </c>
      <c r="F14" s="85" t="s">
        <v>7</v>
      </c>
      <c r="G14" s="86"/>
      <c r="H14" s="86"/>
      <c r="I14" s="86"/>
      <c r="J14" s="86"/>
      <c r="K14" s="86"/>
      <c r="L14" s="79" t="s">
        <v>7</v>
      </c>
      <c r="M14" s="79" t="str">
        <f>"Сумма на "&amp;MID(N17,FIND("Прогноз",N17,1)+8,4)&amp;" год"</f>
        <v>Сумма на 2014 год</v>
      </c>
      <c r="N14" s="23"/>
      <c r="O14" s="79" t="str">
        <f>"Сумма на "&amp;MID(P17,FIND("Прогноз",P17,1)+8,4)&amp;" год"</f>
        <v>Сумма на 2015 год</v>
      </c>
      <c r="P14" s="22"/>
    </row>
    <row r="15" spans="1:16" ht="45" customHeight="1" x14ac:dyDescent="0.25">
      <c r="A15" s="74"/>
      <c r="B15" s="75"/>
      <c r="C15" s="75"/>
      <c r="D15" s="76"/>
      <c r="E15" s="78"/>
      <c r="F15" s="24" t="s">
        <v>8</v>
      </c>
      <c r="G15" s="25" t="s">
        <v>9</v>
      </c>
      <c r="H15" s="24" t="s">
        <v>8</v>
      </c>
      <c r="I15" s="25" t="s">
        <v>9</v>
      </c>
      <c r="J15" s="24" t="s">
        <v>8</v>
      </c>
      <c r="K15" s="25" t="s">
        <v>9</v>
      </c>
      <c r="L15" s="80"/>
      <c r="M15" s="80"/>
      <c r="N15" s="26"/>
      <c r="O15" s="80"/>
      <c r="P15" s="27"/>
    </row>
    <row r="16" spans="1:16" s="31" customFormat="1" ht="51.75" hidden="1" customHeight="1" x14ac:dyDescent="0.2">
      <c r="A16" s="28" t="s">
        <v>10</v>
      </c>
      <c r="B16" s="28" t="s">
        <v>11</v>
      </c>
      <c r="C16" s="28" t="s">
        <v>12</v>
      </c>
      <c r="D16" s="28" t="s">
        <v>13</v>
      </c>
      <c r="E16" s="29" t="s">
        <v>14</v>
      </c>
      <c r="F16" s="29" t="s">
        <v>15</v>
      </c>
      <c r="G16" s="29"/>
      <c r="H16" s="30" t="s">
        <v>16</v>
      </c>
      <c r="I16" s="30"/>
      <c r="J16" s="30"/>
      <c r="K16" s="30"/>
      <c r="L16" s="30"/>
      <c r="M16" s="30" t="s">
        <v>17</v>
      </c>
      <c r="N16" s="30" t="s">
        <v>18</v>
      </c>
      <c r="O16" s="30" t="s">
        <v>19</v>
      </c>
      <c r="P16" s="30" t="s">
        <v>20</v>
      </c>
    </row>
    <row r="17" spans="1:16" s="35" customFormat="1" ht="99.75" hidden="1" customHeight="1" x14ac:dyDescent="0.2">
      <c r="A17" s="32" t="s">
        <v>5</v>
      </c>
      <c r="B17" s="32" t="s">
        <v>21</v>
      </c>
      <c r="C17" s="32" t="s">
        <v>22</v>
      </c>
      <c r="D17" s="32" t="s">
        <v>23</v>
      </c>
      <c r="E17" s="33" t="s">
        <v>24</v>
      </c>
      <c r="F17" s="33" t="s">
        <v>25</v>
      </c>
      <c r="G17" s="33"/>
      <c r="H17" s="34" t="s">
        <v>26</v>
      </c>
      <c r="I17" s="34"/>
      <c r="J17" s="34"/>
      <c r="K17" s="34"/>
      <c r="L17" s="34"/>
      <c r="M17" s="34" t="s">
        <v>27</v>
      </c>
      <c r="N17" s="34" t="s">
        <v>28</v>
      </c>
      <c r="O17" s="34" t="s">
        <v>29</v>
      </c>
      <c r="P17" s="34" t="s">
        <v>30</v>
      </c>
    </row>
    <row r="18" spans="1:16" s="43" customFormat="1" ht="17.25" hidden="1" customHeight="1" x14ac:dyDescent="0.2">
      <c r="A18" s="36" t="s">
        <v>31</v>
      </c>
      <c r="B18" s="37" t="s">
        <v>32</v>
      </c>
      <c r="C18" s="37" t="s">
        <v>33</v>
      </c>
      <c r="D18" s="38" t="s">
        <v>34</v>
      </c>
      <c r="E18" s="39"/>
      <c r="F18" s="40">
        <v>534297</v>
      </c>
      <c r="G18" s="40"/>
      <c r="H18" s="41"/>
      <c r="I18" s="41"/>
      <c r="J18" s="41"/>
      <c r="K18" s="41"/>
      <c r="L18" s="41"/>
      <c r="M18" s="40">
        <v>531467.80000000005</v>
      </c>
      <c r="N18" s="41">
        <v>531467.80000000005</v>
      </c>
      <c r="O18" s="40">
        <v>547562.19999999995</v>
      </c>
      <c r="P18" s="42">
        <v>547562.19999999995</v>
      </c>
    </row>
    <row r="19" spans="1:16" s="43" customFormat="1" ht="14.25" x14ac:dyDescent="0.2">
      <c r="A19" s="36" t="s">
        <v>35</v>
      </c>
      <c r="B19" s="37" t="s">
        <v>32</v>
      </c>
      <c r="C19" s="37" t="s">
        <v>33</v>
      </c>
      <c r="D19" s="38" t="s">
        <v>34</v>
      </c>
      <c r="E19" s="39" t="s">
        <v>36</v>
      </c>
      <c r="F19" s="44">
        <f>F20+F22+F25+F27+F29+F34+F36+F39+F42</f>
        <v>62465</v>
      </c>
      <c r="G19" s="40"/>
      <c r="H19" s="45">
        <v>62465</v>
      </c>
      <c r="I19" s="45"/>
      <c r="J19" s="45">
        <f>H19+I19</f>
        <v>62465</v>
      </c>
      <c r="K19" s="45"/>
      <c r="L19" s="40">
        <f>L20+L22+L25+L27+L29+L34+L36+L39+L42</f>
        <v>67465</v>
      </c>
      <c r="M19" s="41">
        <v>66382</v>
      </c>
      <c r="N19" s="41"/>
      <c r="O19" s="41">
        <v>72190</v>
      </c>
      <c r="P19" s="42"/>
    </row>
    <row r="20" spans="1:16" s="43" customFormat="1" ht="14.25" x14ac:dyDescent="0.2">
      <c r="A20" s="36" t="s">
        <v>37</v>
      </c>
      <c r="B20" s="37" t="s">
        <v>32</v>
      </c>
      <c r="C20" s="37" t="s">
        <v>33</v>
      </c>
      <c r="D20" s="38" t="s">
        <v>34</v>
      </c>
      <c r="E20" s="39" t="s">
        <v>38</v>
      </c>
      <c r="F20" s="44">
        <f>F21</f>
        <v>51294</v>
      </c>
      <c r="G20" s="40"/>
      <c r="H20" s="45">
        <f t="shared" ref="H20:H80" si="0">F20+G20</f>
        <v>51294</v>
      </c>
      <c r="I20" s="45"/>
      <c r="J20" s="45">
        <f t="shared" ref="J20:J79" si="1">H20+I20</f>
        <v>51294</v>
      </c>
      <c r="K20" s="45"/>
      <c r="L20" s="40">
        <f>L21</f>
        <v>54244</v>
      </c>
      <c r="M20" s="41">
        <v>54942</v>
      </c>
      <c r="N20" s="41"/>
      <c r="O20" s="41">
        <v>60594</v>
      </c>
      <c r="P20" s="42"/>
    </row>
    <row r="21" spans="1:16" ht="77.25" x14ac:dyDescent="0.25">
      <c r="A21" s="1" t="s">
        <v>39</v>
      </c>
      <c r="B21" s="2" t="s">
        <v>40</v>
      </c>
      <c r="C21" s="2" t="s">
        <v>33</v>
      </c>
      <c r="D21" s="3" t="s">
        <v>41</v>
      </c>
      <c r="E21" s="4" t="s">
        <v>42</v>
      </c>
      <c r="F21" s="46">
        <v>51294</v>
      </c>
      <c r="G21" s="47"/>
      <c r="H21" s="48">
        <f t="shared" si="0"/>
        <v>51294</v>
      </c>
      <c r="I21" s="48"/>
      <c r="J21" s="45">
        <f t="shared" si="1"/>
        <v>51294</v>
      </c>
      <c r="K21" s="45"/>
      <c r="L21" s="47">
        <v>54244</v>
      </c>
      <c r="M21" s="51">
        <v>54942</v>
      </c>
      <c r="N21" s="51"/>
      <c r="O21" s="51">
        <v>60594</v>
      </c>
      <c r="P21" s="7"/>
    </row>
    <row r="22" spans="1:16" s="43" customFormat="1" ht="14.25" x14ac:dyDescent="0.2">
      <c r="A22" s="36" t="s">
        <v>43</v>
      </c>
      <c r="B22" s="37" t="s">
        <v>32</v>
      </c>
      <c r="C22" s="37" t="s">
        <v>33</v>
      </c>
      <c r="D22" s="38" t="s">
        <v>34</v>
      </c>
      <c r="E22" s="39" t="s">
        <v>44</v>
      </c>
      <c r="F22" s="44">
        <f>F23+F24</f>
        <v>3629</v>
      </c>
      <c r="G22" s="40"/>
      <c r="H22" s="45">
        <f t="shared" si="0"/>
        <v>3629</v>
      </c>
      <c r="I22" s="45"/>
      <c r="J22" s="45">
        <f t="shared" si="1"/>
        <v>3629</v>
      </c>
      <c r="K22" s="45"/>
      <c r="L22" s="40">
        <f>L23+L24</f>
        <v>4729</v>
      </c>
      <c r="M22" s="41">
        <v>3775</v>
      </c>
      <c r="N22" s="41"/>
      <c r="O22" s="41">
        <v>3917</v>
      </c>
      <c r="P22" s="42"/>
    </row>
    <row r="23" spans="1:16" ht="26.25" x14ac:dyDescent="0.25">
      <c r="A23" s="1" t="s">
        <v>45</v>
      </c>
      <c r="B23" s="2" t="s">
        <v>46</v>
      </c>
      <c r="C23" s="2" t="s">
        <v>33</v>
      </c>
      <c r="D23" s="3" t="s">
        <v>41</v>
      </c>
      <c r="E23" s="4" t="s">
        <v>47</v>
      </c>
      <c r="F23" s="46">
        <v>2700</v>
      </c>
      <c r="G23" s="47"/>
      <c r="H23" s="48">
        <f t="shared" si="0"/>
        <v>2700</v>
      </c>
      <c r="I23" s="48"/>
      <c r="J23" s="45">
        <f t="shared" si="1"/>
        <v>2700</v>
      </c>
      <c r="K23" s="45"/>
      <c r="L23" s="47">
        <v>2700</v>
      </c>
      <c r="M23" s="51">
        <v>2800</v>
      </c>
      <c r="N23" s="51"/>
      <c r="O23" s="51">
        <v>2900</v>
      </c>
      <c r="P23" s="7"/>
    </row>
    <row r="24" spans="1:16" x14ac:dyDescent="0.25">
      <c r="A24" s="1" t="s">
        <v>48</v>
      </c>
      <c r="B24" s="2" t="s">
        <v>40</v>
      </c>
      <c r="C24" s="2" t="s">
        <v>33</v>
      </c>
      <c r="D24" s="3" t="s">
        <v>41</v>
      </c>
      <c r="E24" s="4" t="s">
        <v>49</v>
      </c>
      <c r="F24" s="46">
        <v>929</v>
      </c>
      <c r="G24" s="47"/>
      <c r="H24" s="48">
        <f t="shared" si="0"/>
        <v>929</v>
      </c>
      <c r="I24" s="48"/>
      <c r="J24" s="45">
        <f t="shared" si="1"/>
        <v>929</v>
      </c>
      <c r="K24" s="45"/>
      <c r="L24" s="47">
        <v>2029</v>
      </c>
      <c r="M24" s="51">
        <v>975</v>
      </c>
      <c r="N24" s="51"/>
      <c r="O24" s="51">
        <v>1017</v>
      </c>
      <c r="P24" s="7"/>
    </row>
    <row r="25" spans="1:16" s="43" customFormat="1" ht="25.5" x14ac:dyDescent="0.2">
      <c r="A25" s="36" t="s">
        <v>50</v>
      </c>
      <c r="B25" s="37" t="s">
        <v>32</v>
      </c>
      <c r="C25" s="37" t="s">
        <v>33</v>
      </c>
      <c r="D25" s="38" t="s">
        <v>34</v>
      </c>
      <c r="E25" s="39" t="s">
        <v>51</v>
      </c>
      <c r="F25" s="44">
        <f>F26</f>
        <v>366</v>
      </c>
      <c r="G25" s="40"/>
      <c r="H25" s="45">
        <f t="shared" si="0"/>
        <v>366</v>
      </c>
      <c r="I25" s="48"/>
      <c r="J25" s="45">
        <f t="shared" si="1"/>
        <v>366</v>
      </c>
      <c r="K25" s="45"/>
      <c r="L25" s="40">
        <f>L26</f>
        <v>666</v>
      </c>
      <c r="M25" s="41">
        <v>391</v>
      </c>
      <c r="N25" s="41"/>
      <c r="O25" s="41">
        <v>416</v>
      </c>
      <c r="P25" s="42"/>
    </row>
    <row r="26" spans="1:16" ht="26.25" x14ac:dyDescent="0.25">
      <c r="A26" s="1" t="s">
        <v>52</v>
      </c>
      <c r="B26" s="2" t="s">
        <v>40</v>
      </c>
      <c r="C26" s="2" t="s">
        <v>33</v>
      </c>
      <c r="D26" s="3" t="s">
        <v>41</v>
      </c>
      <c r="E26" s="4" t="s">
        <v>53</v>
      </c>
      <c r="F26" s="46">
        <v>366</v>
      </c>
      <c r="G26" s="47"/>
      <c r="H26" s="48">
        <f t="shared" si="0"/>
        <v>366</v>
      </c>
      <c r="I26" s="48"/>
      <c r="J26" s="48">
        <f t="shared" si="1"/>
        <v>366</v>
      </c>
      <c r="K26" s="48"/>
      <c r="L26" s="47">
        <v>666</v>
      </c>
      <c r="M26" s="51">
        <v>391</v>
      </c>
      <c r="N26" s="51"/>
      <c r="O26" s="51">
        <v>416</v>
      </c>
      <c r="P26" s="7"/>
    </row>
    <row r="27" spans="1:16" s="43" customFormat="1" ht="14.25" x14ac:dyDescent="0.2">
      <c r="A27" s="36" t="s">
        <v>54</v>
      </c>
      <c r="B27" s="37" t="s">
        <v>32</v>
      </c>
      <c r="C27" s="37" t="s">
        <v>33</v>
      </c>
      <c r="D27" s="38" t="s">
        <v>34</v>
      </c>
      <c r="E27" s="39" t="s">
        <v>55</v>
      </c>
      <c r="F27" s="44">
        <f>F28</f>
        <v>660</v>
      </c>
      <c r="G27" s="40"/>
      <c r="H27" s="45">
        <f t="shared" si="0"/>
        <v>660</v>
      </c>
      <c r="I27" s="48"/>
      <c r="J27" s="45">
        <f t="shared" si="1"/>
        <v>660</v>
      </c>
      <c r="K27" s="45"/>
      <c r="L27" s="40">
        <f>L28</f>
        <v>660</v>
      </c>
      <c r="M27" s="41">
        <v>680</v>
      </c>
      <c r="N27" s="41"/>
      <c r="O27" s="41">
        <v>700</v>
      </c>
      <c r="P27" s="42"/>
    </row>
    <row r="28" spans="1:16" ht="77.25" x14ac:dyDescent="0.25">
      <c r="A28" s="1" t="s">
        <v>56</v>
      </c>
      <c r="B28" s="2" t="s">
        <v>40</v>
      </c>
      <c r="C28" s="2" t="s">
        <v>33</v>
      </c>
      <c r="D28" s="3" t="s">
        <v>41</v>
      </c>
      <c r="E28" s="4" t="s">
        <v>57</v>
      </c>
      <c r="F28" s="46">
        <v>660</v>
      </c>
      <c r="G28" s="47"/>
      <c r="H28" s="48">
        <f t="shared" si="0"/>
        <v>660</v>
      </c>
      <c r="I28" s="48"/>
      <c r="J28" s="45">
        <f t="shared" si="1"/>
        <v>660</v>
      </c>
      <c r="K28" s="45"/>
      <c r="L28" s="47">
        <v>660</v>
      </c>
      <c r="M28" s="51">
        <v>680</v>
      </c>
      <c r="N28" s="51"/>
      <c r="O28" s="51">
        <v>700</v>
      </c>
      <c r="P28" s="7"/>
    </row>
    <row r="29" spans="1:16" s="43" customFormat="1" ht="38.25" x14ac:dyDescent="0.2">
      <c r="A29" s="36" t="s">
        <v>58</v>
      </c>
      <c r="B29" s="37" t="s">
        <v>32</v>
      </c>
      <c r="C29" s="37" t="s">
        <v>33</v>
      </c>
      <c r="D29" s="38" t="s">
        <v>34</v>
      </c>
      <c r="E29" s="39" t="s">
        <v>59</v>
      </c>
      <c r="F29" s="44">
        <f>F30+F31+F32+F33</f>
        <v>3029</v>
      </c>
      <c r="G29" s="40"/>
      <c r="H29" s="45">
        <f t="shared" si="0"/>
        <v>3029</v>
      </c>
      <c r="I29" s="48"/>
      <c r="J29" s="45">
        <f t="shared" si="1"/>
        <v>3029</v>
      </c>
      <c r="K29" s="45"/>
      <c r="L29" s="40">
        <f>L30+L32+L31+L33</f>
        <v>3029</v>
      </c>
      <c r="M29" s="41">
        <v>3039</v>
      </c>
      <c r="N29" s="41"/>
      <c r="O29" s="41">
        <v>3056</v>
      </c>
      <c r="P29" s="42"/>
    </row>
    <row r="30" spans="1:16" ht="77.25" x14ac:dyDescent="0.25">
      <c r="A30" s="1" t="s">
        <v>60</v>
      </c>
      <c r="B30" s="2" t="s">
        <v>61</v>
      </c>
      <c r="C30" s="2" t="s">
        <v>33</v>
      </c>
      <c r="D30" s="3" t="s">
        <v>62</v>
      </c>
      <c r="E30" s="4" t="s">
        <v>63</v>
      </c>
      <c r="F30" s="46">
        <v>1144</v>
      </c>
      <c r="G30" s="46"/>
      <c r="H30" s="48">
        <f t="shared" si="0"/>
        <v>1144</v>
      </c>
      <c r="I30" s="48"/>
      <c r="J30" s="45">
        <f t="shared" si="1"/>
        <v>1144</v>
      </c>
      <c r="K30" s="45"/>
      <c r="L30" s="47">
        <v>1144</v>
      </c>
      <c r="M30" s="51">
        <v>1144</v>
      </c>
      <c r="N30" s="51"/>
      <c r="O30" s="51">
        <v>1144</v>
      </c>
      <c r="P30" s="7"/>
    </row>
    <row r="31" spans="1:16" ht="64.5" x14ac:dyDescent="0.25">
      <c r="A31" s="1" t="s">
        <v>64</v>
      </c>
      <c r="B31" s="2" t="s">
        <v>65</v>
      </c>
      <c r="C31" s="2" t="s">
        <v>33</v>
      </c>
      <c r="D31" s="3" t="s">
        <v>62</v>
      </c>
      <c r="E31" s="4" t="s">
        <v>66</v>
      </c>
      <c r="F31" s="46">
        <v>1825</v>
      </c>
      <c r="G31" s="46"/>
      <c r="H31" s="48">
        <f t="shared" si="0"/>
        <v>1825</v>
      </c>
      <c r="I31" s="48"/>
      <c r="J31" s="45">
        <f t="shared" si="1"/>
        <v>1825</v>
      </c>
      <c r="K31" s="45"/>
      <c r="L31" s="47">
        <v>1825</v>
      </c>
      <c r="M31" s="51">
        <v>1850</v>
      </c>
      <c r="N31" s="51"/>
      <c r="O31" s="51">
        <v>1867</v>
      </c>
      <c r="P31" s="7"/>
    </row>
    <row r="32" spans="1:16" ht="51.75" x14ac:dyDescent="0.25">
      <c r="A32" s="1" t="s">
        <v>67</v>
      </c>
      <c r="B32" s="2" t="s">
        <v>65</v>
      </c>
      <c r="C32" s="2" t="s">
        <v>33</v>
      </c>
      <c r="D32" s="3" t="s">
        <v>62</v>
      </c>
      <c r="E32" s="4" t="s">
        <v>68</v>
      </c>
      <c r="F32" s="46">
        <v>15</v>
      </c>
      <c r="G32" s="46"/>
      <c r="H32" s="48">
        <f t="shared" si="0"/>
        <v>15</v>
      </c>
      <c r="I32" s="48"/>
      <c r="J32" s="45">
        <f t="shared" si="1"/>
        <v>15</v>
      </c>
      <c r="K32" s="45"/>
      <c r="L32" s="47">
        <v>15</v>
      </c>
      <c r="M32" s="51"/>
      <c r="N32" s="51"/>
      <c r="O32" s="51"/>
      <c r="P32" s="7"/>
    </row>
    <row r="33" spans="1:16" ht="77.25" x14ac:dyDescent="0.25">
      <c r="A33" s="1" t="s">
        <v>69</v>
      </c>
      <c r="B33" s="2" t="s">
        <v>65</v>
      </c>
      <c r="C33" s="2" t="s">
        <v>70</v>
      </c>
      <c r="D33" s="3" t="s">
        <v>62</v>
      </c>
      <c r="E33" s="4" t="s">
        <v>71</v>
      </c>
      <c r="F33" s="46">
        <v>45</v>
      </c>
      <c r="G33" s="46"/>
      <c r="H33" s="48">
        <f t="shared" si="0"/>
        <v>45</v>
      </c>
      <c r="I33" s="48"/>
      <c r="J33" s="45">
        <f t="shared" si="1"/>
        <v>45</v>
      </c>
      <c r="K33" s="45"/>
      <c r="L33" s="47">
        <v>45</v>
      </c>
      <c r="M33" s="51">
        <v>45</v>
      </c>
      <c r="N33" s="51"/>
      <c r="O33" s="51">
        <v>45</v>
      </c>
      <c r="P33" s="7"/>
    </row>
    <row r="34" spans="1:16" s="43" customFormat="1" ht="25.5" x14ac:dyDescent="0.2">
      <c r="A34" s="36" t="s">
        <v>72</v>
      </c>
      <c r="B34" s="37" t="s">
        <v>32</v>
      </c>
      <c r="C34" s="37" t="s">
        <v>33</v>
      </c>
      <c r="D34" s="38" t="s">
        <v>34</v>
      </c>
      <c r="E34" s="39" t="s">
        <v>73</v>
      </c>
      <c r="F34" s="44">
        <f>F35</f>
        <v>1984</v>
      </c>
      <c r="G34" s="44"/>
      <c r="H34" s="45">
        <f t="shared" si="0"/>
        <v>1984</v>
      </c>
      <c r="I34" s="48"/>
      <c r="J34" s="45">
        <f t="shared" si="1"/>
        <v>1984</v>
      </c>
      <c r="K34" s="45"/>
      <c r="L34" s="40">
        <f>L35</f>
        <v>1984</v>
      </c>
      <c r="M34" s="41">
        <v>2083</v>
      </c>
      <c r="N34" s="41"/>
      <c r="O34" s="41">
        <v>2083</v>
      </c>
      <c r="P34" s="42"/>
    </row>
    <row r="35" spans="1:16" ht="26.25" x14ac:dyDescent="0.25">
      <c r="A35" s="1" t="s">
        <v>74</v>
      </c>
      <c r="B35" s="2" t="s">
        <v>40</v>
      </c>
      <c r="C35" s="2" t="s">
        <v>33</v>
      </c>
      <c r="D35" s="3" t="s">
        <v>62</v>
      </c>
      <c r="E35" s="4" t="s">
        <v>75</v>
      </c>
      <c r="F35" s="46">
        <v>1984</v>
      </c>
      <c r="G35" s="46"/>
      <c r="H35" s="48">
        <f t="shared" si="0"/>
        <v>1984</v>
      </c>
      <c r="I35" s="48"/>
      <c r="J35" s="45">
        <f t="shared" si="1"/>
        <v>1984</v>
      </c>
      <c r="K35" s="45"/>
      <c r="L35" s="47">
        <v>1984</v>
      </c>
      <c r="M35" s="51">
        <v>2083</v>
      </c>
      <c r="N35" s="51"/>
      <c r="O35" s="51">
        <v>2083</v>
      </c>
      <c r="P35" s="7"/>
    </row>
    <row r="36" spans="1:16" s="43" customFormat="1" ht="25.5" x14ac:dyDescent="0.2">
      <c r="A36" s="36" t="s">
        <v>76</v>
      </c>
      <c r="B36" s="37" t="s">
        <v>32</v>
      </c>
      <c r="C36" s="37" t="s">
        <v>33</v>
      </c>
      <c r="D36" s="38" t="s">
        <v>34</v>
      </c>
      <c r="E36" s="39" t="s">
        <v>77</v>
      </c>
      <c r="F36" s="44">
        <f>F37+F38</f>
        <v>886</v>
      </c>
      <c r="G36" s="44"/>
      <c r="H36" s="45">
        <f t="shared" si="0"/>
        <v>886</v>
      </c>
      <c r="I36" s="48"/>
      <c r="J36" s="45">
        <f t="shared" si="1"/>
        <v>886</v>
      </c>
      <c r="K36" s="45"/>
      <c r="L36" s="40">
        <f>L37+L38</f>
        <v>886</v>
      </c>
      <c r="M36" s="41">
        <v>920</v>
      </c>
      <c r="N36" s="41"/>
      <c r="O36" s="41">
        <v>952</v>
      </c>
      <c r="P36" s="42"/>
    </row>
    <row r="37" spans="1:16" ht="39" x14ac:dyDescent="0.25">
      <c r="A37" s="1" t="s">
        <v>78</v>
      </c>
      <c r="B37" s="2" t="s">
        <v>65</v>
      </c>
      <c r="C37" s="2" t="s">
        <v>33</v>
      </c>
      <c r="D37" s="3" t="s">
        <v>79</v>
      </c>
      <c r="E37" s="4" t="s">
        <v>80</v>
      </c>
      <c r="F37" s="46">
        <v>616</v>
      </c>
      <c r="G37" s="46"/>
      <c r="H37" s="48">
        <f t="shared" si="0"/>
        <v>616</v>
      </c>
      <c r="I37" s="48"/>
      <c r="J37" s="45">
        <f t="shared" si="1"/>
        <v>616</v>
      </c>
      <c r="K37" s="45"/>
      <c r="L37" s="47">
        <v>616</v>
      </c>
      <c r="M37" s="51">
        <v>650</v>
      </c>
      <c r="N37" s="51"/>
      <c r="O37" s="51">
        <v>685</v>
      </c>
      <c r="P37" s="7"/>
    </row>
    <row r="38" spans="1:16" ht="26.25" x14ac:dyDescent="0.25">
      <c r="A38" s="1" t="s">
        <v>81</v>
      </c>
      <c r="B38" s="2" t="s">
        <v>65</v>
      </c>
      <c r="C38" s="2" t="s">
        <v>33</v>
      </c>
      <c r="D38" s="3" t="s">
        <v>79</v>
      </c>
      <c r="E38" s="4" t="s">
        <v>82</v>
      </c>
      <c r="F38" s="46">
        <v>270</v>
      </c>
      <c r="G38" s="46"/>
      <c r="H38" s="48">
        <f t="shared" si="0"/>
        <v>270</v>
      </c>
      <c r="I38" s="48"/>
      <c r="J38" s="45">
        <f t="shared" si="1"/>
        <v>270</v>
      </c>
      <c r="K38" s="45"/>
      <c r="L38" s="47">
        <v>270</v>
      </c>
      <c r="M38" s="51">
        <v>270</v>
      </c>
      <c r="N38" s="51"/>
      <c r="O38" s="51">
        <v>267</v>
      </c>
      <c r="P38" s="7"/>
    </row>
    <row r="39" spans="1:16" s="43" customFormat="1" ht="25.5" x14ac:dyDescent="0.2">
      <c r="A39" s="36" t="s">
        <v>83</v>
      </c>
      <c r="B39" s="37" t="s">
        <v>32</v>
      </c>
      <c r="C39" s="37" t="s">
        <v>33</v>
      </c>
      <c r="D39" s="38" t="s">
        <v>34</v>
      </c>
      <c r="E39" s="39" t="s">
        <v>84</v>
      </c>
      <c r="F39" s="44">
        <f>F40+F41</f>
        <v>250</v>
      </c>
      <c r="G39" s="44"/>
      <c r="H39" s="45">
        <f t="shared" si="0"/>
        <v>250</v>
      </c>
      <c r="I39" s="48"/>
      <c r="J39" s="45">
        <f t="shared" si="1"/>
        <v>250</v>
      </c>
      <c r="K39" s="45"/>
      <c r="L39" s="40">
        <f>L40+L41</f>
        <v>900</v>
      </c>
      <c r="M39" s="41">
        <v>150</v>
      </c>
      <c r="N39" s="41"/>
      <c r="O39" s="41">
        <v>50</v>
      </c>
      <c r="P39" s="42"/>
    </row>
    <row r="40" spans="1:16" ht="90" x14ac:dyDescent="0.25">
      <c r="A40" s="1" t="s">
        <v>85</v>
      </c>
      <c r="B40" s="2" t="s">
        <v>65</v>
      </c>
      <c r="C40" s="2" t="s">
        <v>33</v>
      </c>
      <c r="D40" s="3" t="s">
        <v>86</v>
      </c>
      <c r="E40" s="4" t="s">
        <v>87</v>
      </c>
      <c r="F40" s="46">
        <v>200</v>
      </c>
      <c r="G40" s="46"/>
      <c r="H40" s="48">
        <f t="shared" si="0"/>
        <v>200</v>
      </c>
      <c r="I40" s="48"/>
      <c r="J40" s="45">
        <f t="shared" si="1"/>
        <v>200</v>
      </c>
      <c r="K40" s="45"/>
      <c r="L40" s="47">
        <v>500</v>
      </c>
      <c r="M40" s="51">
        <v>100</v>
      </c>
      <c r="N40" s="51"/>
      <c r="O40" s="51"/>
      <c r="P40" s="7"/>
    </row>
    <row r="41" spans="1:16" ht="51.75" x14ac:dyDescent="0.25">
      <c r="A41" s="1" t="s">
        <v>88</v>
      </c>
      <c r="B41" s="2" t="s">
        <v>61</v>
      </c>
      <c r="C41" s="2" t="s">
        <v>33</v>
      </c>
      <c r="D41" s="3" t="s">
        <v>89</v>
      </c>
      <c r="E41" s="4" t="s">
        <v>90</v>
      </c>
      <c r="F41" s="46">
        <v>50</v>
      </c>
      <c r="G41" s="46"/>
      <c r="H41" s="48">
        <f t="shared" si="0"/>
        <v>50</v>
      </c>
      <c r="I41" s="48"/>
      <c r="J41" s="45">
        <f t="shared" si="1"/>
        <v>50</v>
      </c>
      <c r="K41" s="45"/>
      <c r="L41" s="47">
        <v>400</v>
      </c>
      <c r="M41" s="51">
        <v>50</v>
      </c>
      <c r="N41" s="51"/>
      <c r="O41" s="51">
        <v>50</v>
      </c>
      <c r="P41" s="7"/>
    </row>
    <row r="42" spans="1:16" s="43" customFormat="1" ht="14.25" x14ac:dyDescent="0.2">
      <c r="A42" s="36" t="s">
        <v>91</v>
      </c>
      <c r="B42" s="37" t="s">
        <v>32</v>
      </c>
      <c r="C42" s="37" t="s">
        <v>33</v>
      </c>
      <c r="D42" s="38" t="s">
        <v>34</v>
      </c>
      <c r="E42" s="39" t="s">
        <v>92</v>
      </c>
      <c r="F42" s="44">
        <f>F43</f>
        <v>367</v>
      </c>
      <c r="G42" s="44"/>
      <c r="H42" s="45">
        <f t="shared" si="0"/>
        <v>367</v>
      </c>
      <c r="I42" s="48"/>
      <c r="J42" s="45">
        <f t="shared" si="1"/>
        <v>367</v>
      </c>
      <c r="K42" s="45"/>
      <c r="L42" s="40">
        <v>367</v>
      </c>
      <c r="M42" s="41">
        <v>402</v>
      </c>
      <c r="N42" s="41"/>
      <c r="O42" s="41">
        <v>422</v>
      </c>
      <c r="P42" s="42"/>
    </row>
    <row r="43" spans="1:16" ht="39" x14ac:dyDescent="0.25">
      <c r="A43" s="1" t="s">
        <v>93</v>
      </c>
      <c r="B43" s="2" t="s">
        <v>65</v>
      </c>
      <c r="C43" s="2" t="s">
        <v>33</v>
      </c>
      <c r="D43" s="3" t="s">
        <v>94</v>
      </c>
      <c r="E43" s="4" t="s">
        <v>95</v>
      </c>
      <c r="F43" s="46">
        <v>367</v>
      </c>
      <c r="G43" s="46"/>
      <c r="H43" s="48">
        <f t="shared" si="0"/>
        <v>367</v>
      </c>
      <c r="I43" s="48"/>
      <c r="J43" s="45">
        <f t="shared" si="1"/>
        <v>367</v>
      </c>
      <c r="K43" s="45"/>
      <c r="L43" s="47">
        <v>367</v>
      </c>
      <c r="M43" s="51">
        <v>402</v>
      </c>
      <c r="N43" s="51"/>
      <c r="O43" s="51">
        <v>422</v>
      </c>
      <c r="P43" s="7"/>
    </row>
    <row r="44" spans="1:16" s="43" customFormat="1" ht="14.25" x14ac:dyDescent="0.2">
      <c r="A44" s="36" t="s">
        <v>96</v>
      </c>
      <c r="B44" s="37" t="s">
        <v>32</v>
      </c>
      <c r="C44" s="37" t="s">
        <v>33</v>
      </c>
      <c r="D44" s="38" t="s">
        <v>34</v>
      </c>
      <c r="E44" s="39" t="s">
        <v>97</v>
      </c>
      <c r="F44" s="44">
        <f>F45</f>
        <v>471832.00000000006</v>
      </c>
      <c r="G44" s="40">
        <f>G45</f>
        <v>5968.1</v>
      </c>
      <c r="H44" s="41">
        <f t="shared" si="0"/>
        <v>477800.10000000003</v>
      </c>
      <c r="I44" s="40">
        <f>I45</f>
        <v>4654.5</v>
      </c>
      <c r="J44" s="41">
        <f t="shared" si="1"/>
        <v>482454.60000000003</v>
      </c>
      <c r="K44" s="40">
        <f>K45</f>
        <v>17885</v>
      </c>
      <c r="L44" s="40">
        <f>L45</f>
        <v>500709.60000000003</v>
      </c>
      <c r="M44" s="41">
        <v>465085.8</v>
      </c>
      <c r="N44" s="41"/>
      <c r="O44" s="41">
        <v>475372.2</v>
      </c>
      <c r="P44" s="42"/>
    </row>
    <row r="45" spans="1:16" s="43" customFormat="1" ht="25.5" x14ac:dyDescent="0.2">
      <c r="A45" s="36" t="s">
        <v>98</v>
      </c>
      <c r="B45" s="37" t="s">
        <v>32</v>
      </c>
      <c r="C45" s="37" t="s">
        <v>33</v>
      </c>
      <c r="D45" s="38" t="s">
        <v>34</v>
      </c>
      <c r="E45" s="39" t="s">
        <v>99</v>
      </c>
      <c r="F45" s="44">
        <f>F46+F47+F48+F49+F50+F51+F52+F53+F73+F74+F75+F76+F77+F78+F79</f>
        <v>471832.00000000006</v>
      </c>
      <c r="G45" s="40">
        <f>G46+G47+G48+G49+G50+G51+G52+G53+G73+G74+G75+G76+G77+G78+G79</f>
        <v>5968.1</v>
      </c>
      <c r="H45" s="41">
        <f t="shared" si="0"/>
        <v>477800.10000000003</v>
      </c>
      <c r="I45" s="40">
        <f>I46+I47+I48+I49+I50+I51+I52+I53+I73+I74+I75+I76+I77+I78+I79</f>
        <v>4654.5</v>
      </c>
      <c r="J45" s="41">
        <f t="shared" si="1"/>
        <v>482454.60000000003</v>
      </c>
      <c r="K45" s="40">
        <f>K46+K47+K48+K49+K50+K51+K52+K53+K73+K74+K75+K76+K77+K78+K79</f>
        <v>17885</v>
      </c>
      <c r="L45" s="40">
        <f>L46+L47+L48+L49+L50+L51+L52+L53+L73+L74+L75+L76+L77+L78+L79</f>
        <v>500709.60000000003</v>
      </c>
      <c r="M45" s="41">
        <v>465085.8</v>
      </c>
      <c r="N45" s="41"/>
      <c r="O45" s="41">
        <v>475372.2</v>
      </c>
      <c r="P45" s="42"/>
    </row>
    <row r="46" spans="1:16" ht="26.25" x14ac:dyDescent="0.25">
      <c r="A46" s="1" t="s">
        <v>100</v>
      </c>
      <c r="B46" s="2" t="s">
        <v>65</v>
      </c>
      <c r="C46" s="2" t="s">
        <v>33</v>
      </c>
      <c r="D46" s="3" t="s">
        <v>101</v>
      </c>
      <c r="E46" s="4" t="s">
        <v>102</v>
      </c>
      <c r="F46" s="46">
        <v>156942</v>
      </c>
      <c r="G46" s="47"/>
      <c r="H46" s="48">
        <f t="shared" si="0"/>
        <v>156942</v>
      </c>
      <c r="I46" s="48"/>
      <c r="J46" s="45">
        <f t="shared" si="1"/>
        <v>156942</v>
      </c>
      <c r="K46" s="45"/>
      <c r="L46" s="47">
        <v>156942</v>
      </c>
      <c r="M46" s="51">
        <v>164358</v>
      </c>
      <c r="N46" s="51"/>
      <c r="O46" s="51">
        <v>172145</v>
      </c>
      <c r="P46" s="7"/>
    </row>
    <row r="47" spans="1:16" s="50" customFormat="1" ht="39" x14ac:dyDescent="0.25">
      <c r="A47" s="1" t="s">
        <v>103</v>
      </c>
      <c r="B47" s="2" t="s">
        <v>65</v>
      </c>
      <c r="C47" s="2" t="s">
        <v>33</v>
      </c>
      <c r="D47" s="3" t="s">
        <v>101</v>
      </c>
      <c r="E47" s="4" t="s">
        <v>104</v>
      </c>
      <c r="F47" s="46"/>
      <c r="G47" s="46">
        <v>8230</v>
      </c>
      <c r="H47" s="48">
        <f t="shared" si="0"/>
        <v>8230</v>
      </c>
      <c r="I47" s="48">
        <v>2500</v>
      </c>
      <c r="J47" s="45">
        <f t="shared" si="1"/>
        <v>10730</v>
      </c>
      <c r="K47" s="48">
        <v>17885</v>
      </c>
      <c r="L47" s="47">
        <v>28615</v>
      </c>
      <c r="M47" s="51"/>
      <c r="N47" s="51"/>
      <c r="O47" s="51"/>
      <c r="P47" s="49"/>
    </row>
    <row r="48" spans="1:16" ht="77.25" x14ac:dyDescent="0.25">
      <c r="A48" s="1" t="s">
        <v>105</v>
      </c>
      <c r="B48" s="2" t="s">
        <v>65</v>
      </c>
      <c r="C48" s="2" t="s">
        <v>106</v>
      </c>
      <c r="D48" s="3" t="s">
        <v>101</v>
      </c>
      <c r="E48" s="4" t="s">
        <v>107</v>
      </c>
      <c r="F48" s="47">
        <v>17929.2</v>
      </c>
      <c r="G48" s="47"/>
      <c r="H48" s="51">
        <f t="shared" si="0"/>
        <v>17929.2</v>
      </c>
      <c r="I48" s="51"/>
      <c r="J48" s="45">
        <f t="shared" si="1"/>
        <v>17929.2</v>
      </c>
      <c r="K48" s="45"/>
      <c r="L48" s="47">
        <v>17929.2</v>
      </c>
      <c r="M48" s="51">
        <v>17929.2</v>
      </c>
      <c r="N48" s="51"/>
      <c r="O48" s="51">
        <v>17929.2</v>
      </c>
      <c r="P48" s="7"/>
    </row>
    <row r="49" spans="1:17" ht="39" x14ac:dyDescent="0.25">
      <c r="A49" s="1" t="s">
        <v>108</v>
      </c>
      <c r="B49" s="2" t="s">
        <v>65</v>
      </c>
      <c r="C49" s="2" t="s">
        <v>33</v>
      </c>
      <c r="D49" s="3" t="s">
        <v>101</v>
      </c>
      <c r="E49" s="4" t="s">
        <v>109</v>
      </c>
      <c r="F49" s="47">
        <v>1003.4</v>
      </c>
      <c r="G49" s="47"/>
      <c r="H49" s="51">
        <f t="shared" si="0"/>
        <v>1003.4</v>
      </c>
      <c r="I49" s="51"/>
      <c r="J49" s="45">
        <f t="shared" si="1"/>
        <v>1003.4</v>
      </c>
      <c r="K49" s="45"/>
      <c r="L49" s="47">
        <v>1003.4</v>
      </c>
      <c r="M49" s="51">
        <v>1025.9000000000001</v>
      </c>
      <c r="N49" s="51"/>
      <c r="O49" s="51">
        <v>1028.0999999999999</v>
      </c>
      <c r="P49" s="7"/>
    </row>
    <row r="50" spans="1:17" ht="39" x14ac:dyDescent="0.25">
      <c r="A50" s="1" t="s">
        <v>110</v>
      </c>
      <c r="B50" s="2" t="s">
        <v>65</v>
      </c>
      <c r="C50" s="2" t="s">
        <v>33</v>
      </c>
      <c r="D50" s="3" t="s">
        <v>101</v>
      </c>
      <c r="E50" s="4" t="s">
        <v>111</v>
      </c>
      <c r="F50" s="47">
        <v>1371.6</v>
      </c>
      <c r="G50" s="47"/>
      <c r="H50" s="51">
        <f t="shared" si="0"/>
        <v>1371.6</v>
      </c>
      <c r="I50" s="51"/>
      <c r="J50" s="45">
        <f t="shared" si="1"/>
        <v>1371.6</v>
      </c>
      <c r="K50" s="45"/>
      <c r="L50" s="47">
        <v>1371.6</v>
      </c>
      <c r="M50" s="51">
        <v>1410.8</v>
      </c>
      <c r="N50" s="51"/>
      <c r="O50" s="51">
        <v>1413.8</v>
      </c>
      <c r="P50" s="7"/>
    </row>
    <row r="51" spans="1:17" ht="51.75" x14ac:dyDescent="0.25">
      <c r="A51" s="1" t="s">
        <v>112</v>
      </c>
      <c r="B51" s="2" t="s">
        <v>65</v>
      </c>
      <c r="C51" s="2" t="s">
        <v>33</v>
      </c>
      <c r="D51" s="3" t="s">
        <v>101</v>
      </c>
      <c r="E51" s="4" t="s">
        <v>113</v>
      </c>
      <c r="F51" s="47">
        <v>128.19999999999999</v>
      </c>
      <c r="G51" s="47"/>
      <c r="H51" s="51">
        <f t="shared" si="0"/>
        <v>128.19999999999999</v>
      </c>
      <c r="I51" s="51"/>
      <c r="J51" s="45">
        <f t="shared" si="1"/>
        <v>128.19999999999999</v>
      </c>
      <c r="K51" s="45"/>
      <c r="L51" s="47">
        <v>128.19999999999999</v>
      </c>
      <c r="M51" s="51">
        <v>135.1</v>
      </c>
      <c r="N51" s="51"/>
      <c r="O51" s="51">
        <v>210.1</v>
      </c>
      <c r="P51" s="7"/>
    </row>
    <row r="52" spans="1:17" ht="39" x14ac:dyDescent="0.25">
      <c r="A52" s="1" t="s">
        <v>114</v>
      </c>
      <c r="B52" s="2" t="s">
        <v>65</v>
      </c>
      <c r="C52" s="2" t="s">
        <v>33</v>
      </c>
      <c r="D52" s="3" t="s">
        <v>101</v>
      </c>
      <c r="E52" s="4" t="s">
        <v>115</v>
      </c>
      <c r="F52" s="47">
        <v>5394.6</v>
      </c>
      <c r="G52" s="47">
        <v>-53.9</v>
      </c>
      <c r="H52" s="51">
        <f t="shared" si="0"/>
        <v>5340.7000000000007</v>
      </c>
      <c r="I52" s="51"/>
      <c r="J52" s="45">
        <f t="shared" si="1"/>
        <v>5340.7000000000007</v>
      </c>
      <c r="K52" s="45"/>
      <c r="L52" s="47">
        <v>5340.7</v>
      </c>
      <c r="M52" s="51">
        <v>5664.3</v>
      </c>
      <c r="N52" s="51"/>
      <c r="O52" s="51">
        <v>5947.5</v>
      </c>
      <c r="P52" s="7"/>
    </row>
    <row r="53" spans="1:17" s="43" customFormat="1" ht="38.25" x14ac:dyDescent="0.2">
      <c r="A53" s="36" t="s">
        <v>116</v>
      </c>
      <c r="B53" s="37" t="s">
        <v>65</v>
      </c>
      <c r="C53" s="37" t="s">
        <v>33</v>
      </c>
      <c r="D53" s="38" t="s">
        <v>101</v>
      </c>
      <c r="E53" s="39" t="s">
        <v>117</v>
      </c>
      <c r="F53" s="40">
        <f>F54+F55+F56+F57+F58+F59+F60+F61+F62+F63+F64+F65+F66+F67+F68+F69+F70+F71+F72</f>
        <v>223860.7</v>
      </c>
      <c r="G53" s="40">
        <f>G54+G55+G56+G57+G58+G59+G60+G61+G62+G63+G64+G65+G66+G67+G68+G69+G70+G71+G72</f>
        <v>54</v>
      </c>
      <c r="H53" s="41">
        <f t="shared" si="0"/>
        <v>223914.7</v>
      </c>
      <c r="I53" s="51"/>
      <c r="J53" s="45">
        <f t="shared" si="1"/>
        <v>223914.7</v>
      </c>
      <c r="K53" s="45"/>
      <c r="L53" s="40">
        <f>L55+L56+L57+L58+L59+L60+L61+L62+L63+L64+L65+L66+L67+L68+L69+L70+L71+L72</f>
        <v>223914.7</v>
      </c>
      <c r="M53" s="41">
        <v>225835.4</v>
      </c>
      <c r="N53" s="41"/>
      <c r="O53" s="41">
        <v>226827.4</v>
      </c>
      <c r="P53" s="42"/>
      <c r="Q53" s="52"/>
    </row>
    <row r="54" spans="1:17" s="50" customFormat="1" ht="39" x14ac:dyDescent="0.25">
      <c r="A54" s="53" t="s">
        <v>116</v>
      </c>
      <c r="B54" s="54" t="s">
        <v>65</v>
      </c>
      <c r="C54" s="54" t="s">
        <v>118</v>
      </c>
      <c r="D54" s="55" t="s">
        <v>101</v>
      </c>
      <c r="E54" s="56" t="s">
        <v>119</v>
      </c>
      <c r="F54" s="51"/>
      <c r="G54" s="51"/>
      <c r="H54" s="48">
        <f t="shared" si="0"/>
        <v>0</v>
      </c>
      <c r="I54" s="48"/>
      <c r="J54" s="45">
        <f t="shared" si="1"/>
        <v>0</v>
      </c>
      <c r="K54" s="45"/>
      <c r="L54" s="47">
        <v>0</v>
      </c>
      <c r="M54" s="51"/>
      <c r="N54" s="51"/>
      <c r="O54" s="51"/>
      <c r="P54" s="49"/>
      <c r="Q54" s="57"/>
    </row>
    <row r="55" spans="1:17" ht="102.75" x14ac:dyDescent="0.25">
      <c r="A55" s="1" t="s">
        <v>116</v>
      </c>
      <c r="B55" s="2" t="s">
        <v>65</v>
      </c>
      <c r="C55" s="2" t="s">
        <v>120</v>
      </c>
      <c r="D55" s="3" t="s">
        <v>101</v>
      </c>
      <c r="E55" s="4" t="s">
        <v>121</v>
      </c>
      <c r="F55" s="46">
        <v>156067</v>
      </c>
      <c r="G55" s="46"/>
      <c r="H55" s="48">
        <f t="shared" si="0"/>
        <v>156067</v>
      </c>
      <c r="I55" s="48"/>
      <c r="J55" s="45">
        <f t="shared" si="1"/>
        <v>156067</v>
      </c>
      <c r="K55" s="45"/>
      <c r="L55" s="47">
        <v>156067</v>
      </c>
      <c r="M55" s="51">
        <v>156067</v>
      </c>
      <c r="N55" s="51"/>
      <c r="O55" s="51">
        <v>156067</v>
      </c>
      <c r="P55" s="7"/>
    </row>
    <row r="56" spans="1:17" ht="26.25" x14ac:dyDescent="0.25">
      <c r="A56" s="1" t="s">
        <v>116</v>
      </c>
      <c r="B56" s="2" t="s">
        <v>65</v>
      </c>
      <c r="C56" s="2" t="s">
        <v>122</v>
      </c>
      <c r="D56" s="3" t="s">
        <v>101</v>
      </c>
      <c r="E56" s="4" t="s">
        <v>123</v>
      </c>
      <c r="F56" s="46">
        <v>12509</v>
      </c>
      <c r="G56" s="46"/>
      <c r="H56" s="48">
        <f t="shared" si="0"/>
        <v>12509</v>
      </c>
      <c r="I56" s="48"/>
      <c r="J56" s="45">
        <f t="shared" si="1"/>
        <v>12509</v>
      </c>
      <c r="K56" s="45"/>
      <c r="L56" s="47">
        <v>12509</v>
      </c>
      <c r="M56" s="51">
        <v>12535</v>
      </c>
      <c r="N56" s="51"/>
      <c r="O56" s="51">
        <v>12535</v>
      </c>
      <c r="P56" s="7"/>
    </row>
    <row r="57" spans="1:17" ht="167.25" customHeight="1" x14ac:dyDescent="0.25">
      <c r="A57" s="1" t="s">
        <v>116</v>
      </c>
      <c r="B57" s="2" t="s">
        <v>65</v>
      </c>
      <c r="C57" s="2" t="s">
        <v>124</v>
      </c>
      <c r="D57" s="3" t="s">
        <v>101</v>
      </c>
      <c r="E57" s="4" t="s">
        <v>125</v>
      </c>
      <c r="F57" s="47">
        <v>20.3</v>
      </c>
      <c r="G57" s="47"/>
      <c r="H57" s="51">
        <f t="shared" si="0"/>
        <v>20.3</v>
      </c>
      <c r="I57" s="51"/>
      <c r="J57" s="45">
        <f t="shared" si="1"/>
        <v>20.3</v>
      </c>
      <c r="K57" s="45"/>
      <c r="L57" s="47">
        <v>20.3</v>
      </c>
      <c r="M57" s="51">
        <v>20.3</v>
      </c>
      <c r="N57" s="51"/>
      <c r="O57" s="51">
        <v>20.3</v>
      </c>
      <c r="P57" s="7"/>
    </row>
    <row r="58" spans="1:17" ht="102.75" x14ac:dyDescent="0.25">
      <c r="A58" s="1" t="s">
        <v>116</v>
      </c>
      <c r="B58" s="2" t="s">
        <v>65</v>
      </c>
      <c r="C58" s="2" t="s">
        <v>126</v>
      </c>
      <c r="D58" s="3" t="s">
        <v>101</v>
      </c>
      <c r="E58" s="4" t="s">
        <v>127</v>
      </c>
      <c r="F58" s="46">
        <v>27244</v>
      </c>
      <c r="G58" s="46"/>
      <c r="H58" s="48">
        <f t="shared" si="0"/>
        <v>27244</v>
      </c>
      <c r="I58" s="48"/>
      <c r="J58" s="45">
        <f t="shared" si="1"/>
        <v>27244</v>
      </c>
      <c r="K58" s="45"/>
      <c r="L58" s="47">
        <v>27244</v>
      </c>
      <c r="M58" s="51">
        <v>28644</v>
      </c>
      <c r="N58" s="51"/>
      <c r="O58" s="51">
        <v>29102</v>
      </c>
      <c r="P58" s="7"/>
    </row>
    <row r="59" spans="1:17" ht="51.75" x14ac:dyDescent="0.25">
      <c r="A59" s="1" t="s">
        <v>116</v>
      </c>
      <c r="B59" s="2" t="s">
        <v>65</v>
      </c>
      <c r="C59" s="2" t="s">
        <v>128</v>
      </c>
      <c r="D59" s="3" t="s">
        <v>101</v>
      </c>
      <c r="E59" s="4" t="s">
        <v>129</v>
      </c>
      <c r="F59" s="47">
        <v>6834.2</v>
      </c>
      <c r="G59" s="47"/>
      <c r="H59" s="51">
        <f t="shared" si="0"/>
        <v>6834.2</v>
      </c>
      <c r="I59" s="51"/>
      <c r="J59" s="45">
        <f t="shared" si="1"/>
        <v>6834.2</v>
      </c>
      <c r="K59" s="45"/>
      <c r="L59" s="47">
        <v>6834.2</v>
      </c>
      <c r="M59" s="51">
        <v>7213</v>
      </c>
      <c r="N59" s="51"/>
      <c r="O59" s="51">
        <v>7587.6</v>
      </c>
      <c r="P59" s="7"/>
    </row>
    <row r="60" spans="1:17" ht="39" x14ac:dyDescent="0.25">
      <c r="A60" s="1" t="s">
        <v>116</v>
      </c>
      <c r="B60" s="2" t="s">
        <v>65</v>
      </c>
      <c r="C60" s="2" t="s">
        <v>130</v>
      </c>
      <c r="D60" s="3" t="s">
        <v>101</v>
      </c>
      <c r="E60" s="4" t="s">
        <v>131</v>
      </c>
      <c r="F60" s="46">
        <v>319</v>
      </c>
      <c r="G60" s="46"/>
      <c r="H60" s="48">
        <f t="shared" si="0"/>
        <v>319</v>
      </c>
      <c r="I60" s="48"/>
      <c r="J60" s="45">
        <f t="shared" si="1"/>
        <v>319</v>
      </c>
      <c r="K60" s="45"/>
      <c r="L60" s="47">
        <v>319</v>
      </c>
      <c r="M60" s="51">
        <v>321</v>
      </c>
      <c r="N60" s="51"/>
      <c r="O60" s="51">
        <v>323</v>
      </c>
      <c r="P60" s="7"/>
    </row>
    <row r="61" spans="1:17" ht="39" x14ac:dyDescent="0.25">
      <c r="A61" s="1" t="s">
        <v>116</v>
      </c>
      <c r="B61" s="2" t="s">
        <v>65</v>
      </c>
      <c r="C61" s="2" t="s">
        <v>132</v>
      </c>
      <c r="D61" s="3" t="s">
        <v>101</v>
      </c>
      <c r="E61" s="4" t="s">
        <v>133</v>
      </c>
      <c r="F61" s="46">
        <v>1146</v>
      </c>
      <c r="G61" s="46"/>
      <c r="H61" s="48">
        <f t="shared" si="0"/>
        <v>1146</v>
      </c>
      <c r="I61" s="48"/>
      <c r="J61" s="45">
        <f t="shared" si="1"/>
        <v>1146</v>
      </c>
      <c r="K61" s="45"/>
      <c r="L61" s="47">
        <v>1146</v>
      </c>
      <c r="M61" s="51">
        <v>1133</v>
      </c>
      <c r="N61" s="51"/>
      <c r="O61" s="51">
        <v>1117</v>
      </c>
      <c r="P61" s="7"/>
    </row>
    <row r="62" spans="1:17" ht="39" x14ac:dyDescent="0.25">
      <c r="A62" s="1" t="s">
        <v>116</v>
      </c>
      <c r="B62" s="2" t="s">
        <v>65</v>
      </c>
      <c r="C62" s="2" t="s">
        <v>134</v>
      </c>
      <c r="D62" s="3" t="s">
        <v>101</v>
      </c>
      <c r="E62" s="4" t="s">
        <v>135</v>
      </c>
      <c r="F62" s="46">
        <v>1550</v>
      </c>
      <c r="G62" s="46"/>
      <c r="H62" s="48">
        <f t="shared" si="0"/>
        <v>1550</v>
      </c>
      <c r="I62" s="48"/>
      <c r="J62" s="45">
        <f t="shared" si="1"/>
        <v>1550</v>
      </c>
      <c r="K62" s="45"/>
      <c r="L62" s="47">
        <v>1550</v>
      </c>
      <c r="M62" s="51">
        <v>1550</v>
      </c>
      <c r="N62" s="51"/>
      <c r="O62" s="51">
        <v>1550</v>
      </c>
      <c r="P62" s="7"/>
    </row>
    <row r="63" spans="1:17" ht="39" x14ac:dyDescent="0.25">
      <c r="A63" s="1" t="s">
        <v>116</v>
      </c>
      <c r="B63" s="2" t="s">
        <v>65</v>
      </c>
      <c r="C63" s="2" t="s">
        <v>136</v>
      </c>
      <c r="D63" s="3" t="s">
        <v>101</v>
      </c>
      <c r="E63" s="4" t="s">
        <v>137</v>
      </c>
      <c r="F63" s="47">
        <v>197.7</v>
      </c>
      <c r="G63" s="47">
        <v>54</v>
      </c>
      <c r="H63" s="51">
        <f t="shared" si="0"/>
        <v>251.7</v>
      </c>
      <c r="I63" s="51"/>
      <c r="J63" s="45">
        <f t="shared" si="1"/>
        <v>251.7</v>
      </c>
      <c r="K63" s="45"/>
      <c r="L63" s="47">
        <v>251.7</v>
      </c>
      <c r="M63" s="51">
        <v>207.6</v>
      </c>
      <c r="N63" s="51"/>
      <c r="O63" s="51">
        <v>218</v>
      </c>
      <c r="P63" s="7"/>
    </row>
    <row r="64" spans="1:17" ht="39" x14ac:dyDescent="0.25">
      <c r="A64" s="1" t="s">
        <v>116</v>
      </c>
      <c r="B64" s="2" t="s">
        <v>65</v>
      </c>
      <c r="C64" s="2" t="s">
        <v>138</v>
      </c>
      <c r="D64" s="3" t="s">
        <v>101</v>
      </c>
      <c r="E64" s="4" t="s">
        <v>139</v>
      </c>
      <c r="F64" s="46">
        <v>201</v>
      </c>
      <c r="G64" s="46"/>
      <c r="H64" s="48">
        <f t="shared" si="0"/>
        <v>201</v>
      </c>
      <c r="I64" s="48"/>
      <c r="J64" s="45">
        <f t="shared" si="1"/>
        <v>201</v>
      </c>
      <c r="K64" s="45"/>
      <c r="L64" s="47">
        <v>201</v>
      </c>
      <c r="M64" s="51">
        <v>209</v>
      </c>
      <c r="N64" s="51"/>
      <c r="O64" s="51">
        <v>207</v>
      </c>
      <c r="P64" s="7"/>
    </row>
    <row r="65" spans="1:18" ht="39" x14ac:dyDescent="0.25">
      <c r="A65" s="1" t="s">
        <v>116</v>
      </c>
      <c r="B65" s="2" t="s">
        <v>65</v>
      </c>
      <c r="C65" s="2" t="s">
        <v>140</v>
      </c>
      <c r="D65" s="3" t="s">
        <v>101</v>
      </c>
      <c r="E65" s="4" t="s">
        <v>141</v>
      </c>
      <c r="F65" s="46">
        <v>1289</v>
      </c>
      <c r="G65" s="46"/>
      <c r="H65" s="48">
        <f t="shared" si="0"/>
        <v>1289</v>
      </c>
      <c r="I65" s="48"/>
      <c r="J65" s="45">
        <f t="shared" si="1"/>
        <v>1289</v>
      </c>
      <c r="K65" s="45"/>
      <c r="L65" s="47">
        <v>1289</v>
      </c>
      <c r="M65" s="51">
        <v>1300</v>
      </c>
      <c r="N65" s="51"/>
      <c r="O65" s="51">
        <v>1308</v>
      </c>
      <c r="P65" s="7"/>
    </row>
    <row r="66" spans="1:18" ht="68.25" customHeight="1" x14ac:dyDescent="0.25">
      <c r="A66" s="1" t="s">
        <v>116</v>
      </c>
      <c r="B66" s="2" t="s">
        <v>65</v>
      </c>
      <c r="C66" s="2" t="s">
        <v>142</v>
      </c>
      <c r="D66" s="3" t="s">
        <v>101</v>
      </c>
      <c r="E66" s="4" t="s">
        <v>143</v>
      </c>
      <c r="F66" s="46">
        <v>26</v>
      </c>
      <c r="G66" s="46"/>
      <c r="H66" s="48">
        <f t="shared" si="0"/>
        <v>26</v>
      </c>
      <c r="I66" s="48"/>
      <c r="J66" s="45">
        <f t="shared" si="1"/>
        <v>26</v>
      </c>
      <c r="K66" s="45"/>
      <c r="L66" s="47">
        <v>26</v>
      </c>
      <c r="M66" s="51">
        <v>26</v>
      </c>
      <c r="N66" s="51"/>
      <c r="O66" s="51">
        <v>26</v>
      </c>
      <c r="P66" s="7"/>
    </row>
    <row r="67" spans="1:18" ht="141" customHeight="1" x14ac:dyDescent="0.25">
      <c r="A67" s="1" t="s">
        <v>116</v>
      </c>
      <c r="B67" s="2" t="s">
        <v>65</v>
      </c>
      <c r="C67" s="2" t="s">
        <v>144</v>
      </c>
      <c r="D67" s="3" t="s">
        <v>101</v>
      </c>
      <c r="E67" s="4" t="s">
        <v>145</v>
      </c>
      <c r="F67" s="46">
        <v>140</v>
      </c>
      <c r="G67" s="46"/>
      <c r="H67" s="48">
        <f t="shared" si="0"/>
        <v>140</v>
      </c>
      <c r="I67" s="48"/>
      <c r="J67" s="45">
        <f t="shared" si="1"/>
        <v>140</v>
      </c>
      <c r="K67" s="45"/>
      <c r="L67" s="47">
        <v>140</v>
      </c>
      <c r="M67" s="51">
        <v>147</v>
      </c>
      <c r="N67" s="51"/>
      <c r="O67" s="51">
        <v>147</v>
      </c>
      <c r="P67" s="7"/>
    </row>
    <row r="68" spans="1:18" ht="64.5" customHeight="1" x14ac:dyDescent="0.25">
      <c r="A68" s="1" t="s">
        <v>116</v>
      </c>
      <c r="B68" s="2" t="s">
        <v>65</v>
      </c>
      <c r="C68" s="2" t="s">
        <v>146</v>
      </c>
      <c r="D68" s="3" t="s">
        <v>101</v>
      </c>
      <c r="E68" s="4" t="s">
        <v>147</v>
      </c>
      <c r="F68" s="46">
        <v>761</v>
      </c>
      <c r="G68" s="46"/>
      <c r="H68" s="48">
        <f t="shared" si="0"/>
        <v>761</v>
      </c>
      <c r="I68" s="48"/>
      <c r="J68" s="45">
        <f t="shared" si="1"/>
        <v>761</v>
      </c>
      <c r="K68" s="45"/>
      <c r="L68" s="47">
        <v>761</v>
      </c>
      <c r="M68" s="51">
        <v>761</v>
      </c>
      <c r="N68" s="51"/>
      <c r="O68" s="51">
        <v>761</v>
      </c>
      <c r="P68" s="7"/>
    </row>
    <row r="69" spans="1:18" ht="77.25" x14ac:dyDescent="0.25">
      <c r="A69" s="1" t="s">
        <v>116</v>
      </c>
      <c r="B69" s="2" t="s">
        <v>65</v>
      </c>
      <c r="C69" s="2" t="s">
        <v>148</v>
      </c>
      <c r="D69" s="3" t="s">
        <v>101</v>
      </c>
      <c r="E69" s="4" t="s">
        <v>149</v>
      </c>
      <c r="F69" s="47">
        <v>6.5</v>
      </c>
      <c r="G69" s="47"/>
      <c r="H69" s="51">
        <f t="shared" si="0"/>
        <v>6.5</v>
      </c>
      <c r="I69" s="51"/>
      <c r="J69" s="45">
        <f t="shared" si="1"/>
        <v>6.5</v>
      </c>
      <c r="K69" s="45"/>
      <c r="L69" s="47">
        <v>6.5</v>
      </c>
      <c r="M69" s="51">
        <v>6.5</v>
      </c>
      <c r="N69" s="51"/>
      <c r="O69" s="51">
        <v>6.5</v>
      </c>
      <c r="P69" s="7"/>
    </row>
    <row r="70" spans="1:18" ht="142.5" customHeight="1" x14ac:dyDescent="0.25">
      <c r="A70" s="1" t="s">
        <v>116</v>
      </c>
      <c r="B70" s="2" t="s">
        <v>65</v>
      </c>
      <c r="C70" s="2" t="s">
        <v>150</v>
      </c>
      <c r="D70" s="3" t="s">
        <v>101</v>
      </c>
      <c r="E70" s="4" t="s">
        <v>151</v>
      </c>
      <c r="F70" s="47">
        <v>298</v>
      </c>
      <c r="G70" s="47"/>
      <c r="H70" s="51">
        <f t="shared" si="0"/>
        <v>298</v>
      </c>
      <c r="I70" s="51"/>
      <c r="J70" s="45">
        <f t="shared" si="1"/>
        <v>298</v>
      </c>
      <c r="K70" s="45"/>
      <c r="L70" s="47">
        <v>298</v>
      </c>
      <c r="M70" s="51">
        <v>312</v>
      </c>
      <c r="N70" s="51"/>
      <c r="O70" s="51">
        <v>328</v>
      </c>
      <c r="P70" s="7"/>
    </row>
    <row r="71" spans="1:18" ht="153.75" x14ac:dyDescent="0.25">
      <c r="A71" s="1" t="s">
        <v>116</v>
      </c>
      <c r="B71" s="2" t="s">
        <v>65</v>
      </c>
      <c r="C71" s="2" t="s">
        <v>152</v>
      </c>
      <c r="D71" s="3" t="s">
        <v>101</v>
      </c>
      <c r="E71" s="4" t="s">
        <v>153</v>
      </c>
      <c r="F71" s="47">
        <v>15068</v>
      </c>
      <c r="G71" s="47"/>
      <c r="H71" s="51">
        <f t="shared" si="0"/>
        <v>15068</v>
      </c>
      <c r="I71" s="51"/>
      <c r="J71" s="45">
        <f t="shared" si="1"/>
        <v>15068</v>
      </c>
      <c r="K71" s="45"/>
      <c r="L71" s="47">
        <v>15068</v>
      </c>
      <c r="M71" s="51">
        <v>15199</v>
      </c>
      <c r="N71" s="51"/>
      <c r="O71" s="51">
        <v>15340</v>
      </c>
      <c r="P71" s="7"/>
    </row>
    <row r="72" spans="1:18" s="50" customFormat="1" ht="26.25" x14ac:dyDescent="0.25">
      <c r="A72" s="53" t="s">
        <v>116</v>
      </c>
      <c r="B72" s="54" t="s">
        <v>65</v>
      </c>
      <c r="C72" s="54" t="s">
        <v>154</v>
      </c>
      <c r="D72" s="55" t="s">
        <v>101</v>
      </c>
      <c r="E72" s="56" t="s">
        <v>155</v>
      </c>
      <c r="F72" s="51">
        <v>184</v>
      </c>
      <c r="G72" s="51"/>
      <c r="H72" s="51">
        <f t="shared" si="0"/>
        <v>184</v>
      </c>
      <c r="I72" s="51"/>
      <c r="J72" s="45">
        <f t="shared" si="1"/>
        <v>184</v>
      </c>
      <c r="K72" s="45"/>
      <c r="L72" s="47">
        <v>184</v>
      </c>
      <c r="M72" s="51">
        <v>184</v>
      </c>
      <c r="N72" s="51"/>
      <c r="O72" s="51">
        <v>184</v>
      </c>
      <c r="P72" s="49"/>
      <c r="Q72" s="57"/>
    </row>
    <row r="73" spans="1:18" s="50" customFormat="1" ht="77.25" x14ac:dyDescent="0.25">
      <c r="A73" s="1" t="s">
        <v>156</v>
      </c>
      <c r="B73" s="2" t="s">
        <v>65</v>
      </c>
      <c r="C73" s="2" t="s">
        <v>33</v>
      </c>
      <c r="D73" s="3" t="s">
        <v>101</v>
      </c>
      <c r="E73" s="4" t="s">
        <v>157</v>
      </c>
      <c r="F73" s="46">
        <v>2851</v>
      </c>
      <c r="G73" s="46">
        <v>-2262</v>
      </c>
      <c r="H73" s="48">
        <f t="shared" si="0"/>
        <v>589</v>
      </c>
      <c r="I73" s="48"/>
      <c r="J73" s="45">
        <f t="shared" si="1"/>
        <v>589</v>
      </c>
      <c r="K73" s="45"/>
      <c r="L73" s="65">
        <v>589</v>
      </c>
      <c r="M73" s="51">
        <v>2851</v>
      </c>
      <c r="N73" s="51"/>
      <c r="O73" s="51">
        <v>2851</v>
      </c>
      <c r="P73" s="49"/>
      <c r="Q73" s="58"/>
      <c r="R73" s="59"/>
    </row>
    <row r="74" spans="1:18" s="50" customFormat="1" ht="64.5" x14ac:dyDescent="0.25">
      <c r="A74" s="1" t="s">
        <v>158</v>
      </c>
      <c r="B74" s="2" t="s">
        <v>65</v>
      </c>
      <c r="C74" s="2" t="s">
        <v>33</v>
      </c>
      <c r="D74" s="3" t="s">
        <v>101</v>
      </c>
      <c r="E74" s="4" t="s">
        <v>159</v>
      </c>
      <c r="F74" s="46">
        <v>539</v>
      </c>
      <c r="G74" s="46"/>
      <c r="H74" s="48">
        <f t="shared" si="0"/>
        <v>539</v>
      </c>
      <c r="I74" s="48"/>
      <c r="J74" s="45">
        <f t="shared" si="1"/>
        <v>539</v>
      </c>
      <c r="K74" s="45"/>
      <c r="L74" s="65">
        <v>539</v>
      </c>
      <c r="M74" s="51">
        <v>512</v>
      </c>
      <c r="N74" s="51"/>
      <c r="O74" s="51">
        <v>485</v>
      </c>
      <c r="P74" s="49"/>
      <c r="Q74" s="58"/>
      <c r="R74" s="59"/>
    </row>
    <row r="75" spans="1:18" s="50" customFormat="1" ht="39" x14ac:dyDescent="0.25">
      <c r="A75" s="1" t="s">
        <v>160</v>
      </c>
      <c r="B75" s="2" t="s">
        <v>65</v>
      </c>
      <c r="C75" s="2" t="s">
        <v>33</v>
      </c>
      <c r="D75" s="3" t="s">
        <v>101</v>
      </c>
      <c r="E75" s="4" t="s">
        <v>161</v>
      </c>
      <c r="F75" s="46">
        <v>9478</v>
      </c>
      <c r="G75" s="46"/>
      <c r="H75" s="48">
        <f t="shared" si="0"/>
        <v>9478</v>
      </c>
      <c r="I75" s="48"/>
      <c r="J75" s="45">
        <f t="shared" si="1"/>
        <v>9478</v>
      </c>
      <c r="K75" s="45"/>
      <c r="L75" s="47">
        <v>9478</v>
      </c>
      <c r="M75" s="51">
        <v>9859</v>
      </c>
      <c r="N75" s="51"/>
      <c r="O75" s="51">
        <v>10299</v>
      </c>
      <c r="P75" s="49"/>
    </row>
    <row r="76" spans="1:18" s="50" customFormat="1" ht="77.25" x14ac:dyDescent="0.25">
      <c r="A76" s="1" t="s">
        <v>162</v>
      </c>
      <c r="B76" s="2" t="s">
        <v>65</v>
      </c>
      <c r="C76" s="2" t="s">
        <v>33</v>
      </c>
      <c r="D76" s="3" t="s">
        <v>101</v>
      </c>
      <c r="E76" s="4" t="s">
        <v>163</v>
      </c>
      <c r="F76" s="46">
        <v>3676</v>
      </c>
      <c r="G76" s="46"/>
      <c r="H76" s="48">
        <f t="shared" si="0"/>
        <v>3676</v>
      </c>
      <c r="I76" s="48"/>
      <c r="J76" s="45">
        <f t="shared" si="1"/>
        <v>3676</v>
      </c>
      <c r="K76" s="45"/>
      <c r="L76" s="47">
        <v>3676</v>
      </c>
      <c r="M76" s="51">
        <v>3877</v>
      </c>
      <c r="N76" s="51"/>
      <c r="O76" s="51">
        <v>4071</v>
      </c>
      <c r="P76" s="49"/>
    </row>
    <row r="77" spans="1:18" s="50" customFormat="1" ht="77.25" x14ac:dyDescent="0.25">
      <c r="A77" s="1" t="s">
        <v>164</v>
      </c>
      <c r="B77" s="2" t="s">
        <v>65</v>
      </c>
      <c r="C77" s="2" t="s">
        <v>33</v>
      </c>
      <c r="D77" s="3" t="s">
        <v>101</v>
      </c>
      <c r="E77" s="4" t="s">
        <v>165</v>
      </c>
      <c r="F77" s="47">
        <v>17539.2</v>
      </c>
      <c r="G77" s="47"/>
      <c r="H77" s="51">
        <f t="shared" si="0"/>
        <v>17539.2</v>
      </c>
      <c r="I77" s="51">
        <v>1096.2</v>
      </c>
      <c r="J77" s="41">
        <f t="shared" si="1"/>
        <v>18635.400000000001</v>
      </c>
      <c r="K77" s="41"/>
      <c r="L77" s="47">
        <v>18635.400000000001</v>
      </c>
      <c r="M77" s="51"/>
      <c r="N77" s="51"/>
      <c r="O77" s="51"/>
      <c r="P77" s="49"/>
    </row>
    <row r="78" spans="1:18" s="50" customFormat="1" ht="90" x14ac:dyDescent="0.25">
      <c r="A78" s="1" t="s">
        <v>166</v>
      </c>
      <c r="B78" s="2" t="s">
        <v>65</v>
      </c>
      <c r="C78" s="2" t="s">
        <v>33</v>
      </c>
      <c r="D78" s="3" t="s">
        <v>101</v>
      </c>
      <c r="E78" s="4" t="s">
        <v>167</v>
      </c>
      <c r="F78" s="47">
        <v>548.1</v>
      </c>
      <c r="G78" s="47"/>
      <c r="H78" s="51">
        <f t="shared" si="0"/>
        <v>548.1</v>
      </c>
      <c r="I78" s="51"/>
      <c r="J78" s="45">
        <f t="shared" si="1"/>
        <v>548.1</v>
      </c>
      <c r="K78" s="45"/>
      <c r="L78" s="47">
        <v>548.1</v>
      </c>
      <c r="M78" s="51">
        <v>548.1</v>
      </c>
      <c r="N78" s="51"/>
      <c r="O78" s="51">
        <v>548.1</v>
      </c>
      <c r="P78" s="49"/>
    </row>
    <row r="79" spans="1:18" s="50" customFormat="1" ht="64.5" x14ac:dyDescent="0.25">
      <c r="A79" s="1" t="s">
        <v>168</v>
      </c>
      <c r="B79" s="2" t="s">
        <v>65</v>
      </c>
      <c r="C79" s="2" t="s">
        <v>33</v>
      </c>
      <c r="D79" s="3" t="s">
        <v>101</v>
      </c>
      <c r="E79" s="4" t="s">
        <v>169</v>
      </c>
      <c r="F79" s="46">
        <v>30571</v>
      </c>
      <c r="G79" s="47"/>
      <c r="H79" s="48">
        <f t="shared" si="0"/>
        <v>30571</v>
      </c>
      <c r="I79" s="51">
        <v>1058.3</v>
      </c>
      <c r="J79" s="41">
        <f t="shared" si="1"/>
        <v>31629.3</v>
      </c>
      <c r="K79" s="41"/>
      <c r="L79" s="47">
        <v>31999.3</v>
      </c>
      <c r="M79" s="51">
        <v>31080</v>
      </c>
      <c r="N79" s="51"/>
      <c r="O79" s="51">
        <v>31617</v>
      </c>
      <c r="P79" s="49"/>
    </row>
    <row r="80" spans="1:18" ht="15.75" x14ac:dyDescent="0.25">
      <c r="A80" s="66"/>
      <c r="B80" s="67"/>
      <c r="C80" s="67"/>
      <c r="D80" s="68"/>
      <c r="E80" s="60" t="s">
        <v>170</v>
      </c>
      <c r="F80" s="61">
        <f>F19+F44</f>
        <v>534297</v>
      </c>
      <c r="G80" s="62">
        <f>G19+G44</f>
        <v>5968.1</v>
      </c>
      <c r="H80" s="62">
        <f t="shared" si="0"/>
        <v>540265.1</v>
      </c>
      <c r="I80" s="62">
        <f>I19+I44</f>
        <v>4654.5</v>
      </c>
      <c r="J80" s="62">
        <f>H80+I80</f>
        <v>544919.6</v>
      </c>
      <c r="K80" s="62">
        <f>K19+K44</f>
        <v>17885</v>
      </c>
      <c r="L80" s="62">
        <f>L19+L44</f>
        <v>568174.60000000009</v>
      </c>
      <c r="M80" s="62">
        <f>M18</f>
        <v>531467.80000000005</v>
      </c>
      <c r="N80" s="62"/>
      <c r="O80" s="62">
        <f>O18</f>
        <v>547562.19999999995</v>
      </c>
      <c r="P80" s="63"/>
    </row>
    <row r="81" spans="1:16" ht="15.75" x14ac:dyDescent="0.25">
      <c r="A81" s="66"/>
      <c r="B81" s="67"/>
      <c r="C81" s="67"/>
      <c r="D81" s="68"/>
      <c r="E81" s="60" t="s">
        <v>171</v>
      </c>
      <c r="F81" s="61">
        <f>F82-F80</f>
        <v>2500</v>
      </c>
      <c r="G81" s="61"/>
      <c r="H81" s="62">
        <f>H82-H80</f>
        <v>17392.5</v>
      </c>
      <c r="I81" s="62"/>
      <c r="J81" s="62">
        <f>J82-J80</f>
        <v>17392.5</v>
      </c>
      <c r="K81" s="62"/>
      <c r="L81" s="62">
        <f>L82-L80</f>
        <v>17392.499999999884</v>
      </c>
      <c r="M81" s="62">
        <f>M82-M80</f>
        <v>0</v>
      </c>
      <c r="N81" s="62"/>
      <c r="O81" s="62">
        <f>O82-O80</f>
        <v>0</v>
      </c>
      <c r="P81" s="63"/>
    </row>
    <row r="82" spans="1:16" ht="15.75" x14ac:dyDescent="0.25">
      <c r="A82" s="66"/>
      <c r="B82" s="67"/>
      <c r="C82" s="67"/>
      <c r="D82" s="68"/>
      <c r="E82" s="60" t="s">
        <v>172</v>
      </c>
      <c r="F82" s="61">
        <v>536797</v>
      </c>
      <c r="G82" s="64"/>
      <c r="H82" s="64">
        <v>557657.59999999998</v>
      </c>
      <c r="I82" s="64"/>
      <c r="J82" s="64">
        <v>562312.1</v>
      </c>
      <c r="K82" s="64"/>
      <c r="L82" s="62">
        <v>585567.1</v>
      </c>
      <c r="M82" s="62">
        <f>N18</f>
        <v>531467.80000000005</v>
      </c>
      <c r="N82" s="62"/>
      <c r="O82" s="62">
        <f>P18</f>
        <v>547562.19999999995</v>
      </c>
      <c r="P82" s="63"/>
    </row>
  </sheetData>
  <mergeCells count="12">
    <mergeCell ref="A80:D80"/>
    <mergeCell ref="A81:D81"/>
    <mergeCell ref="A82:D82"/>
    <mergeCell ref="M3:O3"/>
    <mergeCell ref="G4:O4"/>
    <mergeCell ref="H5:O5"/>
    <mergeCell ref="A12:O12"/>
    <mergeCell ref="A14:D15"/>
    <mergeCell ref="E14:E15"/>
    <mergeCell ref="M14:M15"/>
    <mergeCell ref="O14:O15"/>
    <mergeCell ref="L14:L15"/>
  </mergeCells>
  <pageMargins left="0.37" right="0.38" top="0.26" bottom="0.33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2013-09-26T11:52:53Z</dcterms:modified>
</cp:coreProperties>
</file>