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ейтинг" sheetId="1" r:id="rId1"/>
    <sheet name="расчет" sheetId="2" state="hidden" r:id="rId2"/>
  </sheets>
  <definedNames>
    <definedName name="_xlnm.Print_Titles" localSheetId="1">расчет!$A:$A</definedName>
  </definedNames>
  <calcPr calcId="145621"/>
</workbook>
</file>

<file path=xl/calcChain.xml><?xml version="1.0" encoding="utf-8"?>
<calcChain xmlns="http://schemas.openxmlformats.org/spreadsheetml/2006/main">
  <c r="DV7" i="2" l="1"/>
  <c r="DU7" i="2"/>
  <c r="DV6" i="2"/>
  <c r="DU6" i="2"/>
  <c r="DV5" i="2"/>
  <c r="DU5" i="2"/>
  <c r="DV4" i="2"/>
  <c r="DU4" i="2"/>
  <c r="DX4" i="2" l="1"/>
  <c r="C5" i="1" l="1"/>
  <c r="DX7" i="2"/>
  <c r="C8" i="1" s="1"/>
  <c r="DX6" i="2"/>
  <c r="C7" i="1" s="1"/>
  <c r="DX5" i="2"/>
  <c r="C6" i="1" s="1"/>
  <c r="DW7" i="2"/>
  <c r="DW6" i="2"/>
  <c r="DW4" i="2"/>
  <c r="DW5" i="2" l="1"/>
  <c r="C9" i="1" l="1"/>
  <c r="D8" i="1" l="1"/>
  <c r="D7" i="1"/>
  <c r="D6" i="1"/>
  <c r="D5" i="1" l="1"/>
  <c r="D9" i="1" s="1"/>
</calcChain>
</file>

<file path=xl/sharedStrings.xml><?xml version="1.0" encoding="utf-8"?>
<sst xmlns="http://schemas.openxmlformats.org/spreadsheetml/2006/main" count="337" uniqueCount="71">
  <si>
    <t>Место в рейтинге</t>
  </si>
  <si>
    <t>ГРБС</t>
  </si>
  <si>
    <t xml:space="preserve">Наименование главного распорядителя </t>
  </si>
  <si>
    <t>Уровень качества финансового менеджмента главного распорядителя</t>
  </si>
  <si>
    <t>Совет депутатов муниципального образования "Можгинский район"</t>
  </si>
  <si>
    <t>Администрация муниципального образования "Можгинский район"</t>
  </si>
  <si>
    <t>Средний уровень качества финансового менеджмента, осуществляемого главными распорядителями средств бюджета муниципального образования "Можгинский район", Е ср. (%)</t>
  </si>
  <si>
    <t>значение</t>
  </si>
  <si>
    <t>количество баллов</t>
  </si>
  <si>
    <t>Количество баллов фактически набранное ГРБС</t>
  </si>
  <si>
    <t>Коэффициент уровня сложности ГРБС</t>
  </si>
  <si>
    <t>Максимальное количество баллов, которое может набрать ГРБС</t>
  </si>
  <si>
    <t>Итоговая оценка качества финансового менеджмента ГРБС</t>
  </si>
  <si>
    <t>Значение итоговой оценки качества финансового менеджмента  ниже 70%  - уровень качества "низкий"</t>
  </si>
  <si>
    <t>Значение итоговой оценки качества финансового менеджмента  от 70% до 85%  - уровень качества "удовлетворительный"</t>
  </si>
  <si>
    <t>Значение итоговой оценки качества финансового менеджмента  85% и выше - уровень качества "высокий"</t>
  </si>
  <si>
    <t>Управление культуры, спорта и молодежи Администрации муниципального образования "Можгинский район"</t>
  </si>
  <si>
    <t>Управление образования Администрации муниципального образования "Можгинский район"</t>
  </si>
  <si>
    <t>х</t>
  </si>
  <si>
    <t>2. Организация ведения бюджетного (бухгалтерского) учета и составление бюджетной (бухгалтерской) отчетности</t>
  </si>
  <si>
    <t>3. Осуществление финансового контроля и внутреннего финансового аудита</t>
  </si>
  <si>
    <t>4. Совершенствование оказания муниципальных услуг</t>
  </si>
  <si>
    <t>5. Обеспечение публичности и открытости информации о деятельности главного распорядителя в сфере управления</t>
  </si>
  <si>
    <t>1.Качество бюджетного планирования и исполнения бюджета</t>
  </si>
  <si>
    <t>1.1 Отклонение  первоначального плана главного распорядителя по расходам от уточненного плана , с учетом особенностей исполнения решения о бюджете в текущем финансовом году                                        max= 3</t>
  </si>
  <si>
    <t>1.2 Отклонение фактических поступлений налоговых и неналоговых доходов, администрируемых главными администраторами доходов, от первоначального плана                                                          max= 3</t>
  </si>
  <si>
    <t>1.4 Равномерность расходов                     max= 4</t>
  </si>
  <si>
    <t>1.10 Своевременность представления планового реестра расходных обязательств  главного распорядителя                                                   max= 2</t>
  </si>
  <si>
    <t>2.1 Своевременность сдачи бюджетной и бухгалтерской  отчетности в Управление финансов Администрации муниципального образования «Можгинский район»                               max= 5</t>
  </si>
  <si>
    <t>2.2 Качество бюджетной и бухгалтерской отчетности, представляемой главным распорядителем в Управление финансов Администрации муниципального образования «Можгинский район»                                max= 5</t>
  </si>
  <si>
    <t>2.3 Представление в составе годовой бюджетной отчётности в «Сведениях о мерах по повышению эффективности расходования бюджетных средств» информации об экономии бюджетных средств                                       max= 2</t>
  </si>
  <si>
    <t>3.1 Наличие (отсутствие) в структуре главного распорядителя подразделения по осуществлению финансового  контроля, либо специалистов, на которых возложена обязанность по проведению контрольных мероприятий                                       max= 2</t>
  </si>
  <si>
    <t>3.2 Наличие (отсутствие) правового акта главного распорядителя по организации внутреннего финансового контроля и внутреннего финансового аудита, осуществляемых в соответствии с требованиями ст.160.2-1 Бюджетного кодекса РФ                                max= 2</t>
  </si>
  <si>
    <t>3.3 Осуществление главным распорядителем мероприятий по внутреннему финансовому контролю и внутреннему финансовому аудиту в соответствии со ст. 160.2-1 Бюджетного кодекса РФ                            max= 2</t>
  </si>
  <si>
    <t>3.4 Доля муниципальных учреждений, подведомственных главному распорядителю, в которых главный распорядитель провел контрольные мероприятия в отчетном году, в общем количестве муниципальных учреждений подведомственных главному распорядителю                           max= 2</t>
  </si>
  <si>
    <t>3.5 Доля муниципальных учреждений подведомственных главному распорядителю, должностные лица которых привлечены к ответственности по результатам проведенных контрольных мероприятий, в общем количестве муниципальных  учреждений, в которых по результатам контрольных мероприятий установлены нарушения                                          max= 2</t>
  </si>
  <si>
    <t>3.6 Доля нецелевых расходов, выявленных в результате контрольных мероприятий, в общем объеме проверенных расходов                                 max= 4</t>
  </si>
  <si>
    <t>3.7 Доля неэффективных расходов, выявленных в результате контрольных мероприятий (в том числе в подведомственной сети), проведенных  Контрольно- счетным отделом муниципального образования «Можгинский район», в общем объеме проверенных расходов, в отчетном и предшествующем отчетному годах                                        max= 2</t>
  </si>
  <si>
    <t>3.8 Своевременность представления в Управление финансов Администрации муниципального образования «Можгинский район» отчета по контрольно-ревизионной работе                                                  max= 2</t>
  </si>
  <si>
    <t>4.1 Наличие (отсутствие) правового акта главного распорядителя, утверждающего порядок  составления, утверждения и ведения смет подведомственных муниципальных  казенных учреждений                                  max= 2</t>
  </si>
  <si>
    <t>4.2 Доля муниципальных бюджетных и автономных учреждений, подведомственных главному распорядителю, выполнивших муниципальные задания в общем объеме муниципальных учреждений для которых установлены муниципальные задания                         max= 4</t>
  </si>
  <si>
    <t>4.3 Доля муниципальных бюджетных и автономных учреждений  для которых установлены количественно измеримые финансовые санкции (штрафы, изъятия) за нарушения условий выполнения муниципальных заданий                                    max= 3</t>
  </si>
  <si>
    <t>4.4 Доля муниципальных учреждений,  для руководителей которых оплата труда определяется с учетом результатов их профессиональной деятельности                                       max= 4</t>
  </si>
  <si>
    <t>4.5 Периодичность мониторинга показателей объема и качества муниципальных заданий муниципальных бюджетных и автономных учреждений                             max= 3</t>
  </si>
  <si>
    <t>4.6 Наличие (отсутствие)  планов мероприятий по устранению проблем, выявленных в ходе мониторинга показателей объема и качества муниципальных заданий                 max= 2</t>
  </si>
  <si>
    <t>4.7 Наличие (отсутствие) утвержденных требований к качеству (стандартов качества)  оказания муниципальных услуг муниципальными учреждениями                                    max= 3</t>
  </si>
  <si>
    <t>4.8 Наличие (отсутствие) нормативного правового акта, устанавливающего нормативы финансовых затрат на оказание муниципальных услуг                             max= 2</t>
  </si>
  <si>
    <t>4.9 Доля бюджетных расходов на финансовое обеспечение оказания муниципальными бюджетными и автономными учреждениями муниципальных услуг, рассчитанных исходя из нормативов финансовых затрат                                         max= 3</t>
  </si>
  <si>
    <t>4.10 Доля муниципальных учреждений, подведомственных главному распорядителю, в которых соотношение средней заработной платы руководителей муниципальных учреждений и их заместителей к средней заработной плате работников учреждений превышает 5 раз                                      max= 4</t>
  </si>
  <si>
    <t>4.11 Динамика объема доходов от оказания платных муниципальных услуг (выполнения платных муниципальных работ) муниципальных бюджетных и автономных  учреждений, подведомственных главному распорядителю, в отчетном году в сравнении с предыдущим годом                             max= 4</t>
  </si>
  <si>
    <t xml:space="preserve">5.2 Изучение мнения населения о деятельности  муниципальных учреждений по оказанию муниципальных  услуг и размещение его результатов на  официальном сайте в  информационно-телекоммуникационной сети «Интернет»
    max= 2
</t>
  </si>
  <si>
    <t>5.4 Размещение на официальных сайтах в информационно-телекоммуникационной сети «Интернет» ежегодно информации о достижении целевых показателей (индикаторов) муниципальных программ (отдельных подпрограмм)                                          max= 4</t>
  </si>
  <si>
    <t>высокий</t>
  </si>
  <si>
    <t>удовлетворительный</t>
  </si>
  <si>
    <t>Фактическая оценка качества финансового менеджмента главного распорядителя, Ei (%)</t>
  </si>
  <si>
    <t>Максимально возможная оценка качества финансового менеджмента главного распорядителя (%)</t>
  </si>
  <si>
    <r>
      <t xml:space="preserve">1.9 Рост (снижение) просроченной кредиторской задолженности муниципальных  бюджетных и автономных учреждений, подведомственных главному распорядителю            </t>
    </r>
    <r>
      <rPr>
        <sz val="10"/>
        <color rgb="FFFF0000"/>
        <rFont val="Times New Roman"/>
        <family val="1"/>
        <charset val="204"/>
      </rPr>
      <t xml:space="preserve">(в случае отсутствия показатель не рассчитывается)   </t>
    </r>
    <r>
      <rPr>
        <sz val="10"/>
        <color theme="1"/>
        <rFont val="Times New Roman"/>
        <family val="1"/>
        <charset val="204"/>
      </rPr>
      <t xml:space="preserve">                               max= 2</t>
    </r>
  </si>
  <si>
    <r>
      <t xml:space="preserve">1.11 Рост (снижение) дебиторской задолженности  у главного распорядителя и у муниципальных казенных  учреждений, подведомственных главному распорядителю   </t>
    </r>
    <r>
      <rPr>
        <sz val="10"/>
        <color rgb="FFFF0000"/>
        <rFont val="Times New Roman"/>
        <family val="1"/>
        <charset val="204"/>
      </rPr>
      <t xml:space="preserve"> (в случае отсутствия показатель не рассчитывается)   </t>
    </r>
    <r>
      <rPr>
        <sz val="10"/>
        <color theme="1"/>
        <rFont val="Times New Roman"/>
        <family val="1"/>
        <charset val="204"/>
      </rPr>
      <t xml:space="preserve">                                       max= 2</t>
    </r>
  </si>
  <si>
    <r>
      <t xml:space="preserve">1.12 Рост (снижение) дебиторской задолженности муниципальных бюджетных и автономных учреждений, подведомственных главному распорядителю  </t>
    </r>
    <r>
      <rPr>
        <sz val="10"/>
        <color rgb="FFFF0000"/>
        <rFont val="Times New Roman"/>
        <family val="1"/>
        <charset val="204"/>
      </rPr>
      <t xml:space="preserve"> (в случае отсутствия показатель не рассчитывается)         </t>
    </r>
    <r>
      <rPr>
        <sz val="10"/>
        <color theme="1"/>
        <rFont val="Times New Roman"/>
        <family val="1"/>
        <charset val="204"/>
      </rPr>
      <t xml:space="preserve">                       max= 2</t>
    </r>
  </si>
  <si>
    <t>max кол-во баллов</t>
  </si>
  <si>
    <t>1.3 Среднее количество изменений в сводную бюджетную роспись                                                         max= 3</t>
  </si>
  <si>
    <t>1.5 Наличие (отсутствие) просроченной кредиторской задолженности главного распорядителя                                            max= 4</t>
  </si>
  <si>
    <t>1.6 Наличие (отсутствие) просроченной кредиторской задолженности муниципальных казенных учреждений, подведомственных главному распорядителю                                            max= 4</t>
  </si>
  <si>
    <t>1.8 Наличие (отсутствие) просроченной кредиторской задолженности муниципальных бюджетных и автономных учреждений, подведомственных главному распорядителю                                                                    max= 4</t>
  </si>
  <si>
    <r>
      <t xml:space="preserve">1.7 Рост (снижение) просроченной кредиторской задолженности  у главных распорядителей и у муниципальных казенных учреждений, подведомственных главному распорядителю                              </t>
    </r>
    <r>
      <rPr>
        <sz val="10"/>
        <color rgb="FFFF0000"/>
        <rFont val="Times New Roman"/>
        <family val="1"/>
        <charset val="204"/>
      </rPr>
      <t xml:space="preserve">(в случае отсутствия показатель не рассчитывается)  </t>
    </r>
    <r>
      <rPr>
        <sz val="10"/>
        <color rgb="FF000000"/>
        <rFont val="Times New Roman"/>
        <family val="1"/>
        <charset val="204"/>
      </rPr>
      <t xml:space="preserve">                          max= 2</t>
    </r>
  </si>
  <si>
    <t>5.1 Доля  муниципальных учреждений, подведомственных главному распорядителю, разместивших информацию о планах и результатах деятельности в информационно-телекоммуникационной сети «Интернет»                                            max= 4</t>
  </si>
  <si>
    <t>5.3 Проведение независимой оценки соответствия качества фактически оказываемых муниципальных услуг утвержденным требованиям к качеству (стандартам качества) муниципальных услуг и размещение ее результатов на официальном сайте  в информационно-телекоммуникационной сети «Интернет»                                                 max= 2</t>
  </si>
  <si>
    <t>5.5 Полнота отражения информации о начислениях в Государственной информационной системе о государственных и муниципальных платежах</t>
  </si>
  <si>
    <t>Расчет показателей годового мониторинга и оценки качества финансового менеджмента осуществляемого главными распорядителями за 2018 год</t>
  </si>
  <si>
    <t>Рейтинг главных распорядителей средств бюджета муниципального образования "Можгинский район" по уровню итоговой оценки качества финансового менеджмента за 2018 год</t>
  </si>
  <si>
    <t>своевременно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</si>
</sst>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7" fillId="5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zoomScaleNormal="100" workbookViewId="0">
      <selection activeCell="D5" sqref="D5"/>
    </sheetView>
  </sheetViews>
  <sheetFormatPr defaultRowHeight="15" x14ac:dyDescent="0.25"/>
  <cols>
    <col min="1" max="1" width="12.28515625" customWidth="1"/>
    <col min="2" max="2" width="43.140625" customWidth="1"/>
    <col min="3" max="3" width="17" customWidth="1"/>
    <col min="4" max="4" width="19.7109375" customWidth="1"/>
    <col min="5" max="5" width="23.5703125" customWidth="1"/>
  </cols>
  <sheetData>
    <row r="2" spans="1:5" s="1" customFormat="1" ht="53.25" customHeight="1" x14ac:dyDescent="0.25">
      <c r="A2" s="46" t="s">
        <v>69</v>
      </c>
      <c r="B2" s="46"/>
      <c r="C2" s="46"/>
      <c r="D2" s="46"/>
      <c r="E2" s="46"/>
    </row>
    <row r="4" spans="1:5" s="2" customFormat="1" ht="120" x14ac:dyDescent="0.25">
      <c r="A4" s="3" t="s">
        <v>0</v>
      </c>
      <c r="B4" s="3" t="s">
        <v>2</v>
      </c>
      <c r="C4" s="3" t="s">
        <v>55</v>
      </c>
      <c r="D4" s="3" t="s">
        <v>54</v>
      </c>
      <c r="E4" s="3" t="s">
        <v>3</v>
      </c>
    </row>
    <row r="5" spans="1:5" ht="30" x14ac:dyDescent="0.25">
      <c r="A5" s="32">
        <v>4</v>
      </c>
      <c r="B5" s="4" t="s">
        <v>4</v>
      </c>
      <c r="C5" s="10">
        <f>расчет!DX4</f>
        <v>102.49999999999999</v>
      </c>
      <c r="D5" s="10">
        <f>расчет!DW4</f>
        <v>67.5</v>
      </c>
      <c r="E5" s="11" t="s">
        <v>53</v>
      </c>
    </row>
    <row r="6" spans="1:5" ht="38.25" customHeight="1" x14ac:dyDescent="0.25">
      <c r="A6" s="32">
        <v>3</v>
      </c>
      <c r="B6" s="4" t="s">
        <v>5</v>
      </c>
      <c r="C6" s="10">
        <f>расчет!DX5</f>
        <v>105</v>
      </c>
      <c r="D6" s="10">
        <f>расчет!DW5</f>
        <v>73.125</v>
      </c>
      <c r="E6" s="11" t="s">
        <v>53</v>
      </c>
    </row>
    <row r="7" spans="1:5" ht="45" x14ac:dyDescent="0.25">
      <c r="A7" s="32">
        <v>1</v>
      </c>
      <c r="B7" s="7" t="s">
        <v>17</v>
      </c>
      <c r="C7" s="10">
        <f>расчет!DX6</f>
        <v>137.5</v>
      </c>
      <c r="D7" s="10">
        <f>расчет!DW6</f>
        <v>95</v>
      </c>
      <c r="E7" s="11" t="s">
        <v>52</v>
      </c>
    </row>
    <row r="8" spans="1:5" ht="45" x14ac:dyDescent="0.25">
      <c r="A8" s="32">
        <v>2</v>
      </c>
      <c r="B8" s="7" t="s">
        <v>16</v>
      </c>
      <c r="C8" s="10">
        <f>расчет!DX7</f>
        <v>132.5</v>
      </c>
      <c r="D8" s="10">
        <f>расчет!DW7</f>
        <v>96.588785046728958</v>
      </c>
      <c r="E8" s="11" t="s">
        <v>52</v>
      </c>
    </row>
    <row r="9" spans="1:5" ht="67.5" customHeight="1" x14ac:dyDescent="0.25">
      <c r="A9" s="47" t="s">
        <v>6</v>
      </c>
      <c r="B9" s="47"/>
      <c r="C9" s="12">
        <f>(C5+C6+C7+C8)/4</f>
        <v>119.375</v>
      </c>
      <c r="D9" s="12">
        <f>(D5+D6+D7+D8)/4</f>
        <v>83.05344626168224</v>
      </c>
      <c r="E9" s="11" t="s">
        <v>53</v>
      </c>
    </row>
    <row r="11" spans="1:5" ht="28.5" customHeight="1" x14ac:dyDescent="0.25">
      <c r="A11" s="49" t="s">
        <v>15</v>
      </c>
      <c r="B11" s="49"/>
      <c r="C11" s="49"/>
      <c r="D11" s="49"/>
      <c r="E11" s="49"/>
    </row>
    <row r="12" spans="1:5" ht="35.25" customHeight="1" x14ac:dyDescent="0.25">
      <c r="A12" s="48" t="s">
        <v>14</v>
      </c>
      <c r="B12" s="48"/>
      <c r="C12" s="48"/>
      <c r="D12" s="48"/>
      <c r="E12" s="48"/>
    </row>
    <row r="13" spans="1:5" ht="27" customHeight="1" x14ac:dyDescent="0.25">
      <c r="A13" s="49" t="s">
        <v>13</v>
      </c>
      <c r="B13" s="49"/>
      <c r="C13" s="49"/>
      <c r="D13" s="49"/>
      <c r="E13" s="49"/>
    </row>
  </sheetData>
  <mergeCells count="5">
    <mergeCell ref="A2:E2"/>
    <mergeCell ref="A9:B9"/>
    <mergeCell ref="A12:E12"/>
    <mergeCell ref="A11:E11"/>
    <mergeCell ref="A13:E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7"/>
  <sheetViews>
    <sheetView zoomScaleNormal="100" zoomScaleSheetLayoutView="100" workbookViewId="0">
      <pane xSplit="1" topLeftCell="CS1" activePane="topRight" state="frozen"/>
      <selection pane="topRight" activeCell="EF7" sqref="EF7"/>
    </sheetView>
  </sheetViews>
  <sheetFormatPr defaultColWidth="9.140625" defaultRowHeight="15" x14ac:dyDescent="0.25"/>
  <cols>
    <col min="1" max="1" width="44.5703125" style="8" customWidth="1"/>
    <col min="2" max="2" width="12.28515625" style="8" customWidth="1"/>
    <col min="3" max="3" width="14.42578125" style="8" customWidth="1"/>
    <col min="4" max="4" width="10" style="8" customWidth="1"/>
    <col min="5" max="5" width="9.85546875" style="8" customWidth="1"/>
    <col min="6" max="6" width="10.28515625" style="8" customWidth="1"/>
    <col min="7" max="7" width="10.85546875" style="8" customWidth="1"/>
    <col min="8" max="8" width="12.28515625" style="8" customWidth="1"/>
    <col min="9" max="9" width="10.5703125" style="8" customWidth="1"/>
    <col min="10" max="10" width="9.85546875" style="8" customWidth="1"/>
    <col min="11" max="11" width="10.140625" style="8" customWidth="1"/>
    <col min="12" max="12" width="10.5703125" style="8" customWidth="1"/>
    <col min="13" max="13" width="9.5703125" style="8" customWidth="1"/>
    <col min="14" max="16" width="10.140625" style="8" customWidth="1"/>
    <col min="17" max="17" width="10.28515625" style="8" customWidth="1"/>
    <col min="18" max="18" width="9.140625" style="8" customWidth="1"/>
    <col min="19" max="20" width="9.85546875" style="8" customWidth="1"/>
    <col min="21" max="22" width="10.28515625" style="8" customWidth="1"/>
    <col min="23" max="23" width="9" style="8" customWidth="1"/>
    <col min="24" max="25" width="10.140625" style="8" customWidth="1"/>
    <col min="26" max="26" width="9.28515625" style="8" customWidth="1"/>
    <col min="27" max="28" width="9.5703125" style="8" customWidth="1"/>
    <col min="29" max="29" width="8.85546875" style="8" customWidth="1"/>
    <col min="30" max="31" width="9.7109375" style="8" customWidth="1"/>
    <col min="32" max="32" width="10.5703125" style="8" customWidth="1"/>
    <col min="33" max="34" width="9.28515625" style="8" customWidth="1"/>
    <col min="35" max="35" width="9.7109375" style="8" customWidth="1"/>
    <col min="36" max="36" width="10.7109375" style="8" customWidth="1"/>
    <col min="37" max="37" width="9.28515625" style="8" customWidth="1"/>
    <col min="38" max="38" width="9.85546875" style="8" customWidth="1"/>
    <col min="39" max="39" width="9.140625" style="8" customWidth="1"/>
    <col min="40" max="40" width="14.7109375" style="8" customWidth="1"/>
    <col min="41" max="41" width="8.7109375" style="8" customWidth="1"/>
    <col min="42" max="42" width="8.85546875" style="8" customWidth="1"/>
    <col min="43" max="44" width="9.140625" style="8" customWidth="1"/>
    <col min="45" max="45" width="8.85546875" style="8" customWidth="1"/>
    <col min="46" max="46" width="7.7109375" style="8" customWidth="1"/>
    <col min="47" max="47" width="8" style="8" customWidth="1"/>
    <col min="48" max="48" width="9.140625" style="8" customWidth="1"/>
    <col min="49" max="49" width="9.7109375" style="8" customWidth="1"/>
    <col min="50" max="50" width="15.85546875" style="8" customWidth="1"/>
    <col min="51" max="51" width="9.5703125" style="8" customWidth="1"/>
    <col min="52" max="52" width="9.140625" style="8" customWidth="1"/>
    <col min="53" max="54" width="9.42578125" style="8" customWidth="1"/>
    <col min="55" max="55" width="8.140625" style="8" customWidth="1"/>
    <col min="56" max="57" width="9" style="8" customWidth="1"/>
    <col min="58" max="58" width="8.140625" style="8" customWidth="1"/>
    <col min="59" max="60" width="9.28515625" style="8" customWidth="1"/>
    <col min="61" max="61" width="8.5703125" style="8" customWidth="1"/>
    <col min="62" max="63" width="9.7109375" style="8" customWidth="1"/>
    <col min="64" max="64" width="8.140625" style="8" customWidth="1"/>
    <col min="65" max="66" width="11.140625" style="8" customWidth="1"/>
    <col min="67" max="67" width="11.42578125" style="8" customWidth="1"/>
    <col min="68" max="68" width="9.85546875" style="8" customWidth="1"/>
    <col min="69" max="69" width="8.7109375" style="8" customWidth="1"/>
    <col min="70" max="70" width="8.5703125" style="8" customWidth="1"/>
    <col min="71" max="72" width="10.85546875" style="8" customWidth="1"/>
    <col min="73" max="73" width="10" style="8" customWidth="1"/>
    <col min="74" max="74" width="9.140625" style="8" customWidth="1"/>
    <col min="75" max="75" width="19.140625" style="8" customWidth="1"/>
    <col min="76" max="76" width="9.85546875" style="42" customWidth="1"/>
    <col min="77" max="77" width="8.7109375" style="8" customWidth="1"/>
    <col min="78" max="79" width="9.42578125" style="8" customWidth="1"/>
    <col min="80" max="80" width="9.28515625" style="8" customWidth="1"/>
    <col min="81" max="82" width="8.7109375" style="8" customWidth="1"/>
    <col min="83" max="83" width="10" style="8" customWidth="1"/>
    <col min="84" max="86" width="8.85546875" style="8" customWidth="1"/>
    <col min="87" max="88" width="9.5703125" style="8" customWidth="1"/>
    <col min="89" max="90" width="11.42578125" style="8" customWidth="1"/>
    <col min="91" max="91" width="8.28515625" style="8" customWidth="1"/>
    <col min="92" max="92" width="8.85546875" style="8" customWidth="1"/>
    <col min="93" max="94" width="8.42578125" style="8" customWidth="1"/>
    <col min="95" max="95" width="9.140625" style="8" customWidth="1"/>
    <col min="96" max="96" width="10" style="8" customWidth="1"/>
    <col min="97" max="97" width="9.140625" style="8" customWidth="1"/>
    <col min="98" max="98" width="9" style="8" customWidth="1"/>
    <col min="99" max="100" width="9.28515625" style="8" customWidth="1"/>
    <col min="101" max="101" width="9.85546875" style="8" customWidth="1"/>
    <col min="102" max="103" width="10.28515625" style="8" customWidth="1"/>
    <col min="104" max="104" width="9.140625" style="8" customWidth="1"/>
    <col min="105" max="105" width="10.7109375" style="8" customWidth="1"/>
    <col min="106" max="106" width="9.7109375" style="8" customWidth="1"/>
    <col min="107" max="107" width="8.5703125" style="8" customWidth="1"/>
    <col min="108" max="108" width="9.7109375" style="8" customWidth="1"/>
    <col min="109" max="109" width="13.140625" style="8" customWidth="1"/>
    <col min="110" max="110" width="9.42578125" style="42" customWidth="1"/>
    <col min="111" max="111" width="8.85546875" style="8" customWidth="1"/>
    <col min="112" max="113" width="7.85546875" style="8" customWidth="1"/>
    <col min="114" max="114" width="9.28515625" style="8" customWidth="1"/>
    <col min="115" max="116" width="10.28515625" style="8" customWidth="1"/>
    <col min="117" max="117" width="9.28515625" style="8" customWidth="1"/>
    <col min="118" max="119" width="10.140625" style="8" customWidth="1"/>
    <col min="120" max="120" width="8.7109375" style="8" customWidth="1"/>
    <col min="121" max="124" width="9.85546875" style="8" customWidth="1"/>
    <col min="125" max="125" width="13" style="8" customWidth="1"/>
    <col min="126" max="126" width="12.85546875" style="8" customWidth="1"/>
    <col min="127" max="127" width="13.5703125" style="8" customWidth="1"/>
    <col min="128" max="128" width="11.28515625" style="8" customWidth="1"/>
    <col min="129" max="16384" width="9.140625" style="8"/>
  </cols>
  <sheetData>
    <row r="1" spans="1:128" s="5" customFormat="1" ht="29.25" customHeight="1" x14ac:dyDescent="0.25">
      <c r="A1" s="50" t="s">
        <v>68</v>
      </c>
      <c r="B1" s="50"/>
      <c r="C1" s="50"/>
      <c r="D1" s="50"/>
      <c r="E1" s="50"/>
      <c r="F1" s="50"/>
      <c r="G1" s="50"/>
      <c r="H1" s="50"/>
      <c r="I1" s="50"/>
      <c r="J1" s="38"/>
      <c r="BX1" s="41"/>
      <c r="DF1" s="41"/>
    </row>
    <row r="2" spans="1:128" s="6" customFormat="1" ht="169.5" customHeight="1" x14ac:dyDescent="0.25">
      <c r="A2" s="52" t="s">
        <v>1</v>
      </c>
      <c r="B2" s="55" t="s">
        <v>10</v>
      </c>
      <c r="C2" s="57" t="s">
        <v>23</v>
      </c>
      <c r="D2" s="60" t="s">
        <v>24</v>
      </c>
      <c r="E2" s="60"/>
      <c r="F2" s="60"/>
      <c r="G2" s="61" t="s">
        <v>25</v>
      </c>
      <c r="H2" s="62"/>
      <c r="I2" s="63"/>
      <c r="J2" s="61" t="s">
        <v>60</v>
      </c>
      <c r="K2" s="62"/>
      <c r="L2" s="63"/>
      <c r="M2" s="61" t="s">
        <v>26</v>
      </c>
      <c r="N2" s="62"/>
      <c r="O2" s="63"/>
      <c r="P2" s="61" t="s">
        <v>61</v>
      </c>
      <c r="Q2" s="62"/>
      <c r="R2" s="63"/>
      <c r="S2" s="64" t="s">
        <v>62</v>
      </c>
      <c r="T2" s="65"/>
      <c r="U2" s="66"/>
      <c r="V2" s="67" t="s">
        <v>64</v>
      </c>
      <c r="W2" s="68"/>
      <c r="X2" s="69"/>
      <c r="Y2" s="64" t="s">
        <v>63</v>
      </c>
      <c r="Z2" s="65"/>
      <c r="AA2" s="66"/>
      <c r="AB2" s="64" t="s">
        <v>56</v>
      </c>
      <c r="AC2" s="65"/>
      <c r="AD2" s="66"/>
      <c r="AE2" s="61" t="s">
        <v>27</v>
      </c>
      <c r="AF2" s="62"/>
      <c r="AG2" s="63"/>
      <c r="AH2" s="64" t="s">
        <v>57</v>
      </c>
      <c r="AI2" s="65"/>
      <c r="AJ2" s="66"/>
      <c r="AK2" s="64" t="s">
        <v>58</v>
      </c>
      <c r="AL2" s="65"/>
      <c r="AM2" s="66"/>
      <c r="AN2" s="57" t="s">
        <v>19</v>
      </c>
      <c r="AO2" s="64" t="s">
        <v>28</v>
      </c>
      <c r="AP2" s="65"/>
      <c r="AQ2" s="66"/>
      <c r="AR2" s="64" t="s">
        <v>29</v>
      </c>
      <c r="AS2" s="65"/>
      <c r="AT2" s="66"/>
      <c r="AU2" s="64" t="s">
        <v>30</v>
      </c>
      <c r="AV2" s="65"/>
      <c r="AW2" s="66"/>
      <c r="AX2" s="57" t="s">
        <v>20</v>
      </c>
      <c r="AY2" s="64" t="s">
        <v>31</v>
      </c>
      <c r="AZ2" s="65"/>
      <c r="BA2" s="66"/>
      <c r="BB2" s="64" t="s">
        <v>32</v>
      </c>
      <c r="BC2" s="65"/>
      <c r="BD2" s="66"/>
      <c r="BE2" s="64" t="s">
        <v>33</v>
      </c>
      <c r="BF2" s="65"/>
      <c r="BG2" s="66"/>
      <c r="BH2" s="64" t="s">
        <v>34</v>
      </c>
      <c r="BI2" s="65"/>
      <c r="BJ2" s="66"/>
      <c r="BK2" s="64" t="s">
        <v>35</v>
      </c>
      <c r="BL2" s="65"/>
      <c r="BM2" s="66"/>
      <c r="BN2" s="64" t="s">
        <v>36</v>
      </c>
      <c r="BO2" s="65"/>
      <c r="BP2" s="66"/>
      <c r="BQ2" s="61" t="s">
        <v>37</v>
      </c>
      <c r="BR2" s="62"/>
      <c r="BS2" s="63"/>
      <c r="BT2" s="64" t="s">
        <v>38</v>
      </c>
      <c r="BU2" s="65"/>
      <c r="BV2" s="66"/>
      <c r="BW2" s="57" t="s">
        <v>21</v>
      </c>
      <c r="BX2" s="61" t="s">
        <v>39</v>
      </c>
      <c r="BY2" s="62"/>
      <c r="BZ2" s="63"/>
      <c r="CA2" s="64" t="s">
        <v>40</v>
      </c>
      <c r="CB2" s="65"/>
      <c r="CC2" s="66"/>
      <c r="CD2" s="64" t="s">
        <v>41</v>
      </c>
      <c r="CE2" s="65"/>
      <c r="CF2" s="66"/>
      <c r="CG2" s="61" t="s">
        <v>42</v>
      </c>
      <c r="CH2" s="62"/>
      <c r="CI2" s="63"/>
      <c r="CJ2" s="61" t="s">
        <v>43</v>
      </c>
      <c r="CK2" s="62"/>
      <c r="CL2" s="63"/>
      <c r="CM2" s="61" t="s">
        <v>44</v>
      </c>
      <c r="CN2" s="62"/>
      <c r="CO2" s="63"/>
      <c r="CP2" s="61" t="s">
        <v>45</v>
      </c>
      <c r="CQ2" s="62"/>
      <c r="CR2" s="63"/>
      <c r="CS2" s="61" t="s">
        <v>46</v>
      </c>
      <c r="CT2" s="62"/>
      <c r="CU2" s="63"/>
      <c r="CV2" s="64" t="s">
        <v>47</v>
      </c>
      <c r="CW2" s="65"/>
      <c r="CX2" s="66"/>
      <c r="CY2" s="61" t="s">
        <v>48</v>
      </c>
      <c r="CZ2" s="62"/>
      <c r="DA2" s="63"/>
      <c r="DB2" s="61" t="s">
        <v>49</v>
      </c>
      <c r="DC2" s="62"/>
      <c r="DD2" s="63"/>
      <c r="DE2" s="57" t="s">
        <v>22</v>
      </c>
      <c r="DF2" s="61" t="s">
        <v>65</v>
      </c>
      <c r="DG2" s="62"/>
      <c r="DH2" s="63"/>
      <c r="DI2" s="61" t="s">
        <v>50</v>
      </c>
      <c r="DJ2" s="62"/>
      <c r="DK2" s="63"/>
      <c r="DL2" s="61" t="s">
        <v>66</v>
      </c>
      <c r="DM2" s="62"/>
      <c r="DN2" s="63"/>
      <c r="DO2" s="61" t="s">
        <v>51</v>
      </c>
      <c r="DP2" s="62"/>
      <c r="DQ2" s="63"/>
      <c r="DR2" s="70" t="s">
        <v>67</v>
      </c>
      <c r="DS2" s="71"/>
      <c r="DT2" s="72"/>
      <c r="DU2" s="53" t="s">
        <v>11</v>
      </c>
      <c r="DV2" s="53" t="s">
        <v>9</v>
      </c>
      <c r="DW2" s="51" t="s">
        <v>12</v>
      </c>
    </row>
    <row r="3" spans="1:128" s="6" customFormat="1" ht="36" customHeight="1" x14ac:dyDescent="0.25">
      <c r="A3" s="52"/>
      <c r="B3" s="56"/>
      <c r="C3" s="58"/>
      <c r="D3" s="37" t="s">
        <v>59</v>
      </c>
      <c r="E3" s="36" t="s">
        <v>7</v>
      </c>
      <c r="F3" s="19" t="s">
        <v>8</v>
      </c>
      <c r="G3" s="37" t="s">
        <v>59</v>
      </c>
      <c r="H3" s="13" t="s">
        <v>7</v>
      </c>
      <c r="I3" s="19" t="s">
        <v>8</v>
      </c>
      <c r="J3" s="37" t="s">
        <v>59</v>
      </c>
      <c r="K3" s="9" t="s">
        <v>7</v>
      </c>
      <c r="L3" s="19" t="s">
        <v>8</v>
      </c>
      <c r="M3" s="37" t="s">
        <v>59</v>
      </c>
      <c r="N3" s="13" t="s">
        <v>7</v>
      </c>
      <c r="O3" s="19" t="s">
        <v>8</v>
      </c>
      <c r="P3" s="37" t="s">
        <v>59</v>
      </c>
      <c r="Q3" s="36" t="s">
        <v>7</v>
      </c>
      <c r="R3" s="19" t="s">
        <v>8</v>
      </c>
      <c r="S3" s="37" t="s">
        <v>59</v>
      </c>
      <c r="T3" s="9" t="s">
        <v>7</v>
      </c>
      <c r="U3" s="19" t="s">
        <v>8</v>
      </c>
      <c r="V3" s="37" t="s">
        <v>59</v>
      </c>
      <c r="W3" s="9" t="s">
        <v>7</v>
      </c>
      <c r="X3" s="19" t="s">
        <v>8</v>
      </c>
      <c r="Y3" s="37" t="s">
        <v>59</v>
      </c>
      <c r="Z3" s="9" t="s">
        <v>7</v>
      </c>
      <c r="AA3" s="19" t="s">
        <v>8</v>
      </c>
      <c r="AB3" s="37" t="s">
        <v>59</v>
      </c>
      <c r="AC3" s="9" t="s">
        <v>7</v>
      </c>
      <c r="AD3" s="19" t="s">
        <v>8</v>
      </c>
      <c r="AE3" s="37" t="s">
        <v>59</v>
      </c>
      <c r="AF3" s="13" t="s">
        <v>7</v>
      </c>
      <c r="AG3" s="19" t="s">
        <v>8</v>
      </c>
      <c r="AH3" s="37" t="s">
        <v>59</v>
      </c>
      <c r="AI3" s="29" t="s">
        <v>7</v>
      </c>
      <c r="AJ3" s="19" t="s">
        <v>8</v>
      </c>
      <c r="AK3" s="37" t="s">
        <v>59</v>
      </c>
      <c r="AL3" s="29" t="s">
        <v>7</v>
      </c>
      <c r="AM3" s="19" t="s">
        <v>8</v>
      </c>
      <c r="AN3" s="58"/>
      <c r="AO3" s="37" t="s">
        <v>59</v>
      </c>
      <c r="AP3" s="29" t="s">
        <v>7</v>
      </c>
      <c r="AQ3" s="19" t="s">
        <v>8</v>
      </c>
      <c r="AR3" s="37" t="s">
        <v>59</v>
      </c>
      <c r="AS3" s="29" t="s">
        <v>7</v>
      </c>
      <c r="AT3" s="19" t="s">
        <v>8</v>
      </c>
      <c r="AU3" s="37" t="s">
        <v>59</v>
      </c>
      <c r="AV3" s="29" t="s">
        <v>7</v>
      </c>
      <c r="AW3" s="19" t="s">
        <v>8</v>
      </c>
      <c r="AX3" s="58"/>
      <c r="AY3" s="37" t="s">
        <v>59</v>
      </c>
      <c r="AZ3" s="13" t="s">
        <v>7</v>
      </c>
      <c r="BA3" s="19" t="s">
        <v>8</v>
      </c>
      <c r="BB3" s="37" t="s">
        <v>59</v>
      </c>
      <c r="BC3" s="13" t="s">
        <v>7</v>
      </c>
      <c r="BD3" s="25" t="s">
        <v>8</v>
      </c>
      <c r="BE3" s="37" t="s">
        <v>59</v>
      </c>
      <c r="BF3" s="13" t="s">
        <v>7</v>
      </c>
      <c r="BG3" s="25" t="s">
        <v>8</v>
      </c>
      <c r="BH3" s="37" t="s">
        <v>59</v>
      </c>
      <c r="BI3" s="13" t="s">
        <v>7</v>
      </c>
      <c r="BJ3" s="25" t="s">
        <v>8</v>
      </c>
      <c r="BK3" s="37" t="s">
        <v>59</v>
      </c>
      <c r="BL3" s="13" t="s">
        <v>7</v>
      </c>
      <c r="BM3" s="25" t="s">
        <v>8</v>
      </c>
      <c r="BN3" s="37" t="s">
        <v>59</v>
      </c>
      <c r="BO3" s="13" t="s">
        <v>7</v>
      </c>
      <c r="BP3" s="25" t="s">
        <v>8</v>
      </c>
      <c r="BQ3" s="37" t="s">
        <v>59</v>
      </c>
      <c r="BR3" s="13" t="s">
        <v>7</v>
      </c>
      <c r="BS3" s="25" t="s">
        <v>8</v>
      </c>
      <c r="BT3" s="37" t="s">
        <v>59</v>
      </c>
      <c r="BU3" s="29" t="s">
        <v>7</v>
      </c>
      <c r="BV3" s="25" t="s">
        <v>8</v>
      </c>
      <c r="BW3" s="58"/>
      <c r="BX3" s="37" t="s">
        <v>59</v>
      </c>
      <c r="BY3" s="13" t="s">
        <v>7</v>
      </c>
      <c r="BZ3" s="25" t="s">
        <v>8</v>
      </c>
      <c r="CA3" s="37" t="s">
        <v>59</v>
      </c>
      <c r="CB3" s="13" t="s">
        <v>7</v>
      </c>
      <c r="CC3" s="25" t="s">
        <v>8</v>
      </c>
      <c r="CD3" s="37" t="s">
        <v>59</v>
      </c>
      <c r="CE3" s="13" t="s">
        <v>7</v>
      </c>
      <c r="CF3" s="25" t="s">
        <v>8</v>
      </c>
      <c r="CG3" s="37" t="s">
        <v>59</v>
      </c>
      <c r="CH3" s="13" t="s">
        <v>7</v>
      </c>
      <c r="CI3" s="25" t="s">
        <v>8</v>
      </c>
      <c r="CJ3" s="37" t="s">
        <v>59</v>
      </c>
      <c r="CK3" s="13" t="s">
        <v>7</v>
      </c>
      <c r="CL3" s="25" t="s">
        <v>8</v>
      </c>
      <c r="CM3" s="37" t="s">
        <v>59</v>
      </c>
      <c r="CN3" s="13" t="s">
        <v>7</v>
      </c>
      <c r="CO3" s="25" t="s">
        <v>8</v>
      </c>
      <c r="CP3" s="37" t="s">
        <v>59</v>
      </c>
      <c r="CQ3" s="13" t="s">
        <v>7</v>
      </c>
      <c r="CR3" s="25" t="s">
        <v>8</v>
      </c>
      <c r="CS3" s="37" t="s">
        <v>59</v>
      </c>
      <c r="CT3" s="13" t="s">
        <v>7</v>
      </c>
      <c r="CU3" s="25" t="s">
        <v>8</v>
      </c>
      <c r="CV3" s="37" t="s">
        <v>59</v>
      </c>
      <c r="CW3" s="13" t="s">
        <v>7</v>
      </c>
      <c r="CX3" s="25" t="s">
        <v>8</v>
      </c>
      <c r="CY3" s="37" t="s">
        <v>59</v>
      </c>
      <c r="CZ3" s="13" t="s">
        <v>7</v>
      </c>
      <c r="DA3" s="25" t="s">
        <v>8</v>
      </c>
      <c r="DB3" s="37" t="s">
        <v>59</v>
      </c>
      <c r="DC3" s="13" t="s">
        <v>7</v>
      </c>
      <c r="DD3" s="25" t="s">
        <v>8</v>
      </c>
      <c r="DE3" s="58"/>
      <c r="DF3" s="37" t="s">
        <v>59</v>
      </c>
      <c r="DG3" s="13" t="s">
        <v>7</v>
      </c>
      <c r="DH3" s="25" t="s">
        <v>8</v>
      </c>
      <c r="DI3" s="37" t="s">
        <v>59</v>
      </c>
      <c r="DJ3" s="13" t="s">
        <v>7</v>
      </c>
      <c r="DK3" s="25" t="s">
        <v>8</v>
      </c>
      <c r="DL3" s="37" t="s">
        <v>59</v>
      </c>
      <c r="DM3" s="13" t="s">
        <v>7</v>
      </c>
      <c r="DN3" s="25" t="s">
        <v>8</v>
      </c>
      <c r="DO3" s="37" t="s">
        <v>59</v>
      </c>
      <c r="DP3" s="9" t="s">
        <v>7</v>
      </c>
      <c r="DQ3" s="25" t="s">
        <v>8</v>
      </c>
      <c r="DR3" s="37" t="s">
        <v>59</v>
      </c>
      <c r="DS3" s="36" t="s">
        <v>7</v>
      </c>
      <c r="DT3" s="25" t="s">
        <v>8</v>
      </c>
      <c r="DU3" s="54"/>
      <c r="DV3" s="54"/>
      <c r="DW3" s="51"/>
    </row>
    <row r="4" spans="1:128" ht="30" x14ac:dyDescent="0.25">
      <c r="A4" s="7" t="s">
        <v>4</v>
      </c>
      <c r="B4" s="15">
        <v>1.0249999999999999</v>
      </c>
      <c r="C4" s="58"/>
      <c r="D4" s="37">
        <v>3</v>
      </c>
      <c r="E4" s="15">
        <v>6.7</v>
      </c>
      <c r="F4" s="20">
        <v>2</v>
      </c>
      <c r="G4" s="43" t="s">
        <v>18</v>
      </c>
      <c r="H4" s="17" t="s">
        <v>18</v>
      </c>
      <c r="I4" s="22" t="s">
        <v>18</v>
      </c>
      <c r="J4" s="37">
        <v>3</v>
      </c>
      <c r="K4" s="14">
        <v>10.5</v>
      </c>
      <c r="L4" s="21">
        <v>3</v>
      </c>
      <c r="M4" s="37">
        <v>4</v>
      </c>
      <c r="N4" s="14">
        <v>3</v>
      </c>
      <c r="O4" s="21">
        <v>4</v>
      </c>
      <c r="P4" s="37">
        <v>4</v>
      </c>
      <c r="Q4" s="18">
        <v>1</v>
      </c>
      <c r="R4" s="34">
        <v>4</v>
      </c>
      <c r="S4" s="39" t="s">
        <v>18</v>
      </c>
      <c r="T4" s="17" t="s">
        <v>18</v>
      </c>
      <c r="U4" s="22" t="s">
        <v>18</v>
      </c>
      <c r="V4" s="39" t="s">
        <v>18</v>
      </c>
      <c r="W4" s="17" t="s">
        <v>18</v>
      </c>
      <c r="X4" s="22" t="s">
        <v>18</v>
      </c>
      <c r="Y4" s="39" t="s">
        <v>18</v>
      </c>
      <c r="Z4" s="17" t="s">
        <v>18</v>
      </c>
      <c r="AA4" s="22" t="s">
        <v>18</v>
      </c>
      <c r="AB4" s="39" t="s">
        <v>18</v>
      </c>
      <c r="AC4" s="17" t="s">
        <v>18</v>
      </c>
      <c r="AD4" s="22" t="s">
        <v>18</v>
      </c>
      <c r="AE4" s="40">
        <v>2</v>
      </c>
      <c r="AF4" s="14">
        <v>2</v>
      </c>
      <c r="AG4" s="21">
        <v>2</v>
      </c>
      <c r="AH4" s="40">
        <v>2</v>
      </c>
      <c r="AI4" s="44">
        <v>70</v>
      </c>
      <c r="AJ4" s="21">
        <v>0</v>
      </c>
      <c r="AK4" s="39" t="s">
        <v>18</v>
      </c>
      <c r="AL4" s="24" t="s">
        <v>18</v>
      </c>
      <c r="AM4" s="22" t="s">
        <v>18</v>
      </c>
      <c r="AN4" s="58"/>
      <c r="AO4" s="40">
        <v>5</v>
      </c>
      <c r="AP4" s="31" t="s">
        <v>70</v>
      </c>
      <c r="AQ4" s="21">
        <v>5</v>
      </c>
      <c r="AR4" s="40">
        <v>5</v>
      </c>
      <c r="AS4" s="23">
        <v>0</v>
      </c>
      <c r="AT4" s="21">
        <v>5</v>
      </c>
      <c r="AU4" s="40">
        <v>2</v>
      </c>
      <c r="AV4" s="23">
        <v>0</v>
      </c>
      <c r="AW4" s="21">
        <v>0</v>
      </c>
      <c r="AX4" s="58"/>
      <c r="AY4" s="39" t="s">
        <v>18</v>
      </c>
      <c r="AZ4" s="24" t="s">
        <v>18</v>
      </c>
      <c r="BA4" s="22" t="s">
        <v>18</v>
      </c>
      <c r="BB4" s="39" t="s">
        <v>18</v>
      </c>
      <c r="BC4" s="24" t="s">
        <v>18</v>
      </c>
      <c r="BD4" s="22" t="s">
        <v>18</v>
      </c>
      <c r="BE4" s="39" t="s">
        <v>18</v>
      </c>
      <c r="BF4" s="24" t="s">
        <v>18</v>
      </c>
      <c r="BG4" s="22" t="s">
        <v>18</v>
      </c>
      <c r="BH4" s="39" t="s">
        <v>18</v>
      </c>
      <c r="BI4" s="17" t="s">
        <v>18</v>
      </c>
      <c r="BJ4" s="22" t="s">
        <v>18</v>
      </c>
      <c r="BK4" s="39" t="s">
        <v>18</v>
      </c>
      <c r="BL4" s="17" t="s">
        <v>18</v>
      </c>
      <c r="BM4" s="22" t="s">
        <v>18</v>
      </c>
      <c r="BN4" s="39" t="s">
        <v>18</v>
      </c>
      <c r="BO4" s="17" t="s">
        <v>18</v>
      </c>
      <c r="BP4" s="22" t="s">
        <v>18</v>
      </c>
      <c r="BQ4" s="39" t="s">
        <v>18</v>
      </c>
      <c r="BR4" s="17" t="s">
        <v>18</v>
      </c>
      <c r="BS4" s="26" t="s">
        <v>18</v>
      </c>
      <c r="BT4" s="40">
        <v>2</v>
      </c>
      <c r="BU4" s="23">
        <v>1</v>
      </c>
      <c r="BV4" s="28">
        <v>2</v>
      </c>
      <c r="BW4" s="58"/>
      <c r="BX4" s="40">
        <v>2</v>
      </c>
      <c r="BY4" s="14">
        <v>1</v>
      </c>
      <c r="BZ4" s="28">
        <v>2</v>
      </c>
      <c r="CA4" s="39" t="s">
        <v>18</v>
      </c>
      <c r="CB4" s="17" t="s">
        <v>18</v>
      </c>
      <c r="CC4" s="26" t="s">
        <v>18</v>
      </c>
      <c r="CD4" s="39" t="s">
        <v>18</v>
      </c>
      <c r="CE4" s="17" t="s">
        <v>18</v>
      </c>
      <c r="CF4" s="26" t="s">
        <v>18</v>
      </c>
      <c r="CG4" s="40">
        <v>4</v>
      </c>
      <c r="CH4" s="14">
        <v>1</v>
      </c>
      <c r="CI4" s="28">
        <v>4</v>
      </c>
      <c r="CJ4" s="39" t="s">
        <v>18</v>
      </c>
      <c r="CK4" s="17" t="s">
        <v>18</v>
      </c>
      <c r="CL4" s="26" t="s">
        <v>18</v>
      </c>
      <c r="CM4" s="39" t="s">
        <v>18</v>
      </c>
      <c r="CN4" s="17" t="s">
        <v>18</v>
      </c>
      <c r="CO4" s="26" t="s">
        <v>18</v>
      </c>
      <c r="CP4" s="39" t="s">
        <v>18</v>
      </c>
      <c r="CQ4" s="17" t="s">
        <v>18</v>
      </c>
      <c r="CR4" s="26" t="s">
        <v>18</v>
      </c>
      <c r="CS4" s="39" t="s">
        <v>18</v>
      </c>
      <c r="CT4" s="17" t="s">
        <v>18</v>
      </c>
      <c r="CU4" s="26" t="s">
        <v>18</v>
      </c>
      <c r="CV4" s="39" t="s">
        <v>18</v>
      </c>
      <c r="CW4" s="17" t="s">
        <v>18</v>
      </c>
      <c r="CX4" s="26" t="s">
        <v>18</v>
      </c>
      <c r="CY4" s="39" t="s">
        <v>18</v>
      </c>
      <c r="CZ4" s="17" t="s">
        <v>18</v>
      </c>
      <c r="DA4" s="26" t="s">
        <v>18</v>
      </c>
      <c r="DB4" s="39" t="s">
        <v>18</v>
      </c>
      <c r="DC4" s="17" t="s">
        <v>18</v>
      </c>
      <c r="DD4" s="26" t="s">
        <v>18</v>
      </c>
      <c r="DE4" s="58"/>
      <c r="DF4" s="39" t="s">
        <v>18</v>
      </c>
      <c r="DG4" s="17" t="s">
        <v>18</v>
      </c>
      <c r="DH4" s="26" t="s">
        <v>18</v>
      </c>
      <c r="DI4" s="39" t="s">
        <v>18</v>
      </c>
      <c r="DJ4" s="17" t="s">
        <v>18</v>
      </c>
      <c r="DK4" s="26" t="s">
        <v>18</v>
      </c>
      <c r="DL4" s="39" t="s">
        <v>18</v>
      </c>
      <c r="DM4" s="17" t="s">
        <v>18</v>
      </c>
      <c r="DN4" s="26" t="s">
        <v>18</v>
      </c>
      <c r="DO4" s="39" t="s">
        <v>18</v>
      </c>
      <c r="DP4" s="17" t="s">
        <v>18</v>
      </c>
      <c r="DQ4" s="26" t="s">
        <v>18</v>
      </c>
      <c r="DR4" s="39">
        <v>3</v>
      </c>
      <c r="DS4" s="27">
        <v>100</v>
      </c>
      <c r="DT4" s="27">
        <v>3</v>
      </c>
      <c r="DU4" s="23">
        <f>D4+J4+M4+P4+AE4+AH4+AO4+AR4+AU4+BT4+BX4+CG4+DR4</f>
        <v>41</v>
      </c>
      <c r="DV4" s="45">
        <f>DT4+CI4+BZ4+BV4+AW4+AT4+AG4+R4+L4+F4</f>
        <v>27</v>
      </c>
      <c r="DW4" s="16">
        <f>DV4/DU4*B4*100</f>
        <v>67.5</v>
      </c>
      <c r="DX4" s="8">
        <f>DU4/DU4*B4*100</f>
        <v>102.49999999999999</v>
      </c>
    </row>
    <row r="5" spans="1:128" ht="30" x14ac:dyDescent="0.25">
      <c r="A5" s="7" t="s">
        <v>5</v>
      </c>
      <c r="B5" s="15">
        <v>1.05</v>
      </c>
      <c r="C5" s="58"/>
      <c r="D5" s="37">
        <v>3</v>
      </c>
      <c r="E5" s="15">
        <v>30.8</v>
      </c>
      <c r="F5" s="20">
        <v>0</v>
      </c>
      <c r="G5" s="37">
        <v>3</v>
      </c>
      <c r="H5" s="14">
        <v>0</v>
      </c>
      <c r="I5" s="21">
        <v>3</v>
      </c>
      <c r="J5" s="37">
        <v>3</v>
      </c>
      <c r="K5" s="14">
        <v>76.5</v>
      </c>
      <c r="L5" s="21">
        <v>0</v>
      </c>
      <c r="M5" s="37">
        <v>4</v>
      </c>
      <c r="N5" s="14">
        <v>166</v>
      </c>
      <c r="O5" s="21">
        <v>0</v>
      </c>
      <c r="P5" s="37">
        <v>4</v>
      </c>
      <c r="Q5" s="18">
        <v>0</v>
      </c>
      <c r="R5" s="34">
        <v>0</v>
      </c>
      <c r="S5" s="40"/>
      <c r="T5" s="17" t="s">
        <v>18</v>
      </c>
      <c r="U5" s="22" t="s">
        <v>18</v>
      </c>
      <c r="V5" s="37">
        <v>2</v>
      </c>
      <c r="W5" s="30">
        <v>0.33</v>
      </c>
      <c r="X5" s="21">
        <v>0</v>
      </c>
      <c r="Y5" s="39" t="s">
        <v>18</v>
      </c>
      <c r="Z5" s="17" t="s">
        <v>18</v>
      </c>
      <c r="AA5" s="22" t="s">
        <v>18</v>
      </c>
      <c r="AB5" s="39" t="s">
        <v>18</v>
      </c>
      <c r="AC5" s="17" t="s">
        <v>18</v>
      </c>
      <c r="AD5" s="22" t="s">
        <v>18</v>
      </c>
      <c r="AE5" s="40">
        <v>2</v>
      </c>
      <c r="AF5" s="14">
        <v>2</v>
      </c>
      <c r="AG5" s="21">
        <v>2</v>
      </c>
      <c r="AH5" s="40">
        <v>2</v>
      </c>
      <c r="AI5" s="44">
        <v>109</v>
      </c>
      <c r="AJ5" s="21">
        <v>0</v>
      </c>
      <c r="AK5" s="39" t="s">
        <v>18</v>
      </c>
      <c r="AL5" s="24" t="s">
        <v>18</v>
      </c>
      <c r="AM5" s="22" t="s">
        <v>18</v>
      </c>
      <c r="AN5" s="58"/>
      <c r="AO5" s="40">
        <v>5</v>
      </c>
      <c r="AP5" s="31" t="s">
        <v>70</v>
      </c>
      <c r="AQ5" s="21">
        <v>5</v>
      </c>
      <c r="AR5" s="40">
        <v>5</v>
      </c>
      <c r="AS5" s="23">
        <v>20</v>
      </c>
      <c r="AT5" s="21">
        <v>0</v>
      </c>
      <c r="AU5" s="40">
        <v>2</v>
      </c>
      <c r="AV5" s="23">
        <v>1</v>
      </c>
      <c r="AW5" s="21">
        <v>2</v>
      </c>
      <c r="AX5" s="58"/>
      <c r="AY5" s="40">
        <v>2</v>
      </c>
      <c r="AZ5" s="23">
        <v>1</v>
      </c>
      <c r="BA5" s="21">
        <v>2</v>
      </c>
      <c r="BB5" s="40">
        <v>2</v>
      </c>
      <c r="BC5" s="23">
        <v>1</v>
      </c>
      <c r="BD5" s="21">
        <v>2</v>
      </c>
      <c r="BE5" s="40">
        <v>2</v>
      </c>
      <c r="BF5" s="23">
        <v>1</v>
      </c>
      <c r="BG5" s="21">
        <v>2</v>
      </c>
      <c r="BH5" s="40"/>
      <c r="BI5" s="17" t="s">
        <v>18</v>
      </c>
      <c r="BJ5" s="22" t="s">
        <v>18</v>
      </c>
      <c r="BK5" s="39" t="s">
        <v>18</v>
      </c>
      <c r="BL5" s="24" t="s">
        <v>18</v>
      </c>
      <c r="BM5" s="22" t="s">
        <v>18</v>
      </c>
      <c r="BN5" s="40">
        <v>4</v>
      </c>
      <c r="BO5" s="35">
        <v>0</v>
      </c>
      <c r="BP5" s="21">
        <v>4</v>
      </c>
      <c r="BQ5" s="40">
        <v>2</v>
      </c>
      <c r="BR5" s="18">
        <v>0.02</v>
      </c>
      <c r="BS5" s="27">
        <v>2</v>
      </c>
      <c r="BT5" s="40">
        <v>2</v>
      </c>
      <c r="BU5" s="23">
        <v>1</v>
      </c>
      <c r="BV5" s="28">
        <v>2</v>
      </c>
      <c r="BW5" s="58"/>
      <c r="BX5" s="40">
        <v>2</v>
      </c>
      <c r="BY5" s="14">
        <v>1</v>
      </c>
      <c r="BZ5" s="28">
        <v>2</v>
      </c>
      <c r="CA5" s="39" t="s">
        <v>18</v>
      </c>
      <c r="CB5" s="17" t="s">
        <v>18</v>
      </c>
      <c r="CC5" s="26" t="s">
        <v>18</v>
      </c>
      <c r="CD5" s="39" t="s">
        <v>18</v>
      </c>
      <c r="CE5" s="17" t="s">
        <v>18</v>
      </c>
      <c r="CF5" s="26" t="s">
        <v>18</v>
      </c>
      <c r="CG5" s="40">
        <v>4</v>
      </c>
      <c r="CH5" s="14">
        <v>1</v>
      </c>
      <c r="CI5" s="28">
        <v>4</v>
      </c>
      <c r="CJ5" s="39" t="s">
        <v>18</v>
      </c>
      <c r="CK5" s="17" t="s">
        <v>18</v>
      </c>
      <c r="CL5" s="26" t="s">
        <v>18</v>
      </c>
      <c r="CM5" s="39" t="s">
        <v>18</v>
      </c>
      <c r="CN5" s="17" t="s">
        <v>18</v>
      </c>
      <c r="CO5" s="26" t="s">
        <v>18</v>
      </c>
      <c r="CP5" s="39" t="s">
        <v>18</v>
      </c>
      <c r="CQ5" s="17" t="s">
        <v>18</v>
      </c>
      <c r="CR5" s="26" t="s">
        <v>18</v>
      </c>
      <c r="CS5" s="39" t="s">
        <v>18</v>
      </c>
      <c r="CT5" s="17" t="s">
        <v>18</v>
      </c>
      <c r="CU5" s="26" t="s">
        <v>18</v>
      </c>
      <c r="CV5" s="39" t="s">
        <v>18</v>
      </c>
      <c r="CW5" s="17" t="s">
        <v>18</v>
      </c>
      <c r="CX5" s="26" t="s">
        <v>18</v>
      </c>
      <c r="CY5" s="39" t="s">
        <v>18</v>
      </c>
      <c r="CZ5" s="17" t="s">
        <v>18</v>
      </c>
      <c r="DA5" s="26" t="s">
        <v>18</v>
      </c>
      <c r="DB5" s="39" t="s">
        <v>18</v>
      </c>
      <c r="DC5" s="17" t="s">
        <v>18</v>
      </c>
      <c r="DD5" s="26" t="s">
        <v>18</v>
      </c>
      <c r="DE5" s="58"/>
      <c r="DF5" s="39" t="s">
        <v>18</v>
      </c>
      <c r="DG5" s="17" t="s">
        <v>18</v>
      </c>
      <c r="DH5" s="26" t="s">
        <v>18</v>
      </c>
      <c r="DI5" s="39" t="s">
        <v>18</v>
      </c>
      <c r="DJ5" s="17" t="s">
        <v>18</v>
      </c>
      <c r="DK5" s="26" t="s">
        <v>18</v>
      </c>
      <c r="DL5" s="39" t="s">
        <v>18</v>
      </c>
      <c r="DM5" s="17" t="s">
        <v>18</v>
      </c>
      <c r="DN5" s="26" t="s">
        <v>18</v>
      </c>
      <c r="DO5" s="40">
        <v>4</v>
      </c>
      <c r="DP5" s="14">
        <v>100</v>
      </c>
      <c r="DQ5" s="28">
        <v>4</v>
      </c>
      <c r="DR5" s="40">
        <v>3</v>
      </c>
      <c r="DS5" s="28">
        <v>95</v>
      </c>
      <c r="DT5" s="28">
        <v>3</v>
      </c>
      <c r="DU5" s="23">
        <f>D5+G5+J5+P5+V5+AE5+AH5+AO5+AR5+AU5+AY5+BB5+BE5+BN5+BT5+BX5+CG5+DO5+DR5</f>
        <v>56</v>
      </c>
      <c r="DV5" s="14">
        <f>F5+I5+L5+O5+R5+X5+AG5+AJ5+AQ5+AT5+AW5+BA5+BD5+BG5+BP5+BS5+BV5+BZ5+CI5+DQ5+DT5</f>
        <v>39</v>
      </c>
      <c r="DW5" s="16">
        <f>DV5/DU5*B5*100</f>
        <v>73.125</v>
      </c>
      <c r="DX5" s="8">
        <f>DU5/DU5*B5*100</f>
        <v>105</v>
      </c>
    </row>
    <row r="6" spans="1:128" ht="45" x14ac:dyDescent="0.25">
      <c r="A6" s="7" t="s">
        <v>17</v>
      </c>
      <c r="B6" s="15">
        <v>1.375</v>
      </c>
      <c r="C6" s="58"/>
      <c r="D6" s="37">
        <v>3</v>
      </c>
      <c r="E6" s="15">
        <v>32.200000000000003</v>
      </c>
      <c r="F6" s="20">
        <v>0</v>
      </c>
      <c r="G6" s="37">
        <v>3</v>
      </c>
      <c r="H6" s="14">
        <v>10</v>
      </c>
      <c r="I6" s="21">
        <v>2</v>
      </c>
      <c r="J6" s="37">
        <v>3</v>
      </c>
      <c r="K6" s="14">
        <v>17.100000000000001</v>
      </c>
      <c r="L6" s="21">
        <v>2</v>
      </c>
      <c r="M6" s="37">
        <v>4</v>
      </c>
      <c r="N6" s="14">
        <v>33</v>
      </c>
      <c r="O6" s="21">
        <v>0</v>
      </c>
      <c r="P6" s="37">
        <v>4</v>
      </c>
      <c r="Q6" s="14">
        <v>1</v>
      </c>
      <c r="R6" s="21">
        <v>4</v>
      </c>
      <c r="S6" s="37">
        <v>4</v>
      </c>
      <c r="T6" s="14">
        <v>1</v>
      </c>
      <c r="U6" s="21">
        <v>4</v>
      </c>
      <c r="V6" s="37"/>
      <c r="W6" s="17" t="s">
        <v>18</v>
      </c>
      <c r="X6" s="22" t="s">
        <v>18</v>
      </c>
      <c r="Y6" s="37">
        <v>4</v>
      </c>
      <c r="Z6" s="14">
        <v>1</v>
      </c>
      <c r="AA6" s="21">
        <v>4</v>
      </c>
      <c r="AB6" s="39" t="s">
        <v>18</v>
      </c>
      <c r="AC6" s="17" t="s">
        <v>18</v>
      </c>
      <c r="AD6" s="22" t="s">
        <v>18</v>
      </c>
      <c r="AE6" s="37">
        <v>2</v>
      </c>
      <c r="AF6" s="14">
        <v>2</v>
      </c>
      <c r="AG6" s="21">
        <v>2</v>
      </c>
      <c r="AH6" s="37">
        <v>2</v>
      </c>
      <c r="AI6" s="44">
        <v>35</v>
      </c>
      <c r="AJ6" s="21">
        <v>0</v>
      </c>
      <c r="AK6" s="37">
        <v>2</v>
      </c>
      <c r="AL6" s="44">
        <v>71</v>
      </c>
      <c r="AM6" s="21">
        <v>0</v>
      </c>
      <c r="AN6" s="58"/>
      <c r="AO6" s="37">
        <v>5</v>
      </c>
      <c r="AP6" s="31" t="s">
        <v>70</v>
      </c>
      <c r="AQ6" s="21">
        <v>5</v>
      </c>
      <c r="AR6" s="37">
        <v>5</v>
      </c>
      <c r="AS6" s="23">
        <v>11</v>
      </c>
      <c r="AT6" s="21">
        <v>2</v>
      </c>
      <c r="AU6" s="37">
        <v>2</v>
      </c>
      <c r="AV6" s="23">
        <v>1</v>
      </c>
      <c r="AW6" s="21">
        <v>2</v>
      </c>
      <c r="AX6" s="58"/>
      <c r="AY6" s="37">
        <v>2</v>
      </c>
      <c r="AZ6" s="14">
        <v>1</v>
      </c>
      <c r="BA6" s="21">
        <v>2</v>
      </c>
      <c r="BB6" s="37">
        <v>2</v>
      </c>
      <c r="BC6" s="14">
        <v>1</v>
      </c>
      <c r="BD6" s="21">
        <v>2</v>
      </c>
      <c r="BE6" s="37">
        <v>2</v>
      </c>
      <c r="BF6" s="14">
        <v>1</v>
      </c>
      <c r="BG6" s="21">
        <v>2</v>
      </c>
      <c r="BH6" s="37">
        <v>2</v>
      </c>
      <c r="BI6" s="14">
        <v>37.5</v>
      </c>
      <c r="BJ6" s="21">
        <v>1</v>
      </c>
      <c r="BK6" s="37">
        <v>2</v>
      </c>
      <c r="BL6" s="35">
        <v>0</v>
      </c>
      <c r="BM6" s="34">
        <v>0</v>
      </c>
      <c r="BN6" s="37">
        <v>4</v>
      </c>
      <c r="BO6" s="14">
        <v>0</v>
      </c>
      <c r="BP6" s="21">
        <v>4</v>
      </c>
      <c r="BQ6" s="37">
        <v>2</v>
      </c>
      <c r="BR6" s="14">
        <v>0</v>
      </c>
      <c r="BS6" s="28">
        <v>2</v>
      </c>
      <c r="BT6" s="37">
        <v>2</v>
      </c>
      <c r="BU6" s="23">
        <v>1</v>
      </c>
      <c r="BV6" s="28">
        <v>2</v>
      </c>
      <c r="BW6" s="58"/>
      <c r="BX6" s="37">
        <v>2</v>
      </c>
      <c r="BY6" s="14">
        <v>1</v>
      </c>
      <c r="BZ6" s="28">
        <v>2</v>
      </c>
      <c r="CA6" s="37">
        <v>4</v>
      </c>
      <c r="CB6" s="14">
        <v>86</v>
      </c>
      <c r="CC6" s="28">
        <v>2</v>
      </c>
      <c r="CD6" s="37">
        <v>3</v>
      </c>
      <c r="CE6" s="14">
        <v>100</v>
      </c>
      <c r="CF6" s="28">
        <v>3</v>
      </c>
      <c r="CG6" s="37">
        <v>4</v>
      </c>
      <c r="CH6" s="14">
        <v>1</v>
      </c>
      <c r="CI6" s="28">
        <v>4</v>
      </c>
      <c r="CJ6" s="37">
        <v>3</v>
      </c>
      <c r="CK6" s="33">
        <v>2</v>
      </c>
      <c r="CL6" s="28">
        <v>2</v>
      </c>
      <c r="CM6" s="37">
        <v>2</v>
      </c>
      <c r="CN6" s="14">
        <v>0</v>
      </c>
      <c r="CO6" s="28">
        <v>0</v>
      </c>
      <c r="CP6" s="37">
        <v>3</v>
      </c>
      <c r="CQ6" s="14">
        <v>100</v>
      </c>
      <c r="CR6" s="28">
        <v>3</v>
      </c>
      <c r="CS6" s="37">
        <v>2</v>
      </c>
      <c r="CT6" s="14">
        <v>100</v>
      </c>
      <c r="CU6" s="28">
        <v>2</v>
      </c>
      <c r="CV6" s="37">
        <v>3</v>
      </c>
      <c r="CW6" s="45">
        <v>100</v>
      </c>
      <c r="CX6" s="28">
        <v>3</v>
      </c>
      <c r="CY6" s="37">
        <v>4</v>
      </c>
      <c r="CZ6" s="14">
        <v>0</v>
      </c>
      <c r="DA6" s="28">
        <v>4</v>
      </c>
      <c r="DB6" s="37">
        <v>4</v>
      </c>
      <c r="DC6" s="14">
        <v>2.1</v>
      </c>
      <c r="DD6" s="28">
        <v>2</v>
      </c>
      <c r="DE6" s="58"/>
      <c r="DF6" s="37">
        <v>4</v>
      </c>
      <c r="DG6" s="14">
        <v>100</v>
      </c>
      <c r="DH6" s="28">
        <v>4</v>
      </c>
      <c r="DI6" s="37">
        <v>2</v>
      </c>
      <c r="DJ6" s="14">
        <v>85.8</v>
      </c>
      <c r="DK6" s="28">
        <v>2</v>
      </c>
      <c r="DL6" s="37">
        <v>2</v>
      </c>
      <c r="DM6" s="14">
        <v>1</v>
      </c>
      <c r="DN6" s="28">
        <v>2</v>
      </c>
      <c r="DO6" s="37">
        <v>4</v>
      </c>
      <c r="DP6" s="14">
        <v>100</v>
      </c>
      <c r="DQ6" s="28">
        <v>4</v>
      </c>
      <c r="DR6" s="37">
        <v>3</v>
      </c>
      <c r="DS6" s="28">
        <v>104.7</v>
      </c>
      <c r="DT6" s="28">
        <v>3</v>
      </c>
      <c r="DU6" s="23">
        <f>D6+G6+J6+M6+P6+S6+V6+Y6+AE6+AH6+AK6+AO6+AR6+AU6+AY6+BB6+BE6+BH6+BK6+BN6+BQ6+BT6+BX6+CA6+CD6+CG6+CJ6+CM6+CP6+CS6+CV6+CY6+DB6+DF6+DI6+DL6+DR6+DO6</f>
        <v>110</v>
      </c>
      <c r="DV6" s="14">
        <f>F6+I6+L6+O6+R6+U6+AA6+AG6+AJ6+AM6+AQ6+AT6+AW6+BA6+BD6+BG6+BJ6+BM6+BP6+BS6+BV6+CC6+CF6+CL6+CO6+CR6+CU6+CX6+DA6+DH6+DK6+DN6+DQ6+DT6</f>
        <v>76</v>
      </c>
      <c r="DW6" s="16">
        <f>DV6/DU6*B6*100</f>
        <v>95</v>
      </c>
      <c r="DX6" s="8">
        <f>DU6/DU6*B6*100</f>
        <v>137.5</v>
      </c>
    </row>
    <row r="7" spans="1:128" ht="45" x14ac:dyDescent="0.25">
      <c r="A7" s="7" t="s">
        <v>16</v>
      </c>
      <c r="B7" s="15">
        <v>1.325</v>
      </c>
      <c r="C7" s="59"/>
      <c r="D7" s="37">
        <v>3</v>
      </c>
      <c r="E7" s="15">
        <v>7.3</v>
      </c>
      <c r="F7" s="20">
        <v>2</v>
      </c>
      <c r="G7" s="43" t="s">
        <v>18</v>
      </c>
      <c r="H7" s="17" t="s">
        <v>18</v>
      </c>
      <c r="I7" s="22" t="s">
        <v>18</v>
      </c>
      <c r="J7" s="37">
        <v>3</v>
      </c>
      <c r="K7" s="14">
        <v>21</v>
      </c>
      <c r="L7" s="21">
        <v>1</v>
      </c>
      <c r="M7" s="37">
        <v>4</v>
      </c>
      <c r="N7" s="14">
        <v>51</v>
      </c>
      <c r="O7" s="21">
        <v>0</v>
      </c>
      <c r="P7" s="37">
        <v>4</v>
      </c>
      <c r="Q7" s="14">
        <v>1</v>
      </c>
      <c r="R7" s="21">
        <v>4</v>
      </c>
      <c r="S7" s="37">
        <v>4</v>
      </c>
      <c r="T7" s="14">
        <v>1</v>
      </c>
      <c r="U7" s="21">
        <v>4</v>
      </c>
      <c r="V7" s="37"/>
      <c r="W7" s="17" t="s">
        <v>18</v>
      </c>
      <c r="X7" s="22" t="s">
        <v>18</v>
      </c>
      <c r="Y7" s="37">
        <v>4</v>
      </c>
      <c r="Z7" s="14">
        <v>1</v>
      </c>
      <c r="AA7" s="21">
        <v>4</v>
      </c>
      <c r="AB7" s="39" t="s">
        <v>18</v>
      </c>
      <c r="AC7" s="17" t="s">
        <v>18</v>
      </c>
      <c r="AD7" s="22" t="s">
        <v>18</v>
      </c>
      <c r="AE7" s="37">
        <v>2</v>
      </c>
      <c r="AF7" s="14">
        <v>2</v>
      </c>
      <c r="AG7" s="21">
        <v>2</v>
      </c>
      <c r="AH7" s="37">
        <v>2</v>
      </c>
      <c r="AI7" s="44">
        <v>-83</v>
      </c>
      <c r="AJ7" s="21">
        <v>1</v>
      </c>
      <c r="AK7" s="37">
        <v>2</v>
      </c>
      <c r="AL7" s="44">
        <v>32</v>
      </c>
      <c r="AM7" s="21">
        <v>0</v>
      </c>
      <c r="AN7" s="59"/>
      <c r="AO7" s="37">
        <v>5</v>
      </c>
      <c r="AP7" s="31" t="s">
        <v>70</v>
      </c>
      <c r="AQ7" s="21">
        <v>5</v>
      </c>
      <c r="AR7" s="37">
        <v>5</v>
      </c>
      <c r="AS7" s="23">
        <v>7.5</v>
      </c>
      <c r="AT7" s="21">
        <v>3</v>
      </c>
      <c r="AU7" s="37">
        <v>2</v>
      </c>
      <c r="AV7" s="23">
        <v>1</v>
      </c>
      <c r="AW7" s="21">
        <v>2</v>
      </c>
      <c r="AX7" s="59"/>
      <c r="AY7" s="37">
        <v>2</v>
      </c>
      <c r="AZ7" s="14">
        <v>1</v>
      </c>
      <c r="BA7" s="21">
        <v>2</v>
      </c>
      <c r="BB7" s="37">
        <v>2</v>
      </c>
      <c r="BC7" s="14">
        <v>1</v>
      </c>
      <c r="BD7" s="21">
        <v>2</v>
      </c>
      <c r="BE7" s="37">
        <v>2</v>
      </c>
      <c r="BF7" s="14">
        <v>1</v>
      </c>
      <c r="BG7" s="21">
        <v>2</v>
      </c>
      <c r="BH7" s="37">
        <v>2</v>
      </c>
      <c r="BI7" s="14">
        <v>100</v>
      </c>
      <c r="BJ7" s="21">
        <v>2</v>
      </c>
      <c r="BK7" s="37">
        <v>2</v>
      </c>
      <c r="BL7" s="14">
        <v>0</v>
      </c>
      <c r="BM7" s="21">
        <v>0</v>
      </c>
      <c r="BN7" s="37">
        <v>4</v>
      </c>
      <c r="BO7" s="14">
        <v>0</v>
      </c>
      <c r="BP7" s="21">
        <v>4</v>
      </c>
      <c r="BQ7" s="37">
        <v>2</v>
      </c>
      <c r="BR7" s="14">
        <v>0</v>
      </c>
      <c r="BS7" s="28">
        <v>2</v>
      </c>
      <c r="BT7" s="37">
        <v>2</v>
      </c>
      <c r="BU7" s="23">
        <v>1</v>
      </c>
      <c r="BV7" s="28">
        <v>2</v>
      </c>
      <c r="BW7" s="59"/>
      <c r="BX7" s="37">
        <v>2</v>
      </c>
      <c r="BY7" s="14">
        <v>1</v>
      </c>
      <c r="BZ7" s="28">
        <v>2</v>
      </c>
      <c r="CA7" s="37">
        <v>4</v>
      </c>
      <c r="CB7" s="14">
        <v>100</v>
      </c>
      <c r="CC7" s="28">
        <v>4</v>
      </c>
      <c r="CD7" s="37">
        <v>3</v>
      </c>
      <c r="CE7" s="14">
        <v>100</v>
      </c>
      <c r="CF7" s="28">
        <v>3</v>
      </c>
      <c r="CG7" s="37">
        <v>4</v>
      </c>
      <c r="CH7" s="14">
        <v>1</v>
      </c>
      <c r="CI7" s="28">
        <v>4</v>
      </c>
      <c r="CJ7" s="37">
        <v>3</v>
      </c>
      <c r="CK7" s="33">
        <v>2</v>
      </c>
      <c r="CL7" s="28">
        <v>2</v>
      </c>
      <c r="CM7" s="37">
        <v>2</v>
      </c>
      <c r="CN7" s="14">
        <v>0</v>
      </c>
      <c r="CO7" s="28">
        <v>0</v>
      </c>
      <c r="CP7" s="37">
        <v>3</v>
      </c>
      <c r="CQ7" s="14">
        <v>100</v>
      </c>
      <c r="CR7" s="28">
        <v>3</v>
      </c>
      <c r="CS7" s="37">
        <v>2</v>
      </c>
      <c r="CT7" s="14">
        <v>100</v>
      </c>
      <c r="CU7" s="28">
        <v>2</v>
      </c>
      <c r="CV7" s="37">
        <v>3</v>
      </c>
      <c r="CW7" s="45">
        <v>100</v>
      </c>
      <c r="CX7" s="28">
        <v>3</v>
      </c>
      <c r="CY7" s="37">
        <v>4</v>
      </c>
      <c r="CZ7" s="14">
        <v>0</v>
      </c>
      <c r="DA7" s="28">
        <v>4</v>
      </c>
      <c r="DB7" s="37">
        <v>4</v>
      </c>
      <c r="DC7" s="14">
        <v>9.5</v>
      </c>
      <c r="DD7" s="28">
        <v>3</v>
      </c>
      <c r="DE7" s="59"/>
      <c r="DF7" s="37">
        <v>4</v>
      </c>
      <c r="DG7" s="14">
        <v>100</v>
      </c>
      <c r="DH7" s="28">
        <v>4</v>
      </c>
      <c r="DI7" s="37">
        <v>2</v>
      </c>
      <c r="DJ7" s="14">
        <v>100</v>
      </c>
      <c r="DK7" s="28">
        <v>2</v>
      </c>
      <c r="DL7" s="37">
        <v>2</v>
      </c>
      <c r="DM7" s="14">
        <v>0</v>
      </c>
      <c r="DN7" s="28">
        <v>0</v>
      </c>
      <c r="DO7" s="37">
        <v>4</v>
      </c>
      <c r="DP7" s="14">
        <v>100</v>
      </c>
      <c r="DQ7" s="28">
        <v>4</v>
      </c>
      <c r="DR7" s="37">
        <v>3</v>
      </c>
      <c r="DS7" s="28">
        <v>100</v>
      </c>
      <c r="DT7" s="28">
        <v>3</v>
      </c>
      <c r="DU7" s="23">
        <f>D7+J7+M7+P7+S7+V7+Y7+AE7+AH7+AK7+AO7+AR7+AU7+AY7+BB7+BE7+BH7+BK7+BN7+BQ7+BT7+BX7+CA7+CD7+CG7+CJ7+CM7+CP7+CS7+CV7+CY7+DB7+DF7+DI7+DL7+DR7+DO7</f>
        <v>107</v>
      </c>
      <c r="DV7" s="14">
        <f>F7+L7+O7+R7+U7+AA7+AG7+AJ7+AM7+AQ7+AT7+AW7+BA7+BD7+BG7+BJ7+BM7+BP7+BS7+BV7+CC7+CF7+CL7+CO7+CR7+CU7+CX7+DA7+DH7+DK7+DN7+DQ7+DT7</f>
        <v>78</v>
      </c>
      <c r="DW7" s="16">
        <f>DV7/DU7*B7*100</f>
        <v>96.588785046728958</v>
      </c>
      <c r="DX7" s="8">
        <f>DU7/DU7*B7*100</f>
        <v>132.5</v>
      </c>
    </row>
  </sheetData>
  <mergeCells count="50">
    <mergeCell ref="DO2:DQ2"/>
    <mergeCell ref="DR2:DT2"/>
    <mergeCell ref="CS2:CU2"/>
    <mergeCell ref="CV2:CX2"/>
    <mergeCell ref="CY2:DA2"/>
    <mergeCell ref="DB2:DD2"/>
    <mergeCell ref="DF2:DH2"/>
    <mergeCell ref="DI2:DK2"/>
    <mergeCell ref="DL2:DN2"/>
    <mergeCell ref="CD2:CF2"/>
    <mergeCell ref="CG2:CI2"/>
    <mergeCell ref="CJ2:CL2"/>
    <mergeCell ref="CM2:CO2"/>
    <mergeCell ref="CP2:CR2"/>
    <mergeCell ref="BN2:BP2"/>
    <mergeCell ref="BQ2:BS2"/>
    <mergeCell ref="BT2:BV2"/>
    <mergeCell ref="BX2:BZ2"/>
    <mergeCell ref="CA2:CC2"/>
    <mergeCell ref="AY2:BA2"/>
    <mergeCell ref="BB2:BD2"/>
    <mergeCell ref="BE2:BG2"/>
    <mergeCell ref="BH2:BJ2"/>
    <mergeCell ref="BK2:BM2"/>
    <mergeCell ref="AH2:AJ2"/>
    <mergeCell ref="AK2:AM2"/>
    <mergeCell ref="AO2:AQ2"/>
    <mergeCell ref="AR2:AT2"/>
    <mergeCell ref="AU2:AW2"/>
    <mergeCell ref="S2:U2"/>
    <mergeCell ref="V2:X2"/>
    <mergeCell ref="Y2:AA2"/>
    <mergeCell ref="AB2:AD2"/>
    <mergeCell ref="AE2:AG2"/>
    <mergeCell ref="A1:I1"/>
    <mergeCell ref="DW2:DW3"/>
    <mergeCell ref="A2:A3"/>
    <mergeCell ref="DV2:DV3"/>
    <mergeCell ref="DU2:DU3"/>
    <mergeCell ref="B2:B3"/>
    <mergeCell ref="C2:C7"/>
    <mergeCell ref="AN2:AN7"/>
    <mergeCell ref="AX2:AX7"/>
    <mergeCell ref="BW2:BW7"/>
    <mergeCell ref="DE2:DE7"/>
    <mergeCell ref="D2:F2"/>
    <mergeCell ref="G2:I2"/>
    <mergeCell ref="J2:L2"/>
    <mergeCell ref="M2:O2"/>
    <mergeCell ref="P2:R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</vt:lpstr>
      <vt:lpstr>расчет</vt:lpstr>
      <vt:lpstr>расчет!Заголовки_для_печати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2019-05-08T04:27:02Z</dcterms:modified>
</cp:coreProperties>
</file>