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25" sheetId="1" r:id="rId1"/>
  </sheets>
  <definedNames>
    <definedName name="_xlnm.Print_Titles" localSheetId="0">'25'!$A:$B</definedName>
    <definedName name="_xlnm.Print_Area" localSheetId="0">'25'!$A$1:$Y$32</definedName>
  </definedNames>
  <calcPr calcId="145621"/>
</workbook>
</file>

<file path=xl/calcChain.xml><?xml version="1.0" encoding="utf-8"?>
<calcChain xmlns="http://schemas.openxmlformats.org/spreadsheetml/2006/main">
  <c r="S31" i="1" l="1"/>
  <c r="Q31" i="1"/>
  <c r="N31" i="1"/>
  <c r="J31" i="1"/>
  <c r="G31" i="1"/>
  <c r="Y30" i="1"/>
  <c r="Y32" i="1" s="1"/>
  <c r="X30" i="1"/>
  <c r="X32" i="1" s="1"/>
  <c r="W30" i="1"/>
  <c r="W32" i="1" s="1"/>
  <c r="V30" i="1"/>
  <c r="V32" i="1" s="1"/>
  <c r="U30" i="1"/>
  <c r="U32" i="1" s="1"/>
  <c r="T30" i="1"/>
  <c r="T32" i="1" s="1"/>
  <c r="R30" i="1"/>
  <c r="R32" i="1" s="1"/>
  <c r="P30" i="1"/>
  <c r="Q30" i="1" s="1"/>
  <c r="O30" i="1"/>
  <c r="O32" i="1" s="1"/>
  <c r="M30" i="1"/>
  <c r="M32" i="1" s="1"/>
  <c r="N32" i="1" s="1"/>
  <c r="L30" i="1"/>
  <c r="L32" i="1" s="1"/>
  <c r="K30" i="1"/>
  <c r="K32" i="1" s="1"/>
  <c r="I30" i="1"/>
  <c r="I32" i="1" s="1"/>
  <c r="H30" i="1"/>
  <c r="H32" i="1" s="1"/>
  <c r="F30" i="1"/>
  <c r="S30" i="1" s="1"/>
  <c r="E30" i="1"/>
  <c r="E32" i="1" s="1"/>
  <c r="D30" i="1"/>
  <c r="D32" i="1" s="1"/>
  <c r="C30" i="1"/>
  <c r="C32" i="1" s="1"/>
  <c r="S25" i="1"/>
  <c r="Q25" i="1"/>
  <c r="N25" i="1"/>
  <c r="G25" i="1"/>
  <c r="S23" i="1"/>
  <c r="Q23" i="1"/>
  <c r="N23" i="1"/>
  <c r="J23" i="1"/>
  <c r="G23" i="1"/>
  <c r="Q22" i="1"/>
  <c r="N22" i="1"/>
  <c r="J22" i="1"/>
  <c r="G22" i="1"/>
  <c r="S21" i="1"/>
  <c r="Q21" i="1"/>
  <c r="N21" i="1"/>
  <c r="J21" i="1"/>
  <c r="G21" i="1"/>
  <c r="S20" i="1"/>
  <c r="Q20" i="1"/>
  <c r="N20" i="1"/>
  <c r="J20" i="1"/>
  <c r="G20" i="1"/>
  <c r="Q19" i="1"/>
  <c r="N19" i="1"/>
  <c r="J19" i="1"/>
  <c r="G19" i="1"/>
  <c r="S18" i="1"/>
  <c r="Q18" i="1"/>
  <c r="N18" i="1"/>
  <c r="J18" i="1"/>
  <c r="G18" i="1"/>
  <c r="S17" i="1"/>
  <c r="Q17" i="1"/>
  <c r="N17" i="1"/>
  <c r="J17" i="1"/>
  <c r="G17" i="1"/>
  <c r="S16" i="1"/>
  <c r="Q16" i="1"/>
  <c r="N16" i="1"/>
  <c r="J16" i="1"/>
  <c r="G16" i="1"/>
  <c r="S15" i="1"/>
  <c r="Q15" i="1"/>
  <c r="N15" i="1"/>
  <c r="J15" i="1"/>
  <c r="G15" i="1"/>
  <c r="S14" i="1"/>
  <c r="Q14" i="1"/>
  <c r="N14" i="1"/>
  <c r="J14" i="1"/>
  <c r="G14" i="1"/>
  <c r="S13" i="1"/>
  <c r="Q13" i="1"/>
  <c r="N13" i="1"/>
  <c r="J13" i="1"/>
  <c r="G13" i="1"/>
  <c r="S12" i="1"/>
  <c r="Q12" i="1"/>
  <c r="N12" i="1"/>
  <c r="J12" i="1"/>
  <c r="G12" i="1"/>
  <c r="S11" i="1"/>
  <c r="Q11" i="1"/>
  <c r="N11" i="1"/>
  <c r="J11" i="1"/>
  <c r="G11" i="1"/>
  <c r="S10" i="1"/>
  <c r="Q10" i="1"/>
  <c r="N10" i="1"/>
  <c r="J10" i="1"/>
  <c r="G10" i="1"/>
  <c r="S9" i="1"/>
  <c r="Q9" i="1"/>
  <c r="N9" i="1"/>
  <c r="J9" i="1"/>
  <c r="G9" i="1"/>
  <c r="S8" i="1"/>
  <c r="Q8" i="1"/>
  <c r="N8" i="1"/>
  <c r="J8" i="1"/>
  <c r="G8" i="1"/>
  <c r="S7" i="1"/>
  <c r="Q7" i="1"/>
  <c r="N7" i="1"/>
  <c r="J7" i="1"/>
  <c r="G7" i="1"/>
  <c r="S6" i="1"/>
  <c r="Q6" i="1"/>
  <c r="N6" i="1"/>
  <c r="J6" i="1"/>
  <c r="G6" i="1"/>
  <c r="S5" i="1"/>
  <c r="Q5" i="1"/>
  <c r="N5" i="1"/>
  <c r="J5" i="1"/>
  <c r="G5" i="1"/>
  <c r="J32" i="1" l="1"/>
  <c r="J30" i="1"/>
  <c r="N30" i="1"/>
  <c r="F32" i="1"/>
  <c r="P32" i="1"/>
  <c r="Q32" i="1" s="1"/>
  <c r="G30" i="1"/>
  <c r="S32" i="1" l="1"/>
  <c r="G32" i="1"/>
</calcChain>
</file>

<file path=xl/sharedStrings.xml><?xml version="1.0" encoding="utf-8"?>
<sst xmlns="http://schemas.openxmlformats.org/spreadsheetml/2006/main" count="61" uniqueCount="50">
  <si>
    <t>Оперативные данные по полевым работам на 25 июня 2018 года   Можгинский район</t>
  </si>
  <si>
    <t>Наименование хозяйства</t>
  </si>
  <si>
    <t>Скошено сеяных естественных трав, га</t>
  </si>
  <si>
    <t>Заготовленно, тонн</t>
  </si>
  <si>
    <t>Условное поголовье, гол</t>
  </si>
  <si>
    <t>ц.к.ед на условную голову</t>
  </si>
  <si>
    <t>Химпрополка, га</t>
  </si>
  <si>
    <t>Химзащита от вредителей</t>
  </si>
  <si>
    <t>Междурядная обработка картофеля</t>
  </si>
  <si>
    <t>сено</t>
  </si>
  <si>
    <t>сенаж</t>
  </si>
  <si>
    <t>в т.ч. сенаж в пленке</t>
  </si>
  <si>
    <t>силос</t>
  </si>
  <si>
    <t>солома</t>
  </si>
  <si>
    <t>зерновых</t>
  </si>
  <si>
    <t>льна</t>
  </si>
  <si>
    <t>кукуруза</t>
  </si>
  <si>
    <t>картофеля</t>
  </si>
  <si>
    <t>план</t>
  </si>
  <si>
    <t>факт</t>
  </si>
  <si>
    <t>%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</si>
  <si>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</si>
  <si>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</si>
  <si>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</si>
  <si>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</si>
  <si>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</si>
  <si>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</si>
  <si>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</si>
  <si>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</si>
  <si>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</si>
  <si>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</si>
  <si>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</si>
  <si>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</si>
  <si>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</si>
  <si>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</si>
  <si>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</si>
  <si>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</si>
  <si>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</si>
  <si>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</si>
  <si>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</si>
  <si>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</si>
  <si>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</si>
  <si>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</si>
  <si>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</si>
  <si>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</si>
  <si>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</si>
  <si>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</si>
  <si>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</si>
  <si>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</si>
  <si>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2017 год( СХО)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</si>
</sst>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color theme="1"/>
      <name val="Tahoma"/>
      <family val="2"/>
      <charset val="204"/>
    </font>
    <font>
      <b/>
      <i/>
      <sz val="24"/>
      <name val="Tahoma"/>
      <family val="2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2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8"/>
      <name val="Arial Cyr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Arial Cyr"/>
      <charset val="204"/>
    </font>
    <font>
      <sz val="28"/>
      <color theme="1"/>
      <name val="Arial Cyr"/>
      <charset val="204"/>
    </font>
    <font>
      <sz val="20"/>
      <name val="Arial Cyr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2" fontId="6" fillId="2" borderId="3" xfId="0" applyNumberFormat="1" applyFont="1" applyFill="1" applyBorder="1" applyAlignment="1" applyProtection="1">
      <alignment horizontal="center" vertical="center" wrapText="1"/>
    </xf>
    <xf numFmtId="22" fontId="6" fillId="2" borderId="4" xfId="0" applyNumberFormat="1" applyFont="1" applyFill="1" applyBorder="1" applyAlignment="1" applyProtection="1">
      <alignment horizontal="center" vertical="center" wrapText="1"/>
    </xf>
    <xf numFmtId="22" fontId="7" fillId="2" borderId="5" xfId="0" applyNumberFormat="1" applyFont="1" applyFill="1" applyBorder="1" applyAlignment="1" applyProtection="1">
      <alignment horizontal="center" vertical="center" wrapText="1"/>
    </xf>
    <xf numFmtId="22" fontId="7" fillId="2" borderId="6" xfId="0" applyNumberFormat="1" applyFont="1" applyFill="1" applyBorder="1" applyAlignment="1" applyProtection="1">
      <alignment horizontal="center" vertical="center" wrapText="1"/>
    </xf>
    <xf numFmtId="22" fontId="7" fillId="2" borderId="7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2" fontId="6" fillId="2" borderId="10" xfId="0" applyNumberFormat="1" applyFont="1" applyFill="1" applyBorder="1" applyAlignment="1" applyProtection="1">
      <alignment horizontal="center" vertical="center" wrapText="1"/>
    </xf>
    <xf numFmtId="22" fontId="6" fillId="2" borderId="11" xfId="0" applyNumberFormat="1" applyFont="1" applyFill="1" applyBorder="1" applyAlignment="1" applyProtection="1">
      <alignment horizontal="center" vertical="center" wrapText="1"/>
    </xf>
    <xf numFmtId="22" fontId="12" fillId="2" borderId="5" xfId="0" applyNumberFormat="1" applyFont="1" applyFill="1" applyBorder="1" applyAlignment="1" applyProtection="1">
      <alignment horizontal="center" vertical="center" wrapText="1"/>
    </xf>
    <xf numFmtId="22" fontId="12" fillId="2" borderId="6" xfId="0" applyNumberFormat="1" applyFont="1" applyFill="1" applyBorder="1" applyAlignment="1" applyProtection="1">
      <alignment horizontal="center" vertical="center" wrapText="1"/>
    </xf>
    <xf numFmtId="22" fontId="12" fillId="2" borderId="7" xfId="0" applyNumberFormat="1" applyFont="1" applyFill="1" applyBorder="1" applyAlignment="1" applyProtection="1">
      <alignment horizontal="center" vertical="center" wrapText="1"/>
    </xf>
    <xf numFmtId="22" fontId="13" fillId="2" borderId="2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2" fontId="6" fillId="3" borderId="8" xfId="0" applyNumberFormat="1" applyFont="1" applyFill="1" applyBorder="1" applyAlignment="1" applyProtection="1">
      <alignment horizontal="center" vertical="center" wrapText="1"/>
    </xf>
    <xf numFmtId="22" fontId="6" fillId="2" borderId="8" xfId="0" applyNumberFormat="1" applyFont="1" applyFill="1" applyBorder="1" applyAlignment="1" applyProtection="1">
      <alignment horizontal="center" vertical="center" wrapText="1"/>
    </xf>
    <xf numFmtId="22" fontId="13" fillId="2" borderId="12" xfId="0" applyNumberFormat="1" applyFont="1" applyFill="1" applyBorder="1" applyAlignment="1" applyProtection="1">
      <alignment horizontal="center" vertical="center" wrapText="1"/>
    </xf>
    <xf numFmtId="22" fontId="6" fillId="3" borderId="12" xfId="0" applyNumberFormat="1" applyFont="1" applyFill="1" applyBorder="1" applyAlignment="1" applyProtection="1">
      <alignment horizontal="center" vertical="center" wrapText="1"/>
    </xf>
    <xf numFmtId="22" fontId="6" fillId="2" borderId="12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4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 vertical="center"/>
    </xf>
    <xf numFmtId="3" fontId="16" fillId="3" borderId="8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3" borderId="8" xfId="0" applyFont="1" applyFill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165" fontId="16" fillId="2" borderId="8" xfId="0" applyNumberFormat="1" applyFont="1" applyFill="1" applyBorder="1" applyAlignment="1">
      <alignment horizontal="center" vertical="center"/>
    </xf>
    <xf numFmtId="165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0" fontId="15" fillId="2" borderId="8" xfId="0" applyFont="1" applyFill="1" applyBorder="1" applyAlignment="1" applyProtection="1">
      <alignment horizontal="left" vertical="center"/>
    </xf>
    <xf numFmtId="0" fontId="21" fillId="0" borderId="8" xfId="0" applyFont="1" applyBorder="1" applyAlignment="1">
      <alignment horizontal="center"/>
    </xf>
    <xf numFmtId="1" fontId="14" fillId="2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 applyProtection="1">
      <alignment horizontal="left" vertical="center"/>
    </xf>
    <xf numFmtId="3" fontId="18" fillId="3" borderId="8" xfId="0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0" fontId="18" fillId="0" borderId="0" xfId="0" applyFont="1"/>
    <xf numFmtId="0" fontId="21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3" fontId="21" fillId="3" borderId="8" xfId="0" applyNumberFormat="1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/>
    </xf>
    <xf numFmtId="0" fontId="21" fillId="0" borderId="0" xfId="0" applyFont="1"/>
    <xf numFmtId="0" fontId="17" fillId="2" borderId="8" xfId="0" applyFont="1" applyFill="1" applyBorder="1" applyAlignment="1">
      <alignment horizontal="left" vertical="center" wrapText="1"/>
    </xf>
    <xf numFmtId="3" fontId="18" fillId="4" borderId="8" xfId="0" applyNumberFormat="1" applyFont="1" applyFill="1" applyBorder="1" applyAlignment="1">
      <alignment horizontal="center" vertical="center" wrapText="1"/>
    </xf>
    <xf numFmtId="3" fontId="17" fillId="4" borderId="8" xfId="0" applyNumberFormat="1" applyFont="1" applyFill="1" applyBorder="1" applyAlignment="1">
      <alignment horizontal="center" vertical="center"/>
    </xf>
    <xf numFmtId="3" fontId="18" fillId="4" borderId="8" xfId="0" applyNumberFormat="1" applyFont="1" applyFill="1" applyBorder="1" applyAlignment="1">
      <alignment horizontal="center" vertical="center"/>
    </xf>
    <xf numFmtId="165" fontId="17" fillId="4" borderId="8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 vertical="center"/>
    </xf>
    <xf numFmtId="164" fontId="20" fillId="4" borderId="8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0" xfId="0" applyFont="1" applyFill="1"/>
    <xf numFmtId="0" fontId="21" fillId="2" borderId="8" xfId="0" applyFont="1" applyFill="1" applyBorder="1" applyAlignment="1"/>
    <xf numFmtId="0" fontId="23" fillId="2" borderId="8" xfId="0" applyFont="1" applyFill="1" applyBorder="1" applyAlignment="1">
      <alignment wrapText="1"/>
    </xf>
    <xf numFmtId="0" fontId="21" fillId="2" borderId="8" xfId="0" applyFont="1" applyFill="1" applyBorder="1" applyAlignment="1">
      <alignment wrapText="1"/>
    </xf>
    <xf numFmtId="3" fontId="21" fillId="2" borderId="8" xfId="0" applyNumberFormat="1" applyFont="1" applyFill="1" applyBorder="1" applyAlignment="1"/>
    <xf numFmtId="165" fontId="21" fillId="2" borderId="8" xfId="0" applyNumberFormat="1" applyFont="1" applyFill="1" applyBorder="1" applyAlignment="1"/>
    <xf numFmtId="0" fontId="8" fillId="2" borderId="8" xfId="0" applyFont="1" applyFill="1" applyBorder="1"/>
    <xf numFmtId="0" fontId="24" fillId="2" borderId="8" xfId="0" applyFont="1" applyFill="1" applyBorder="1"/>
    <xf numFmtId="0" fontId="8" fillId="2" borderId="8" xfId="0" applyFont="1" applyFill="1" applyBorder="1" applyAlignment="1">
      <alignment horizontal="center"/>
    </xf>
    <xf numFmtId="0" fontId="25" fillId="2" borderId="0" xfId="0" applyFont="1" applyFill="1" applyAlignment="1"/>
    <xf numFmtId="0" fontId="22" fillId="0" borderId="0" xfId="0" applyFont="1"/>
    <xf numFmtId="3" fontId="26" fillId="0" borderId="0" xfId="0" applyNumberFormat="1" applyFont="1"/>
    <xf numFmtId="0" fontId="27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Y41"/>
  <sheetViews>
    <sheetView tabSelected="1" view="pageBreakPreview" zoomScale="70" zoomScaleNormal="3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RowHeight="13.2" x14ac:dyDescent="0.25"/>
  <cols>
    <col min="1" max="1" width="6.6640625" customWidth="1"/>
    <col min="2" max="2" width="34.77734375" style="102" customWidth="1"/>
    <col min="3" max="3" width="11.44140625" customWidth="1"/>
    <col min="4" max="4" width="11.21875" customWidth="1"/>
    <col min="5" max="5" width="12.109375" customWidth="1"/>
    <col min="6" max="6" width="8.77734375" customWidth="1"/>
    <col min="7" max="7" width="7.44140625" customWidth="1"/>
    <col min="8" max="8" width="11.6640625" customWidth="1"/>
    <col min="9" max="9" width="9.33203125" customWidth="1"/>
    <col min="10" max="10" width="7.5546875" customWidth="1"/>
    <col min="11" max="11" width="8" customWidth="1"/>
    <col min="12" max="12" width="11.109375" customWidth="1"/>
    <col min="13" max="13" width="10.33203125" customWidth="1"/>
    <col min="14" max="14" width="7.109375" customWidth="1"/>
    <col min="15" max="15" width="11.77734375" hidden="1" customWidth="1"/>
    <col min="16" max="16" width="9.6640625" hidden="1" customWidth="1"/>
    <col min="17" max="17" width="10.5546875" hidden="1" customWidth="1"/>
    <col min="18" max="18" width="9" style="4" customWidth="1"/>
    <col min="19" max="19" width="8.33203125" style="4" customWidth="1"/>
    <col min="20" max="20" width="11.109375" style="5" customWidth="1"/>
    <col min="22" max="24" width="8.88671875" style="5"/>
    <col min="25" max="25" width="8.44140625" customWidth="1"/>
  </cols>
  <sheetData>
    <row r="1" spans="1:25" ht="67.2" customHeight="1" x14ac:dyDescent="0.25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25" ht="53.4" customHeight="1" x14ac:dyDescent="0.4">
      <c r="A2" s="6"/>
      <c r="B2" s="7" t="s">
        <v>1</v>
      </c>
      <c r="C2" s="8" t="s">
        <v>2</v>
      </c>
      <c r="D2" s="9"/>
      <c r="E2" s="10" t="s">
        <v>3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3" t="s">
        <v>4</v>
      </c>
      <c r="S2" s="14" t="s">
        <v>5</v>
      </c>
      <c r="T2" s="15" t="s">
        <v>6</v>
      </c>
      <c r="U2" s="16"/>
      <c r="V2" s="16"/>
      <c r="W2" s="17"/>
      <c r="X2" s="18" t="s">
        <v>7</v>
      </c>
      <c r="Y2" s="19" t="s">
        <v>8</v>
      </c>
    </row>
    <row r="3" spans="1:25" ht="37.950000000000003" customHeight="1" x14ac:dyDescent="0.25">
      <c r="A3" s="20"/>
      <c r="B3" s="21"/>
      <c r="C3" s="22"/>
      <c r="D3" s="23"/>
      <c r="E3" s="24" t="s">
        <v>9</v>
      </c>
      <c r="F3" s="25"/>
      <c r="G3" s="26"/>
      <c r="H3" s="24" t="s">
        <v>10</v>
      </c>
      <c r="I3" s="25"/>
      <c r="J3" s="26"/>
      <c r="K3" s="27" t="s">
        <v>11</v>
      </c>
      <c r="L3" s="24" t="s">
        <v>12</v>
      </c>
      <c r="M3" s="25"/>
      <c r="N3" s="26"/>
      <c r="O3" s="28" t="s">
        <v>13</v>
      </c>
      <c r="P3" s="29"/>
      <c r="Q3" s="30"/>
      <c r="R3" s="31"/>
      <c r="S3" s="31"/>
      <c r="T3" s="32" t="s">
        <v>14</v>
      </c>
      <c r="U3" s="32" t="s">
        <v>15</v>
      </c>
      <c r="V3" s="32" t="s">
        <v>16</v>
      </c>
      <c r="W3" s="33" t="s">
        <v>17</v>
      </c>
      <c r="X3" s="18"/>
      <c r="Y3" s="34"/>
    </row>
    <row r="4" spans="1:25" ht="18" customHeight="1" x14ac:dyDescent="0.25">
      <c r="A4" s="35"/>
      <c r="B4" s="36"/>
      <c r="C4" s="37" t="s">
        <v>18</v>
      </c>
      <c r="D4" s="38" t="s">
        <v>19</v>
      </c>
      <c r="E4" s="39" t="s">
        <v>18</v>
      </c>
      <c r="F4" s="40" t="s">
        <v>19</v>
      </c>
      <c r="G4" s="40" t="s">
        <v>20</v>
      </c>
      <c r="H4" s="39" t="s">
        <v>18</v>
      </c>
      <c r="I4" s="40" t="s">
        <v>19</v>
      </c>
      <c r="J4" s="40" t="s">
        <v>20</v>
      </c>
      <c r="K4" s="41"/>
      <c r="L4" s="42" t="s">
        <v>18</v>
      </c>
      <c r="M4" s="43" t="s">
        <v>19</v>
      </c>
      <c r="N4" s="43" t="s">
        <v>20</v>
      </c>
      <c r="O4" s="39" t="s">
        <v>18</v>
      </c>
      <c r="P4" s="40" t="s">
        <v>19</v>
      </c>
      <c r="Q4" s="40" t="s">
        <v>20</v>
      </c>
      <c r="R4" s="44"/>
      <c r="S4" s="44"/>
      <c r="T4" s="45"/>
      <c r="U4" s="45"/>
      <c r="V4" s="45"/>
      <c r="W4" s="45"/>
      <c r="X4" s="18"/>
      <c r="Y4" s="46"/>
    </row>
    <row r="5" spans="1:25" ht="22.8" customHeight="1" x14ac:dyDescent="0.4">
      <c r="A5" s="47">
        <v>1</v>
      </c>
      <c r="B5" s="48" t="s">
        <v>21</v>
      </c>
      <c r="C5" s="49">
        <v>5762</v>
      </c>
      <c r="D5" s="50">
        <v>126</v>
      </c>
      <c r="E5" s="51">
        <v>2000</v>
      </c>
      <c r="F5" s="52"/>
      <c r="G5" s="50">
        <f t="shared" ref="G5:G32" si="0">F5/E5*100</f>
        <v>0</v>
      </c>
      <c r="H5" s="53">
        <v>22000</v>
      </c>
      <c r="I5" s="52"/>
      <c r="J5" s="50">
        <f>I5/H5*100</f>
        <v>0</v>
      </c>
      <c r="K5" s="50"/>
      <c r="L5" s="53">
        <v>6840</v>
      </c>
      <c r="M5" s="52"/>
      <c r="N5" s="50">
        <f>M5/L5*100</f>
        <v>0</v>
      </c>
      <c r="O5" s="54">
        <v>2800</v>
      </c>
      <c r="P5" s="55"/>
      <c r="Q5" s="55">
        <f>P5/O5*100</f>
        <v>0</v>
      </c>
      <c r="R5" s="56">
        <v>3513</v>
      </c>
      <c r="S5" s="57">
        <f t="shared" ref="S5:S18" si="1">((F5*0.45)+(I5*0.35)+(M5/1.33*0.18)+(P5*0.2))/R5*10</f>
        <v>0</v>
      </c>
      <c r="T5" s="58">
        <v>4315</v>
      </c>
      <c r="U5" s="59"/>
      <c r="V5" s="58">
        <v>870</v>
      </c>
      <c r="W5" s="58">
        <v>20</v>
      </c>
      <c r="X5" s="58">
        <v>300</v>
      </c>
      <c r="Y5" s="58"/>
    </row>
    <row r="6" spans="1:25" ht="22.8" x14ac:dyDescent="0.4">
      <c r="A6" s="47">
        <v>2</v>
      </c>
      <c r="B6" s="48" t="s">
        <v>22</v>
      </c>
      <c r="C6" s="49">
        <v>0</v>
      </c>
      <c r="D6" s="50"/>
      <c r="E6" s="51">
        <v>0</v>
      </c>
      <c r="F6" s="52"/>
      <c r="G6" s="50" t="e">
        <f t="shared" si="0"/>
        <v>#DIV/0!</v>
      </c>
      <c r="H6" s="53">
        <v>0</v>
      </c>
      <c r="I6" s="52"/>
      <c r="J6" s="50" t="e">
        <f t="shared" ref="J6:J32" si="2">I6/H6*100</f>
        <v>#DIV/0!</v>
      </c>
      <c r="K6" s="50"/>
      <c r="L6" s="53">
        <v>0</v>
      </c>
      <c r="M6" s="52"/>
      <c r="N6" s="50" t="e">
        <f t="shared" ref="N6:N32" si="3">M6/L6*100</f>
        <v>#DIV/0!</v>
      </c>
      <c r="O6" s="54"/>
      <c r="P6" s="55"/>
      <c r="Q6" s="55" t="e">
        <f t="shared" ref="Q6:Q32" si="4">P6/O6*100</f>
        <v>#DIV/0!</v>
      </c>
      <c r="R6" s="56">
        <v>0</v>
      </c>
      <c r="S6" s="57" t="e">
        <f t="shared" si="1"/>
        <v>#DIV/0!</v>
      </c>
      <c r="T6" s="58">
        <v>946</v>
      </c>
      <c r="U6" s="59"/>
      <c r="V6" s="58"/>
      <c r="W6" s="58"/>
      <c r="X6" s="58"/>
      <c r="Y6" s="58"/>
    </row>
    <row r="7" spans="1:25" ht="22.8" x14ac:dyDescent="0.4">
      <c r="A7" s="47">
        <v>3</v>
      </c>
      <c r="B7" s="48" t="s">
        <v>23</v>
      </c>
      <c r="C7" s="49">
        <v>1650</v>
      </c>
      <c r="D7" s="50">
        <v>308</v>
      </c>
      <c r="E7" s="51">
        <v>800</v>
      </c>
      <c r="F7" s="60">
        <v>17.600000000000001</v>
      </c>
      <c r="G7" s="50">
        <f t="shared" si="0"/>
        <v>2.2000000000000002</v>
      </c>
      <c r="H7" s="53">
        <v>7500</v>
      </c>
      <c r="I7" s="60">
        <v>83.2</v>
      </c>
      <c r="J7" s="50">
        <f t="shared" si="2"/>
        <v>1.1093333333333333</v>
      </c>
      <c r="K7" s="61">
        <v>83.2</v>
      </c>
      <c r="L7" s="53">
        <v>8000</v>
      </c>
      <c r="M7" s="52"/>
      <c r="N7" s="50">
        <f t="shared" si="3"/>
        <v>0</v>
      </c>
      <c r="O7" s="54">
        <v>1000</v>
      </c>
      <c r="P7" s="55"/>
      <c r="Q7" s="55">
        <f t="shared" si="4"/>
        <v>0</v>
      </c>
      <c r="R7" s="56">
        <v>1470</v>
      </c>
      <c r="S7" s="57">
        <f t="shared" si="1"/>
        <v>0.25197278911564625</v>
      </c>
      <c r="T7" s="58">
        <v>1300</v>
      </c>
      <c r="U7" s="59"/>
      <c r="V7" s="58">
        <v>300</v>
      </c>
      <c r="W7" s="58"/>
      <c r="X7" s="58"/>
      <c r="Y7" s="58"/>
    </row>
    <row r="8" spans="1:25" ht="22.8" x14ac:dyDescent="0.4">
      <c r="A8" s="47">
        <v>4</v>
      </c>
      <c r="B8" s="48" t="s">
        <v>24</v>
      </c>
      <c r="C8" s="49">
        <v>1196</v>
      </c>
      <c r="D8" s="50"/>
      <c r="E8" s="51">
        <v>468</v>
      </c>
      <c r="F8" s="52"/>
      <c r="G8" s="50">
        <f t="shared" si="0"/>
        <v>0</v>
      </c>
      <c r="H8" s="53">
        <v>1645</v>
      </c>
      <c r="I8" s="52"/>
      <c r="J8" s="50">
        <f t="shared" si="2"/>
        <v>0</v>
      </c>
      <c r="K8" s="50"/>
      <c r="L8" s="53">
        <v>2870</v>
      </c>
      <c r="M8" s="52"/>
      <c r="N8" s="50">
        <f t="shared" si="3"/>
        <v>0</v>
      </c>
      <c r="O8" s="54">
        <v>470</v>
      </c>
      <c r="P8" s="55"/>
      <c r="Q8" s="55">
        <f t="shared" si="4"/>
        <v>0</v>
      </c>
      <c r="R8" s="56">
        <v>450</v>
      </c>
      <c r="S8" s="57">
        <f t="shared" si="1"/>
        <v>0</v>
      </c>
      <c r="T8" s="58">
        <v>350</v>
      </c>
      <c r="U8" s="59"/>
      <c r="V8" s="58"/>
      <c r="W8" s="58"/>
      <c r="X8" s="58"/>
      <c r="Y8" s="58"/>
    </row>
    <row r="9" spans="1:25" ht="22.8" x14ac:dyDescent="0.4">
      <c r="A9" s="47">
        <v>5</v>
      </c>
      <c r="B9" s="48" t="s">
        <v>25</v>
      </c>
      <c r="C9" s="49">
        <v>1240</v>
      </c>
      <c r="D9" s="50"/>
      <c r="E9" s="51">
        <v>1500</v>
      </c>
      <c r="F9" s="52"/>
      <c r="G9" s="50">
        <f t="shared" si="0"/>
        <v>0</v>
      </c>
      <c r="H9" s="53">
        <v>2230</v>
      </c>
      <c r="I9" s="52"/>
      <c r="J9" s="50">
        <f t="shared" si="2"/>
        <v>0</v>
      </c>
      <c r="K9" s="50"/>
      <c r="L9" s="53">
        <v>3600</v>
      </c>
      <c r="M9" s="52"/>
      <c r="N9" s="50">
        <f t="shared" si="3"/>
        <v>0</v>
      </c>
      <c r="O9" s="54">
        <v>900</v>
      </c>
      <c r="P9" s="55"/>
      <c r="Q9" s="55">
        <f t="shared" si="4"/>
        <v>0</v>
      </c>
      <c r="R9" s="56">
        <v>957</v>
      </c>
      <c r="S9" s="57">
        <f t="shared" si="1"/>
        <v>0</v>
      </c>
      <c r="T9" s="58">
        <v>1348</v>
      </c>
      <c r="U9" s="59"/>
      <c r="V9" s="58">
        <v>174</v>
      </c>
      <c r="W9" s="58"/>
      <c r="X9" s="58"/>
      <c r="Y9" s="58"/>
    </row>
    <row r="10" spans="1:25" ht="22.8" x14ac:dyDescent="0.4">
      <c r="A10" s="47">
        <v>6</v>
      </c>
      <c r="B10" s="48" t="s">
        <v>26</v>
      </c>
      <c r="C10" s="49">
        <v>1004</v>
      </c>
      <c r="D10" s="50">
        <v>30</v>
      </c>
      <c r="E10" s="51">
        <v>147</v>
      </c>
      <c r="F10" s="52">
        <v>33</v>
      </c>
      <c r="G10" s="50">
        <f t="shared" si="0"/>
        <v>22.448979591836736</v>
      </c>
      <c r="H10" s="53">
        <v>3100</v>
      </c>
      <c r="I10" s="52"/>
      <c r="J10" s="50">
        <f t="shared" si="2"/>
        <v>0</v>
      </c>
      <c r="K10" s="50"/>
      <c r="L10" s="53">
        <v>0</v>
      </c>
      <c r="M10" s="52"/>
      <c r="N10" s="50" t="e">
        <f t="shared" si="3"/>
        <v>#DIV/0!</v>
      </c>
      <c r="O10" s="54">
        <v>300</v>
      </c>
      <c r="P10" s="55"/>
      <c r="Q10" s="55">
        <f t="shared" si="4"/>
        <v>0</v>
      </c>
      <c r="R10" s="56">
        <v>651</v>
      </c>
      <c r="S10" s="57">
        <f t="shared" si="1"/>
        <v>0.22811059907834103</v>
      </c>
      <c r="T10" s="58"/>
      <c r="U10" s="59"/>
      <c r="V10" s="58"/>
      <c r="W10" s="58">
        <v>40</v>
      </c>
      <c r="X10" s="58"/>
      <c r="Y10" s="58"/>
    </row>
    <row r="11" spans="1:25" ht="22.8" x14ac:dyDescent="0.4">
      <c r="A11" s="47">
        <v>7</v>
      </c>
      <c r="B11" s="48" t="s">
        <v>27</v>
      </c>
      <c r="C11" s="49">
        <v>415</v>
      </c>
      <c r="D11" s="50">
        <v>90</v>
      </c>
      <c r="E11" s="51">
        <v>275</v>
      </c>
      <c r="F11" s="52"/>
      <c r="G11" s="50">
        <f t="shared" si="0"/>
        <v>0</v>
      </c>
      <c r="H11" s="53">
        <v>730</v>
      </c>
      <c r="I11" s="52"/>
      <c r="J11" s="50">
        <f t="shared" si="2"/>
        <v>0</v>
      </c>
      <c r="K11" s="50"/>
      <c r="L11" s="53">
        <v>1950</v>
      </c>
      <c r="M11" s="52"/>
      <c r="N11" s="50">
        <f t="shared" si="3"/>
        <v>0</v>
      </c>
      <c r="O11" s="54">
        <v>300</v>
      </c>
      <c r="P11" s="55"/>
      <c r="Q11" s="55">
        <f t="shared" si="4"/>
        <v>0</v>
      </c>
      <c r="R11" s="56">
        <v>436</v>
      </c>
      <c r="S11" s="57">
        <f t="shared" si="1"/>
        <v>0</v>
      </c>
      <c r="T11" s="58">
        <v>320</v>
      </c>
      <c r="U11" s="59"/>
      <c r="V11" s="58">
        <v>90</v>
      </c>
      <c r="W11" s="58"/>
      <c r="X11" s="58"/>
      <c r="Y11" s="58"/>
    </row>
    <row r="12" spans="1:25" ht="22.8" x14ac:dyDescent="0.4">
      <c r="A12" s="47">
        <v>8</v>
      </c>
      <c r="B12" s="48" t="s">
        <v>28</v>
      </c>
      <c r="C12" s="49">
        <v>1592</v>
      </c>
      <c r="D12" s="50">
        <v>170</v>
      </c>
      <c r="E12" s="51">
        <v>1644</v>
      </c>
      <c r="F12" s="52">
        <v>28</v>
      </c>
      <c r="G12" s="50">
        <f t="shared" si="0"/>
        <v>1.7031630170316301</v>
      </c>
      <c r="H12" s="53">
        <v>3453</v>
      </c>
      <c r="I12" s="52"/>
      <c r="J12" s="50">
        <f t="shared" si="2"/>
        <v>0</v>
      </c>
      <c r="K12" s="50"/>
      <c r="L12" s="53">
        <v>3370</v>
      </c>
      <c r="M12" s="52"/>
      <c r="N12" s="50">
        <f t="shared" si="3"/>
        <v>0</v>
      </c>
      <c r="O12" s="54">
        <v>1042</v>
      </c>
      <c r="P12" s="55"/>
      <c r="Q12" s="55">
        <f t="shared" si="4"/>
        <v>0</v>
      </c>
      <c r="R12" s="56">
        <v>1365</v>
      </c>
      <c r="S12" s="57">
        <f t="shared" si="1"/>
        <v>9.2307692307692299E-2</v>
      </c>
      <c r="T12" s="58">
        <v>1189</v>
      </c>
      <c r="U12" s="59"/>
      <c r="V12" s="58">
        <v>198</v>
      </c>
      <c r="W12" s="58"/>
      <c r="X12" s="58"/>
      <c r="Y12" s="58"/>
    </row>
    <row r="13" spans="1:25" ht="22.8" x14ac:dyDescent="0.4">
      <c r="A13" s="47">
        <v>9</v>
      </c>
      <c r="B13" s="48" t="s">
        <v>29</v>
      </c>
      <c r="C13" s="49">
        <v>1507</v>
      </c>
      <c r="D13" s="50">
        <v>20</v>
      </c>
      <c r="E13" s="51">
        <v>450</v>
      </c>
      <c r="F13" s="52"/>
      <c r="G13" s="50">
        <f t="shared" si="0"/>
        <v>0</v>
      </c>
      <c r="H13" s="53">
        <v>2800</v>
      </c>
      <c r="I13" s="52"/>
      <c r="J13" s="50">
        <f t="shared" si="2"/>
        <v>0</v>
      </c>
      <c r="K13" s="50"/>
      <c r="L13" s="53">
        <v>900</v>
      </c>
      <c r="M13" s="52"/>
      <c r="N13" s="50">
        <f t="shared" si="3"/>
        <v>0</v>
      </c>
      <c r="O13" s="54">
        <v>300</v>
      </c>
      <c r="P13" s="55"/>
      <c r="Q13" s="55">
        <f t="shared" si="4"/>
        <v>0</v>
      </c>
      <c r="R13" s="56">
        <v>450</v>
      </c>
      <c r="S13" s="57">
        <f t="shared" si="1"/>
        <v>0</v>
      </c>
      <c r="T13" s="58"/>
      <c r="U13" s="59"/>
      <c r="V13" s="58"/>
      <c r="W13" s="58"/>
      <c r="X13" s="58"/>
      <c r="Y13" s="58"/>
    </row>
    <row r="14" spans="1:25" ht="22.8" x14ac:dyDescent="0.4">
      <c r="A14" s="47">
        <v>10</v>
      </c>
      <c r="B14" s="48" t="s">
        <v>30</v>
      </c>
      <c r="C14" s="49">
        <v>612</v>
      </c>
      <c r="D14" s="50">
        <v>101</v>
      </c>
      <c r="E14" s="51">
        <v>536</v>
      </c>
      <c r="F14" s="52"/>
      <c r="G14" s="50">
        <f t="shared" si="0"/>
        <v>0</v>
      </c>
      <c r="H14" s="53">
        <v>1600</v>
      </c>
      <c r="I14" s="52"/>
      <c r="J14" s="50">
        <f t="shared" si="2"/>
        <v>0</v>
      </c>
      <c r="K14" s="50"/>
      <c r="L14" s="53">
        <v>3044</v>
      </c>
      <c r="M14" s="52">
        <v>1435</v>
      </c>
      <c r="N14" s="50">
        <f t="shared" si="3"/>
        <v>47.141918528252305</v>
      </c>
      <c r="O14" s="54">
        <v>190</v>
      </c>
      <c r="P14" s="55"/>
      <c r="Q14" s="55">
        <f t="shared" si="4"/>
        <v>0</v>
      </c>
      <c r="R14" s="56">
        <v>588</v>
      </c>
      <c r="S14" s="57">
        <f t="shared" si="1"/>
        <v>3.3029001074113848</v>
      </c>
      <c r="T14" s="58">
        <v>680</v>
      </c>
      <c r="U14" s="59"/>
      <c r="V14" s="58"/>
      <c r="W14" s="58"/>
      <c r="X14" s="58">
        <v>20</v>
      </c>
      <c r="Y14" s="58"/>
    </row>
    <row r="15" spans="1:25" ht="22.8" x14ac:dyDescent="0.4">
      <c r="A15" s="47">
        <v>11</v>
      </c>
      <c r="B15" s="62" t="s">
        <v>31</v>
      </c>
      <c r="C15" s="49">
        <v>2953</v>
      </c>
      <c r="D15" s="50">
        <v>70</v>
      </c>
      <c r="E15" s="51">
        <v>500</v>
      </c>
      <c r="F15" s="52"/>
      <c r="G15" s="50">
        <f t="shared" si="0"/>
        <v>0</v>
      </c>
      <c r="H15" s="53">
        <v>4640</v>
      </c>
      <c r="I15" s="52"/>
      <c r="J15" s="50">
        <f t="shared" si="2"/>
        <v>0</v>
      </c>
      <c r="K15" s="50"/>
      <c r="L15" s="53">
        <v>2568</v>
      </c>
      <c r="M15" s="52"/>
      <c r="N15" s="50">
        <f t="shared" si="3"/>
        <v>0</v>
      </c>
      <c r="O15" s="54">
        <v>680</v>
      </c>
      <c r="P15" s="55"/>
      <c r="Q15" s="55">
        <f t="shared" si="4"/>
        <v>0</v>
      </c>
      <c r="R15" s="56">
        <v>706</v>
      </c>
      <c r="S15" s="57">
        <f t="shared" si="1"/>
        <v>0</v>
      </c>
      <c r="T15" s="58">
        <v>1000</v>
      </c>
      <c r="U15" s="59"/>
      <c r="V15" s="58"/>
      <c r="W15" s="58"/>
      <c r="X15" s="58"/>
      <c r="Y15" s="58"/>
    </row>
    <row r="16" spans="1:25" ht="22.8" x14ac:dyDescent="0.4">
      <c r="A16" s="47">
        <v>12</v>
      </c>
      <c r="B16" s="48" t="s">
        <v>32</v>
      </c>
      <c r="C16" s="49">
        <v>2122</v>
      </c>
      <c r="D16" s="52">
        <v>312</v>
      </c>
      <c r="E16" s="51">
        <v>740</v>
      </c>
      <c r="F16" s="52">
        <v>41</v>
      </c>
      <c r="G16" s="50">
        <f t="shared" si="0"/>
        <v>5.5405405405405412</v>
      </c>
      <c r="H16" s="49">
        <v>4450</v>
      </c>
      <c r="I16" s="52">
        <v>729</v>
      </c>
      <c r="J16" s="50">
        <f t="shared" si="2"/>
        <v>16.382022471910112</v>
      </c>
      <c r="K16" s="50">
        <v>203</v>
      </c>
      <c r="L16" s="53">
        <v>7500</v>
      </c>
      <c r="M16" s="52"/>
      <c r="N16" s="50">
        <f t="shared" si="3"/>
        <v>0</v>
      </c>
      <c r="O16" s="54">
        <v>1370</v>
      </c>
      <c r="P16" s="55"/>
      <c r="Q16" s="55">
        <f t="shared" si="4"/>
        <v>0</v>
      </c>
      <c r="R16" s="56">
        <v>1318</v>
      </c>
      <c r="S16" s="57">
        <f t="shared" si="1"/>
        <v>2.0758725341426403</v>
      </c>
      <c r="T16" s="58">
        <v>940</v>
      </c>
      <c r="U16" s="59">
        <v>355</v>
      </c>
      <c r="V16" s="58">
        <v>58</v>
      </c>
      <c r="W16" s="58"/>
      <c r="X16" s="58">
        <v>20</v>
      </c>
      <c r="Y16" s="58"/>
    </row>
    <row r="17" spans="1:25" ht="22.8" x14ac:dyDescent="0.4">
      <c r="A17" s="47">
        <v>13</v>
      </c>
      <c r="B17" s="48" t="s">
        <v>33</v>
      </c>
      <c r="C17" s="49">
        <v>220</v>
      </c>
      <c r="D17" s="50">
        <v>20</v>
      </c>
      <c r="E17" s="51">
        <v>140</v>
      </c>
      <c r="F17" s="52"/>
      <c r="G17" s="50">
        <f t="shared" si="0"/>
        <v>0</v>
      </c>
      <c r="H17" s="53">
        <v>1150</v>
      </c>
      <c r="I17" s="52"/>
      <c r="J17" s="50">
        <f t="shared" si="2"/>
        <v>0</v>
      </c>
      <c r="K17" s="50"/>
      <c r="L17" s="53">
        <v>1000</v>
      </c>
      <c r="M17" s="52"/>
      <c r="N17" s="50">
        <f t="shared" si="3"/>
        <v>0</v>
      </c>
      <c r="O17" s="54">
        <v>400</v>
      </c>
      <c r="P17" s="55"/>
      <c r="Q17" s="55">
        <f t="shared" si="4"/>
        <v>0</v>
      </c>
      <c r="R17" s="56">
        <v>254</v>
      </c>
      <c r="S17" s="57">
        <f t="shared" si="1"/>
        <v>0</v>
      </c>
      <c r="T17" s="58">
        <v>480</v>
      </c>
      <c r="U17" s="59"/>
      <c r="V17" s="58"/>
      <c r="W17" s="58"/>
      <c r="X17" s="58"/>
      <c r="Y17" s="58"/>
    </row>
    <row r="18" spans="1:25" ht="22.8" x14ac:dyDescent="0.4">
      <c r="A18" s="47">
        <v>14</v>
      </c>
      <c r="B18" s="48" t="s">
        <v>34</v>
      </c>
      <c r="C18" s="49">
        <v>983</v>
      </c>
      <c r="D18" s="50">
        <v>23</v>
      </c>
      <c r="E18" s="51">
        <v>445</v>
      </c>
      <c r="F18" s="52"/>
      <c r="G18" s="50">
        <f t="shared" si="0"/>
        <v>0</v>
      </c>
      <c r="H18" s="53">
        <v>0</v>
      </c>
      <c r="I18" s="52"/>
      <c r="J18" s="50" t="e">
        <f t="shared" si="2"/>
        <v>#DIV/0!</v>
      </c>
      <c r="K18" s="50"/>
      <c r="L18" s="53">
        <v>3460</v>
      </c>
      <c r="M18" s="52"/>
      <c r="N18" s="50">
        <f t="shared" si="3"/>
        <v>0</v>
      </c>
      <c r="O18" s="54">
        <v>315</v>
      </c>
      <c r="P18" s="55"/>
      <c r="Q18" s="55">
        <f t="shared" si="4"/>
        <v>0</v>
      </c>
      <c r="R18" s="56">
        <v>380</v>
      </c>
      <c r="S18" s="57">
        <f t="shared" si="1"/>
        <v>0</v>
      </c>
      <c r="T18" s="58">
        <v>953</v>
      </c>
      <c r="U18" s="59"/>
      <c r="V18" s="58"/>
      <c r="W18" s="58"/>
      <c r="X18" s="58">
        <v>32</v>
      </c>
      <c r="Y18" s="58"/>
    </row>
    <row r="19" spans="1:25" ht="22.8" x14ac:dyDescent="0.4">
      <c r="A19" s="47">
        <v>15</v>
      </c>
      <c r="B19" s="48" t="s">
        <v>35</v>
      </c>
      <c r="C19" s="49">
        <v>1487</v>
      </c>
      <c r="D19" s="50"/>
      <c r="E19" s="51">
        <v>0</v>
      </c>
      <c r="F19" s="52"/>
      <c r="G19" s="50" t="e">
        <f t="shared" si="0"/>
        <v>#DIV/0!</v>
      </c>
      <c r="H19" s="53">
        <v>0</v>
      </c>
      <c r="I19" s="52"/>
      <c r="J19" s="50" t="e">
        <f t="shared" si="2"/>
        <v>#DIV/0!</v>
      </c>
      <c r="K19" s="50"/>
      <c r="L19" s="53">
        <v>0</v>
      </c>
      <c r="M19" s="52"/>
      <c r="N19" s="50" t="e">
        <f t="shared" si="3"/>
        <v>#DIV/0!</v>
      </c>
      <c r="O19" s="54">
        <v>0</v>
      </c>
      <c r="P19" s="55"/>
      <c r="Q19" s="55" t="e">
        <f t="shared" si="4"/>
        <v>#DIV/0!</v>
      </c>
      <c r="R19" s="56">
        <v>0</v>
      </c>
      <c r="S19" s="57"/>
      <c r="T19" s="58"/>
      <c r="U19" s="59"/>
      <c r="V19" s="58"/>
      <c r="W19" s="58"/>
      <c r="X19" s="58"/>
      <c r="Y19" s="58"/>
    </row>
    <row r="20" spans="1:25" ht="22.8" x14ac:dyDescent="0.4">
      <c r="A20" s="47">
        <v>16</v>
      </c>
      <c r="B20" s="48" t="s">
        <v>36</v>
      </c>
      <c r="C20" s="49">
        <v>550</v>
      </c>
      <c r="D20" s="50"/>
      <c r="E20" s="51">
        <v>370</v>
      </c>
      <c r="F20" s="52"/>
      <c r="G20" s="50">
        <f t="shared" si="0"/>
        <v>0</v>
      </c>
      <c r="H20" s="53">
        <v>402</v>
      </c>
      <c r="I20" s="52"/>
      <c r="J20" s="50">
        <f t="shared" si="2"/>
        <v>0</v>
      </c>
      <c r="K20" s="50"/>
      <c r="L20" s="53">
        <v>2158</v>
      </c>
      <c r="M20" s="52"/>
      <c r="N20" s="50">
        <f t="shared" si="3"/>
        <v>0</v>
      </c>
      <c r="O20" s="54">
        <v>300</v>
      </c>
      <c r="P20" s="55"/>
      <c r="Q20" s="55">
        <f t="shared" si="4"/>
        <v>0</v>
      </c>
      <c r="R20" s="56">
        <v>257</v>
      </c>
      <c r="S20" s="57">
        <f>((F20*0.45)+(I20*0.35)+(M20/1.33*0.18)+(P20*0.2))/R20*10</f>
        <v>0</v>
      </c>
      <c r="T20" s="58"/>
      <c r="U20" s="59"/>
      <c r="V20" s="58"/>
      <c r="W20" s="58"/>
      <c r="X20" s="58"/>
      <c r="Y20" s="58"/>
    </row>
    <row r="21" spans="1:25" ht="22.8" x14ac:dyDescent="0.4">
      <c r="A21" s="47">
        <v>17</v>
      </c>
      <c r="B21" s="48" t="s">
        <v>37</v>
      </c>
      <c r="C21" s="49">
        <v>360</v>
      </c>
      <c r="D21" s="50">
        <v>3</v>
      </c>
      <c r="E21" s="51">
        <v>154</v>
      </c>
      <c r="F21" s="52"/>
      <c r="G21" s="50">
        <f t="shared" si="0"/>
        <v>0</v>
      </c>
      <c r="H21" s="53">
        <v>0</v>
      </c>
      <c r="I21" s="52"/>
      <c r="J21" s="50" t="e">
        <f t="shared" si="2"/>
        <v>#DIV/0!</v>
      </c>
      <c r="K21" s="50"/>
      <c r="L21" s="53">
        <v>1500</v>
      </c>
      <c r="M21" s="52"/>
      <c r="N21" s="50">
        <f t="shared" si="3"/>
        <v>0</v>
      </c>
      <c r="O21" s="54">
        <v>100</v>
      </c>
      <c r="P21" s="55"/>
      <c r="Q21" s="55">
        <f t="shared" si="4"/>
        <v>0</v>
      </c>
      <c r="R21" s="56">
        <v>135</v>
      </c>
      <c r="S21" s="57">
        <f>((F21*0.45)+(I21*0.35)+(M21/1.33*0.18)+(P21*0.2))/R21*10</f>
        <v>0</v>
      </c>
      <c r="T21" s="58">
        <v>60</v>
      </c>
      <c r="U21" s="59"/>
      <c r="V21" s="58"/>
      <c r="W21" s="58"/>
      <c r="X21" s="58"/>
      <c r="Y21" s="58"/>
    </row>
    <row r="22" spans="1:25" ht="22.8" x14ac:dyDescent="0.4">
      <c r="A22" s="47">
        <v>18</v>
      </c>
      <c r="B22" s="63" t="s">
        <v>38</v>
      </c>
      <c r="C22" s="49">
        <v>533</v>
      </c>
      <c r="D22" s="50">
        <v>50</v>
      </c>
      <c r="E22" s="51">
        <v>0</v>
      </c>
      <c r="F22" s="52"/>
      <c r="G22" s="50" t="e">
        <f t="shared" si="0"/>
        <v>#DIV/0!</v>
      </c>
      <c r="H22" s="53"/>
      <c r="I22" s="52"/>
      <c r="J22" s="50" t="e">
        <f t="shared" si="2"/>
        <v>#DIV/0!</v>
      </c>
      <c r="K22" s="50"/>
      <c r="L22" s="53"/>
      <c r="M22" s="52"/>
      <c r="N22" s="50" t="e">
        <f t="shared" si="3"/>
        <v>#DIV/0!</v>
      </c>
      <c r="O22" s="54">
        <v>0</v>
      </c>
      <c r="P22" s="55"/>
      <c r="Q22" s="55" t="e">
        <f t="shared" si="4"/>
        <v>#DIV/0!</v>
      </c>
      <c r="R22" s="56">
        <v>0</v>
      </c>
      <c r="S22" s="57"/>
      <c r="T22" s="58"/>
      <c r="U22" s="59"/>
      <c r="V22" s="58"/>
      <c r="W22" s="58"/>
      <c r="X22" s="58"/>
      <c r="Y22" s="64">
        <v>170</v>
      </c>
    </row>
    <row r="23" spans="1:25" ht="22.8" x14ac:dyDescent="0.4">
      <c r="A23" s="47">
        <v>20</v>
      </c>
      <c r="B23" s="63" t="s">
        <v>39</v>
      </c>
      <c r="C23" s="49">
        <v>1763</v>
      </c>
      <c r="D23" s="50">
        <v>156</v>
      </c>
      <c r="E23" s="51">
        <v>371</v>
      </c>
      <c r="F23" s="52">
        <v>30</v>
      </c>
      <c r="G23" s="50">
        <f t="shared" si="0"/>
        <v>8.0862533692722369</v>
      </c>
      <c r="H23" s="53">
        <v>1200</v>
      </c>
      <c r="I23" s="52"/>
      <c r="J23" s="50">
        <f t="shared" si="2"/>
        <v>0</v>
      </c>
      <c r="K23" s="50"/>
      <c r="L23" s="53"/>
      <c r="M23" s="52"/>
      <c r="N23" s="50" t="e">
        <f t="shared" si="3"/>
        <v>#DIV/0!</v>
      </c>
      <c r="O23" s="54">
        <v>100</v>
      </c>
      <c r="P23" s="55"/>
      <c r="Q23" s="55">
        <f t="shared" si="4"/>
        <v>0</v>
      </c>
      <c r="R23" s="56">
        <v>217</v>
      </c>
      <c r="S23" s="57">
        <f>((F23*0.45)+(I23*0.35)+(M23/1.33*0.18)+(P23*0.2))/R23*10</f>
        <v>0.62211981566820274</v>
      </c>
      <c r="T23" s="58"/>
      <c r="U23" s="59"/>
      <c r="V23" s="58"/>
      <c r="W23" s="58"/>
      <c r="X23" s="58"/>
      <c r="Y23" s="58"/>
    </row>
    <row r="24" spans="1:25" ht="22.8" x14ac:dyDescent="0.4">
      <c r="A24" s="47">
        <v>21</v>
      </c>
      <c r="B24" s="63" t="s">
        <v>40</v>
      </c>
      <c r="C24" s="49">
        <v>0</v>
      </c>
      <c r="D24" s="52"/>
      <c r="E24" s="51">
        <v>0</v>
      </c>
      <c r="F24" s="52"/>
      <c r="G24" s="50"/>
      <c r="H24" s="49"/>
      <c r="I24" s="52"/>
      <c r="J24" s="50"/>
      <c r="K24" s="50"/>
      <c r="L24" s="53"/>
      <c r="M24" s="52"/>
      <c r="N24" s="50"/>
      <c r="O24" s="54"/>
      <c r="P24" s="55"/>
      <c r="Q24" s="55"/>
      <c r="R24" s="56">
        <v>0</v>
      </c>
      <c r="S24" s="57"/>
      <c r="T24" s="58"/>
      <c r="U24" s="59">
        <v>150</v>
      </c>
      <c r="V24" s="58"/>
      <c r="W24" s="58"/>
      <c r="X24" s="58"/>
      <c r="Y24" s="58"/>
    </row>
    <row r="25" spans="1:25" ht="22.8" x14ac:dyDescent="0.4">
      <c r="A25" s="47">
        <v>22</v>
      </c>
      <c r="B25" s="63" t="s">
        <v>41</v>
      </c>
      <c r="C25" s="49">
        <v>1445</v>
      </c>
      <c r="D25" s="50"/>
      <c r="E25" s="51">
        <v>860</v>
      </c>
      <c r="F25" s="52"/>
      <c r="G25" s="50">
        <f t="shared" si="0"/>
        <v>0</v>
      </c>
      <c r="H25" s="53"/>
      <c r="I25" s="52"/>
      <c r="J25" s="50"/>
      <c r="K25" s="50"/>
      <c r="L25" s="53">
        <v>2340</v>
      </c>
      <c r="M25" s="52"/>
      <c r="N25" s="50">
        <f t="shared" si="3"/>
        <v>0</v>
      </c>
      <c r="O25" s="54">
        <v>33</v>
      </c>
      <c r="P25" s="55"/>
      <c r="Q25" s="55">
        <f t="shared" si="4"/>
        <v>0</v>
      </c>
      <c r="R25" s="56">
        <v>415</v>
      </c>
      <c r="S25" s="57">
        <f>((F25*0.45)+(I25*0.35)+(M25/1.33*0.18)+(P25*0.2))/R25*10</f>
        <v>0</v>
      </c>
      <c r="T25" s="58">
        <v>1492</v>
      </c>
      <c r="U25" s="59"/>
      <c r="V25" s="58"/>
      <c r="W25" s="58"/>
      <c r="X25" s="58"/>
      <c r="Y25" s="58"/>
    </row>
    <row r="26" spans="1:25" ht="22.8" x14ac:dyDescent="0.4">
      <c r="A26" s="65">
        <v>23</v>
      </c>
      <c r="B26" s="63" t="s">
        <v>42</v>
      </c>
      <c r="C26" s="49"/>
      <c r="D26" s="50"/>
      <c r="E26" s="53"/>
      <c r="F26" s="52"/>
      <c r="G26" s="50"/>
      <c r="H26" s="53"/>
      <c r="I26" s="52"/>
      <c r="J26" s="50"/>
      <c r="K26" s="50"/>
      <c r="L26" s="53"/>
      <c r="M26" s="52"/>
      <c r="N26" s="50"/>
      <c r="O26" s="54"/>
      <c r="P26" s="55"/>
      <c r="Q26" s="55"/>
      <c r="R26" s="56">
        <v>0</v>
      </c>
      <c r="S26" s="57"/>
      <c r="T26" s="58"/>
      <c r="U26" s="59"/>
      <c r="V26" s="58"/>
      <c r="W26" s="58"/>
      <c r="X26" s="58"/>
      <c r="Y26" s="58"/>
    </row>
    <row r="27" spans="1:25" ht="22.8" x14ac:dyDescent="0.4">
      <c r="A27" s="65">
        <v>24</v>
      </c>
      <c r="B27" s="63" t="s">
        <v>43</v>
      </c>
      <c r="C27" s="49">
        <v>185</v>
      </c>
      <c r="D27" s="50"/>
      <c r="E27" s="53"/>
      <c r="F27" s="52"/>
      <c r="G27" s="50"/>
      <c r="H27" s="53"/>
      <c r="I27" s="52"/>
      <c r="J27" s="50"/>
      <c r="K27" s="50"/>
      <c r="L27" s="53"/>
      <c r="M27" s="52"/>
      <c r="N27" s="50"/>
      <c r="O27" s="54"/>
      <c r="P27" s="55"/>
      <c r="Q27" s="55"/>
      <c r="R27" s="56">
        <v>0</v>
      </c>
      <c r="S27" s="57"/>
      <c r="T27" s="58"/>
      <c r="U27" s="59"/>
      <c r="V27" s="58"/>
      <c r="W27" s="58"/>
      <c r="X27" s="58"/>
      <c r="Y27" s="58"/>
    </row>
    <row r="28" spans="1:25" ht="22.8" x14ac:dyDescent="0.4">
      <c r="A28" s="65">
        <v>25</v>
      </c>
      <c r="B28" s="63" t="s">
        <v>44</v>
      </c>
      <c r="C28" s="49">
        <v>234</v>
      </c>
      <c r="D28" s="50"/>
      <c r="E28" s="53"/>
      <c r="F28" s="52"/>
      <c r="G28" s="50"/>
      <c r="H28" s="53"/>
      <c r="I28" s="52"/>
      <c r="J28" s="50"/>
      <c r="K28" s="50"/>
      <c r="L28" s="53"/>
      <c r="M28" s="52"/>
      <c r="N28" s="50"/>
      <c r="O28" s="54"/>
      <c r="P28" s="55"/>
      <c r="Q28" s="55"/>
      <c r="R28" s="56">
        <v>0</v>
      </c>
      <c r="S28" s="57"/>
      <c r="T28" s="58"/>
      <c r="U28" s="59"/>
      <c r="V28" s="58"/>
      <c r="W28" s="58"/>
      <c r="X28" s="58"/>
      <c r="Y28" s="58"/>
    </row>
    <row r="29" spans="1:25" ht="22.8" x14ac:dyDescent="0.4">
      <c r="A29" s="65">
        <v>26</v>
      </c>
      <c r="B29" s="63" t="s">
        <v>45</v>
      </c>
      <c r="C29" s="49">
        <v>560</v>
      </c>
      <c r="D29" s="50"/>
      <c r="E29" s="53"/>
      <c r="F29" s="52"/>
      <c r="G29" s="50"/>
      <c r="H29" s="53"/>
      <c r="I29" s="52"/>
      <c r="J29" s="50"/>
      <c r="K29" s="50"/>
      <c r="L29" s="53"/>
      <c r="M29" s="52"/>
      <c r="N29" s="50"/>
      <c r="O29" s="54"/>
      <c r="P29" s="55"/>
      <c r="Q29" s="55"/>
      <c r="R29" s="56">
        <v>0</v>
      </c>
      <c r="S29" s="57"/>
      <c r="T29" s="66"/>
      <c r="U29" s="67"/>
      <c r="V29" s="66"/>
      <c r="W29" s="66"/>
      <c r="X29" s="66"/>
      <c r="Y29" s="58"/>
    </row>
    <row r="30" spans="1:25" s="72" customFormat="1" ht="22.8" x14ac:dyDescent="0.4">
      <c r="A30" s="68"/>
      <c r="B30" s="69" t="s">
        <v>46</v>
      </c>
      <c r="C30" s="70">
        <f>SUM(C5:C29)</f>
        <v>28373</v>
      </c>
      <c r="D30" s="71">
        <f>SUM(D5:D29)</f>
        <v>1479</v>
      </c>
      <c r="E30" s="70">
        <f>SUM(E5:E29)</f>
        <v>11400</v>
      </c>
      <c r="F30" s="71">
        <f>SUM(F5:F29)</f>
        <v>149.6</v>
      </c>
      <c r="G30" s="50">
        <f t="shared" si="0"/>
        <v>1.3122807017543858</v>
      </c>
      <c r="H30" s="70">
        <f>SUM(H5:H29)</f>
        <v>56900</v>
      </c>
      <c r="I30" s="71">
        <f>SUM(I5:I29)</f>
        <v>812.2</v>
      </c>
      <c r="J30" s="50">
        <f t="shared" si="2"/>
        <v>1.4274165202108964</v>
      </c>
      <c r="K30" s="70">
        <f>SUM(K5:K29)</f>
        <v>286.2</v>
      </c>
      <c r="L30" s="70">
        <f>SUM(L5:L29)</f>
        <v>51100</v>
      </c>
      <c r="M30" s="71">
        <f>SUM(M5:M29)</f>
        <v>1435</v>
      </c>
      <c r="N30" s="61">
        <f t="shared" si="3"/>
        <v>2.8082191780821919</v>
      </c>
      <c r="O30" s="54">
        <f>SUM(O5:O29)</f>
        <v>10600</v>
      </c>
      <c r="P30" s="58">
        <f>SUM(P5:P29)</f>
        <v>0</v>
      </c>
      <c r="Q30" s="55">
        <f t="shared" si="4"/>
        <v>0</v>
      </c>
      <c r="R30" s="56">
        <f>SUM(R5:R29)</f>
        <v>13562</v>
      </c>
      <c r="S30" s="57">
        <f>((F30*0.45)+(I30*0.35)+(M30/1.33*0.18)+(P30*0.2))/R30*10</f>
        <v>0.40244840459798653</v>
      </c>
      <c r="T30" s="51">
        <f t="shared" ref="T30:Y30" si="5">SUM(T5:T29)</f>
        <v>15373</v>
      </c>
      <c r="U30" s="51">
        <f t="shared" si="5"/>
        <v>505</v>
      </c>
      <c r="V30" s="51">
        <f t="shared" si="5"/>
        <v>1690</v>
      </c>
      <c r="W30" s="51">
        <f t="shared" si="5"/>
        <v>60</v>
      </c>
      <c r="X30" s="51">
        <f t="shared" si="5"/>
        <v>372</v>
      </c>
      <c r="Y30" s="51">
        <f t="shared" si="5"/>
        <v>170</v>
      </c>
    </row>
    <row r="31" spans="1:25" s="80" customFormat="1" ht="22.8" x14ac:dyDescent="0.4">
      <c r="A31" s="73"/>
      <c r="B31" s="74" t="s">
        <v>47</v>
      </c>
      <c r="C31" s="75">
        <v>1500</v>
      </c>
      <c r="D31" s="76"/>
      <c r="E31" s="75">
        <v>1500</v>
      </c>
      <c r="F31" s="76"/>
      <c r="G31" s="50">
        <f t="shared" si="0"/>
        <v>0</v>
      </c>
      <c r="H31" s="75">
        <v>4420</v>
      </c>
      <c r="I31" s="76"/>
      <c r="J31" s="50">
        <f t="shared" si="2"/>
        <v>0</v>
      </c>
      <c r="K31" s="50"/>
      <c r="L31" s="77">
        <v>7500</v>
      </c>
      <c r="M31" s="78"/>
      <c r="N31" s="50">
        <f t="shared" si="3"/>
        <v>0</v>
      </c>
      <c r="O31" s="79">
        <v>5000</v>
      </c>
      <c r="P31" s="64"/>
      <c r="Q31" s="55">
        <f t="shared" si="4"/>
        <v>0</v>
      </c>
      <c r="R31" s="56">
        <v>2390</v>
      </c>
      <c r="S31" s="57">
        <f>((F31*0.45)+(I31*0.35)+(M31/1.33*0.18)+(P31*0.2))/R31*10</f>
        <v>0</v>
      </c>
      <c r="T31" s="58">
        <v>4000</v>
      </c>
      <c r="U31" s="59"/>
      <c r="V31" s="58"/>
      <c r="W31" s="58">
        <v>500</v>
      </c>
      <c r="X31" s="58"/>
      <c r="Y31" s="59">
        <v>460</v>
      </c>
    </row>
    <row r="32" spans="1:25" s="90" customFormat="1" ht="22.8" x14ac:dyDescent="0.4">
      <c r="A32" s="68"/>
      <c r="B32" s="81" t="s">
        <v>48</v>
      </c>
      <c r="C32" s="82">
        <f>SUM(C30:C31)</f>
        <v>29873</v>
      </c>
      <c r="D32" s="82">
        <f>SUM(D30:D31)</f>
        <v>1479</v>
      </c>
      <c r="E32" s="82">
        <f>SUM(E30:E31)</f>
        <v>12900</v>
      </c>
      <c r="F32" s="82">
        <f>SUM(F30:F31)</f>
        <v>149.6</v>
      </c>
      <c r="G32" s="83">
        <f t="shared" si="0"/>
        <v>1.1596899224806201</v>
      </c>
      <c r="H32" s="82">
        <f>SUM(H30:H31)</f>
        <v>61320</v>
      </c>
      <c r="I32" s="82">
        <f>SUM(I30:I31)</f>
        <v>812.2</v>
      </c>
      <c r="J32" s="83">
        <f t="shared" si="2"/>
        <v>1.3245270711024137</v>
      </c>
      <c r="K32" s="84">
        <f>SUM(K30:K31)</f>
        <v>286.2</v>
      </c>
      <c r="L32" s="84">
        <f>SUM(L30:L31)</f>
        <v>58600</v>
      </c>
      <c r="M32" s="84">
        <f>SUM(M30:M31)</f>
        <v>1435</v>
      </c>
      <c r="N32" s="85">
        <f t="shared" si="3"/>
        <v>2.4488054607508531</v>
      </c>
      <c r="O32" s="86">
        <f>SUM(O30:O31)</f>
        <v>15600</v>
      </c>
      <c r="P32" s="86">
        <f t="shared" ref="P32" si="6">SUM(P30:P31)</f>
        <v>0</v>
      </c>
      <c r="Q32" s="55">
        <f t="shared" si="4"/>
        <v>0</v>
      </c>
      <c r="R32" s="87">
        <f>SUM(R30:R31)</f>
        <v>15952</v>
      </c>
      <c r="S32" s="88">
        <f>((F32*0.45)+(I32*0.35)+(M32/1.33*0.18)+(P32*0.2))/R32*10</f>
        <v>0.34215178430026916</v>
      </c>
      <c r="T32" s="89">
        <f t="shared" ref="T32:Y32" si="7">SUM(T30:T31)</f>
        <v>19373</v>
      </c>
      <c r="U32" s="89">
        <f t="shared" si="7"/>
        <v>505</v>
      </c>
      <c r="V32" s="89">
        <f t="shared" si="7"/>
        <v>1690</v>
      </c>
      <c r="W32" s="89">
        <f t="shared" si="7"/>
        <v>560</v>
      </c>
      <c r="X32" s="89">
        <f t="shared" si="7"/>
        <v>372</v>
      </c>
      <c r="Y32" s="89">
        <f t="shared" si="7"/>
        <v>630</v>
      </c>
    </row>
    <row r="33" spans="1:17" ht="22.8" x14ac:dyDescent="0.4">
      <c r="A33" s="91"/>
      <c r="B33" s="92" t="s">
        <v>49</v>
      </c>
      <c r="C33" s="93"/>
      <c r="D33" s="91"/>
      <c r="E33" s="94"/>
      <c r="F33" s="91"/>
      <c r="G33" s="95"/>
      <c r="H33" s="91"/>
      <c r="I33" s="94"/>
      <c r="J33" s="95"/>
      <c r="K33" s="95"/>
      <c r="L33" s="94"/>
      <c r="M33" s="94"/>
      <c r="N33" s="95"/>
      <c r="O33" s="67"/>
      <c r="P33" s="67"/>
      <c r="Q33" s="67"/>
    </row>
    <row r="34" spans="1:17" ht="22.8" x14ac:dyDescent="0.4">
      <c r="A34" s="96"/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67"/>
      <c r="P34" s="67"/>
      <c r="Q34" s="67"/>
    </row>
    <row r="39" spans="1:17" ht="22.95" customHeight="1" x14ac:dyDescent="0.55000000000000004"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13.2" customHeight="1" x14ac:dyDescent="0.55000000000000004">
      <c r="B40" s="99"/>
    </row>
    <row r="41" spans="1:17" ht="46.2" customHeight="1" x14ac:dyDescent="0.55000000000000004">
      <c r="B41" s="99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</sheetData>
  <mergeCells count="17">
    <mergeCell ref="X2:X4"/>
    <mergeCell ref="Y2:Y4"/>
    <mergeCell ref="E3:G3"/>
    <mergeCell ref="H3:J3"/>
    <mergeCell ref="K3:K4"/>
    <mergeCell ref="L3:N3"/>
    <mergeCell ref="O3:Q3"/>
    <mergeCell ref="T3:T4"/>
    <mergeCell ref="U3:U4"/>
    <mergeCell ref="V3:V4"/>
    <mergeCell ref="C1:P1"/>
    <mergeCell ref="C2:D3"/>
    <mergeCell ref="E2:Q2"/>
    <mergeCell ref="R2:R4"/>
    <mergeCell ref="S2:S4"/>
    <mergeCell ref="T2:W2"/>
    <mergeCell ref="W3:W4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25</vt:lpstr>
      <vt:lpstr>'25'!Заголовки_для_печати</vt:lpstr>
      <vt:lpstr>'25'!Область_печати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2018-06-25T04:27:58Z</dcterms:created>
  <dcterms:modified xsi:type="dcterms:W3CDTF">2018-06-25T04:28:13Z</dcterms:modified>
</cp:coreProperties>
</file>