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 2018(уборка)" sheetId="1" r:id="rId1"/>
  </sheets>
  <definedNames>
    <definedName name="_xlnm.Print_Titles" localSheetId="0">'поле 2018(уборка)'!$A:$B</definedName>
    <definedName name="_xlnm.Print_Area" localSheetId="0">'поле 2018(уборка)'!$A$1:$AB$30</definedName>
  </definedNames>
  <calcPr calcId="145621"/>
</workbook>
</file>

<file path=xl/calcChain.xml><?xml version="1.0" encoding="utf-8"?>
<calcChain xmlns="http://schemas.openxmlformats.org/spreadsheetml/2006/main">
  <c r="AB30" i="1" l="1"/>
  <c r="J30" i="1"/>
  <c r="H30" i="1"/>
  <c r="F30" i="1"/>
  <c r="D30" i="1"/>
  <c r="AL28" i="1"/>
  <c r="AB28" i="1"/>
  <c r="J28" i="1"/>
  <c r="H28" i="1"/>
  <c r="F28" i="1"/>
  <c r="D28" i="1"/>
  <c r="AK27" i="1"/>
  <c r="AK29" i="1" s="1"/>
  <c r="AJ27" i="1"/>
  <c r="AJ29" i="1" s="1"/>
  <c r="AI27" i="1"/>
  <c r="AI29" i="1" s="1"/>
  <c r="AH27" i="1"/>
  <c r="AH29" i="1" s="1"/>
  <c r="AG27" i="1"/>
  <c r="AG29" i="1" s="1"/>
  <c r="AF27" i="1"/>
  <c r="AF29" i="1" s="1"/>
  <c r="AE27" i="1"/>
  <c r="AE29" i="1" s="1"/>
  <c r="AD27" i="1"/>
  <c r="AD29" i="1" s="1"/>
  <c r="AL29" i="1" s="1"/>
  <c r="AC27" i="1"/>
  <c r="AC29" i="1" s="1"/>
  <c r="AA27" i="1"/>
  <c r="AA29" i="1" s="1"/>
  <c r="AB29" i="1" s="1"/>
  <c r="Z27" i="1"/>
  <c r="Z29" i="1" s="1"/>
  <c r="Y27" i="1"/>
  <c r="Y29" i="1" s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I27" i="1"/>
  <c r="I29" i="1" s="1"/>
  <c r="G27" i="1"/>
  <c r="G29" i="1" s="1"/>
  <c r="E27" i="1"/>
  <c r="E29" i="1" s="1"/>
  <c r="C27" i="1"/>
  <c r="C29" i="1" s="1"/>
  <c r="J26" i="1"/>
  <c r="H26" i="1"/>
  <c r="F26" i="1"/>
  <c r="D26" i="1"/>
  <c r="J25" i="1"/>
  <c r="H25" i="1"/>
  <c r="F25" i="1"/>
  <c r="D25" i="1"/>
  <c r="F24" i="1"/>
  <c r="D24" i="1"/>
  <c r="J23" i="1"/>
  <c r="H23" i="1"/>
  <c r="F23" i="1"/>
  <c r="D23" i="1"/>
  <c r="AB22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AB17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AB13" i="1"/>
  <c r="J13" i="1"/>
  <c r="H13" i="1"/>
  <c r="F13" i="1"/>
  <c r="D13" i="1"/>
  <c r="AB12" i="1"/>
  <c r="J12" i="1"/>
  <c r="H12" i="1"/>
  <c r="F12" i="1"/>
  <c r="D12" i="1"/>
  <c r="AB11" i="1"/>
  <c r="J11" i="1"/>
  <c r="H11" i="1"/>
  <c r="F11" i="1"/>
  <c r="D11" i="1"/>
  <c r="AB10" i="1"/>
  <c r="J10" i="1"/>
  <c r="H10" i="1"/>
  <c r="F10" i="1"/>
  <c r="D10" i="1"/>
  <c r="J9" i="1"/>
  <c r="H9" i="1"/>
  <c r="F9" i="1"/>
  <c r="D9" i="1"/>
  <c r="AB8" i="1"/>
  <c r="J8" i="1"/>
  <c r="H8" i="1"/>
  <c r="F8" i="1"/>
  <c r="D8" i="1"/>
  <c r="J7" i="1"/>
  <c r="H7" i="1"/>
  <c r="F7" i="1"/>
  <c r="D7" i="1"/>
  <c r="AB6" i="1"/>
  <c r="J6" i="1"/>
  <c r="H6" i="1"/>
  <c r="F6" i="1"/>
  <c r="D6" i="1"/>
  <c r="AB5" i="1"/>
  <c r="J5" i="1"/>
  <c r="H5" i="1"/>
  <c r="F5" i="1"/>
  <c r="D5" i="1"/>
  <c r="D27" i="1" s="1"/>
  <c r="D29" i="1" s="1"/>
  <c r="H29" i="1" l="1"/>
  <c r="F29" i="1"/>
  <c r="J29" i="1"/>
  <c r="F27" i="1"/>
  <c r="H27" i="1"/>
  <c r="J27" i="1"/>
  <c r="AB27" i="1"/>
  <c r="AL27" i="1"/>
</calcChain>
</file>

<file path=xl/sharedStrings.xml><?xml version="1.0" encoding="utf-8"?>
<sst xmlns="http://schemas.openxmlformats.org/spreadsheetml/2006/main" count="79" uniqueCount="56">
  <si>
    <t>Оперативные данные по полевым работам на 20 августа 2018 года   Можгинский район</t>
  </si>
  <si>
    <t>Наименование хозяйства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</si>
  <si>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</si>
  <si>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</si>
  <si>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</si>
  <si>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</si>
  <si>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</si>
  <si>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</si>
  <si>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Семенники мн. Трав</t>
  </si>
  <si>
    <t>Вспашка зяби, га</t>
  </si>
  <si>
    <t>Уборка картофеля</t>
  </si>
  <si>
    <t>Уборка овощей</t>
  </si>
  <si>
    <t>план</t>
  </si>
  <si>
    <t>Всего скошено озимых и яровых зерновых и з/б культур</t>
  </si>
  <si>
    <t>Обмолот, га</t>
  </si>
  <si>
    <t>тонн</t>
  </si>
  <si>
    <t>ц/га</t>
  </si>
  <si>
    <t>факт</t>
  </si>
  <si>
    <t>озимые</t>
  </si>
  <si>
    <t>яровые</t>
  </si>
  <si>
    <t>га</t>
  </si>
  <si>
    <t>план, га</t>
  </si>
  <si>
    <t>морковь</t>
  </si>
  <si>
    <t>свекла</t>
  </si>
  <si>
    <t>капуста</t>
  </si>
  <si>
    <t>прочие</t>
  </si>
  <si>
    <t>на зерно</t>
  </si>
  <si>
    <t>за день, га</t>
  </si>
  <si>
    <t>на корма</t>
  </si>
  <si>
    <t>%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</si>
  <si>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</si>
  <si>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</si>
  <si>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</si>
  <si>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</si>
  <si>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</si>
  <si>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</si>
  <si>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</si>
  <si>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</si>
  <si>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</si>
  <si>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</si>
  <si>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</si>
  <si>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</si>
  <si>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</si>
  <si>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</si>
  <si>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</si>
  <si>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</si>
  <si>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</si>
  <si>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</si>
  <si>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</si>
  <si>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</si>
  <si>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</si>
  <si>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</si>
  <si>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ИТОГО (СХО)</t>
  </si>
  <si>
    <t>КФХ</t>
  </si>
  <si>
    <t>ВСЕГО</t>
  </si>
  <si>
    <t>2017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</si>
</sst>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sz val="12"/>
      <name val="Arial Cyr"/>
      <charset val="204"/>
    </font>
    <font>
      <i/>
      <sz val="14"/>
      <name val="Arial Cyr"/>
      <charset val="204"/>
    </font>
    <font>
      <sz val="36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ahoma"/>
      <family val="2"/>
      <charset val="204"/>
    </font>
    <font>
      <sz val="2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Fill="1" applyBorder="1"/>
    <xf numFmtId="0" fontId="10" fillId="0" borderId="10" xfId="0" applyFont="1" applyFill="1" applyBorder="1"/>
    <xf numFmtId="0" fontId="11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0" fontId="13" fillId="3" borderId="9" xfId="0" applyFont="1" applyFill="1" applyBorder="1"/>
    <xf numFmtId="0" fontId="14" fillId="0" borderId="9" xfId="0" applyFont="1" applyBorder="1"/>
    <xf numFmtId="0" fontId="14" fillId="3" borderId="9" xfId="0" applyFont="1" applyFill="1" applyBorder="1"/>
    <xf numFmtId="0" fontId="0" fillId="0" borderId="9" xfId="0" applyFont="1" applyBorder="1"/>
    <xf numFmtId="0" fontId="0" fillId="0" borderId="0" xfId="0" applyFont="1"/>
    <xf numFmtId="164" fontId="14" fillId="0" borderId="9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2" fillId="2" borderId="9" xfId="0" applyFont="1" applyFill="1" applyBorder="1" applyAlignment="1" applyProtection="1">
      <alignment horizontal="left" vertical="center"/>
    </xf>
    <xf numFmtId="164" fontId="14" fillId="0" borderId="9" xfId="0" applyNumberFormat="1" applyFont="1" applyBorder="1"/>
    <xf numFmtId="0" fontId="0" fillId="0" borderId="9" xfId="0" applyBorder="1"/>
    <xf numFmtId="1" fontId="11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>
      <alignment horizontal="center"/>
    </xf>
    <xf numFmtId="164" fontId="15" fillId="3" borderId="9" xfId="0" applyNumberFormat="1" applyFont="1" applyFill="1" applyBorder="1" applyAlignment="1">
      <alignment horizontal="center"/>
    </xf>
    <xf numFmtId="164" fontId="14" fillId="3" borderId="9" xfId="0" applyNumberFormat="1" applyFont="1" applyFill="1" applyBorder="1" applyAlignment="1">
      <alignment horizontal="center"/>
    </xf>
    <xf numFmtId="164" fontId="16" fillId="3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6" fillId="2" borderId="9" xfId="0" applyFont="1" applyFill="1" applyBorder="1"/>
    <xf numFmtId="0" fontId="16" fillId="3" borderId="9" xfId="0" applyFont="1" applyFill="1" applyBorder="1"/>
    <xf numFmtId="164" fontId="16" fillId="2" borderId="9" xfId="0" applyNumberFormat="1" applyFont="1" applyFill="1" applyBorder="1"/>
    <xf numFmtId="0" fontId="17" fillId="2" borderId="9" xfId="0" applyFont="1" applyFill="1" applyBorder="1"/>
    <xf numFmtId="0" fontId="16" fillId="2" borderId="0" xfId="0" applyFont="1" applyFill="1"/>
    <xf numFmtId="0" fontId="17" fillId="2" borderId="0" xfId="0" applyFont="1" applyFill="1"/>
    <xf numFmtId="0" fontId="16" fillId="2" borderId="9" xfId="0" applyFont="1" applyFill="1" applyBorder="1" applyAlignment="1">
      <alignment horizontal="left" vertical="center" wrapText="1"/>
    </xf>
    <xf numFmtId="164" fontId="15" fillId="5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8" fillId="2" borderId="9" xfId="0" applyFont="1" applyFill="1" applyBorder="1" applyAlignment="1"/>
    <xf numFmtId="0" fontId="18" fillId="2" borderId="9" xfId="0" applyFont="1" applyFill="1" applyBorder="1" applyAlignment="1">
      <alignment wrapText="1"/>
    </xf>
    <xf numFmtId="0" fontId="18" fillId="3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0" fontId="18" fillId="3" borderId="9" xfId="0" applyFont="1" applyFill="1" applyBorder="1"/>
    <xf numFmtId="0" fontId="18" fillId="2" borderId="9" xfId="0" applyFont="1" applyFill="1" applyBorder="1"/>
    <xf numFmtId="0" fontId="18" fillId="2" borderId="0" xfId="0" applyFont="1" applyFill="1"/>
    <xf numFmtId="0" fontId="6" fillId="2" borderId="9" xfId="0" applyFont="1" applyFill="1" applyBorder="1"/>
    <xf numFmtId="0" fontId="0" fillId="2" borderId="0" xfId="0" applyFill="1"/>
    <xf numFmtId="0" fontId="19" fillId="2" borderId="0" xfId="0" applyFont="1" applyFill="1" applyAlignment="1"/>
    <xf numFmtId="0" fontId="0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view="pageBreakPreview" zoomScale="60" zoomScaleNormal="30" workbookViewId="0">
      <selection activeCell="H29" sqref="H29"/>
    </sheetView>
  </sheetViews>
  <sheetFormatPr defaultRowHeight="13.2" x14ac:dyDescent="0.25"/>
  <cols>
    <col min="1" max="1" width="6.6640625" customWidth="1"/>
    <col min="2" max="2" width="30" style="97" customWidth="1"/>
    <col min="3" max="3" width="10.6640625" customWidth="1"/>
    <col min="4" max="4" width="10.33203125" style="95" customWidth="1"/>
    <col min="5" max="6" width="10.21875" customWidth="1"/>
    <col min="7" max="7" width="9.5546875" customWidth="1"/>
    <col min="8" max="8" width="7.109375" customWidth="1"/>
    <col min="9" max="9" width="10.6640625" customWidth="1"/>
    <col min="10" max="10" width="9.109375" customWidth="1"/>
    <col min="11" max="11" width="7.77734375" customWidth="1"/>
    <col min="12" max="12" width="8.21875" customWidth="1"/>
    <col min="13" max="13" width="7.109375" bestFit="1" customWidth="1"/>
    <col min="14" max="14" width="9.44140625" customWidth="1"/>
    <col min="15" max="15" width="9.5546875" customWidth="1"/>
    <col min="16" max="17" width="6.77734375" customWidth="1"/>
    <col min="18" max="18" width="8.6640625" customWidth="1"/>
    <col min="19" max="19" width="8.44140625" customWidth="1"/>
    <col min="20" max="20" width="9" customWidth="1"/>
    <col min="21" max="21" width="7.6640625" customWidth="1"/>
    <col min="22" max="22" width="8.44140625" customWidth="1"/>
    <col min="23" max="23" width="10.5546875" customWidth="1"/>
    <col min="24" max="24" width="8.6640625" customWidth="1"/>
    <col min="25" max="25" width="9.44140625" customWidth="1"/>
    <col min="26" max="26" width="8.21875" customWidth="1"/>
    <col min="27" max="27" width="10" customWidth="1"/>
    <col min="28" max="28" width="7.88671875" customWidth="1"/>
    <col min="29" max="29" width="8.77734375" customWidth="1"/>
    <col min="30" max="30" width="8.44140625" customWidth="1"/>
    <col min="31" max="31" width="7.33203125" customWidth="1"/>
    <col min="37" max="37" width="12" customWidth="1"/>
  </cols>
  <sheetData>
    <row r="1" spans="1:37" ht="67.2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</row>
    <row r="2" spans="1:37" ht="63.6" customHeight="1" x14ac:dyDescent="0.25">
      <c r="A2" s="3"/>
      <c r="B2" s="4" t="s">
        <v>1</v>
      </c>
      <c r="C2" s="5" t="s">
        <v>2</v>
      </c>
      <c r="D2" s="6"/>
      <c r="E2" s="6"/>
      <c r="F2" s="6"/>
      <c r="G2" s="6"/>
      <c r="H2" s="6"/>
      <c r="I2" s="6"/>
      <c r="J2" s="7"/>
      <c r="K2" s="8" t="s">
        <v>3</v>
      </c>
      <c r="L2" s="9" t="s">
        <v>4</v>
      </c>
      <c r="M2" s="10"/>
      <c r="N2" s="11" t="s">
        <v>5</v>
      </c>
      <c r="O2" s="9" t="s">
        <v>6</v>
      </c>
      <c r="P2" s="10"/>
      <c r="Q2" s="12" t="s">
        <v>7</v>
      </c>
      <c r="R2" s="13"/>
      <c r="S2" s="13"/>
      <c r="T2" s="14"/>
      <c r="U2" s="12" t="s">
        <v>8</v>
      </c>
      <c r="V2" s="14"/>
      <c r="W2" s="9" t="s">
        <v>9</v>
      </c>
      <c r="X2" s="10"/>
      <c r="Y2" s="12" t="s">
        <v>10</v>
      </c>
      <c r="Z2" s="13"/>
      <c r="AA2" s="13"/>
      <c r="AB2" s="14"/>
      <c r="AC2" s="15" t="s">
        <v>11</v>
      </c>
      <c r="AD2" s="15"/>
      <c r="AE2" s="15"/>
      <c r="AF2" s="15"/>
      <c r="AG2" s="15"/>
      <c r="AH2" s="15"/>
      <c r="AI2" s="15"/>
      <c r="AJ2" s="15"/>
    </row>
    <row r="3" spans="1:37" ht="38.4" customHeight="1" x14ac:dyDescent="0.3">
      <c r="A3" s="16"/>
      <c r="B3" s="17"/>
      <c r="C3" s="18" t="s">
        <v>12</v>
      </c>
      <c r="D3" s="19" t="s">
        <v>13</v>
      </c>
      <c r="E3" s="20" t="s">
        <v>14</v>
      </c>
      <c r="F3" s="21"/>
      <c r="G3" s="21"/>
      <c r="H3" s="22"/>
      <c r="I3" s="15" t="s">
        <v>15</v>
      </c>
      <c r="J3" s="15" t="s">
        <v>16</v>
      </c>
      <c r="K3" s="23"/>
      <c r="L3" s="24" t="s">
        <v>12</v>
      </c>
      <c r="M3" s="15" t="s">
        <v>17</v>
      </c>
      <c r="N3" s="25"/>
      <c r="O3" s="24" t="s">
        <v>12</v>
      </c>
      <c r="P3" s="15" t="s">
        <v>17</v>
      </c>
      <c r="Q3" s="15" t="s">
        <v>18</v>
      </c>
      <c r="R3" s="15"/>
      <c r="S3" s="15" t="s">
        <v>19</v>
      </c>
      <c r="T3" s="15"/>
      <c r="U3" s="26" t="s">
        <v>20</v>
      </c>
      <c r="V3" s="26" t="s">
        <v>15</v>
      </c>
      <c r="W3" s="24" t="s">
        <v>12</v>
      </c>
      <c r="X3" s="15" t="s">
        <v>17</v>
      </c>
      <c r="Y3" s="27" t="s">
        <v>21</v>
      </c>
      <c r="Z3" s="28" t="s">
        <v>17</v>
      </c>
      <c r="AA3" s="29"/>
      <c r="AB3" s="30"/>
      <c r="AC3" s="31" t="s">
        <v>22</v>
      </c>
      <c r="AD3" s="31"/>
      <c r="AE3" s="31" t="s">
        <v>23</v>
      </c>
      <c r="AF3" s="31"/>
      <c r="AG3" s="31" t="s">
        <v>24</v>
      </c>
      <c r="AH3" s="31"/>
      <c r="AI3" s="31" t="s">
        <v>25</v>
      </c>
      <c r="AJ3" s="31"/>
    </row>
    <row r="4" spans="1:37" ht="48" customHeight="1" x14ac:dyDescent="0.7">
      <c r="A4" s="32"/>
      <c r="B4" s="33"/>
      <c r="C4" s="18"/>
      <c r="D4" s="34"/>
      <c r="E4" s="35" t="s">
        <v>26</v>
      </c>
      <c r="F4" s="35" t="s">
        <v>27</v>
      </c>
      <c r="G4" s="35" t="s">
        <v>28</v>
      </c>
      <c r="H4" s="35" t="s">
        <v>29</v>
      </c>
      <c r="I4" s="15"/>
      <c r="J4" s="15"/>
      <c r="K4" s="36"/>
      <c r="L4" s="24"/>
      <c r="M4" s="15"/>
      <c r="N4" s="37"/>
      <c r="O4" s="24"/>
      <c r="P4" s="15"/>
      <c r="Q4" s="38" t="s">
        <v>12</v>
      </c>
      <c r="R4" s="39" t="s">
        <v>17</v>
      </c>
      <c r="S4" s="38" t="s">
        <v>12</v>
      </c>
      <c r="T4" s="39" t="s">
        <v>17</v>
      </c>
      <c r="U4" s="40"/>
      <c r="V4" s="40"/>
      <c r="W4" s="24"/>
      <c r="X4" s="15"/>
      <c r="Y4" s="41"/>
      <c r="Z4" s="42" t="s">
        <v>20</v>
      </c>
      <c r="AA4" s="42" t="s">
        <v>15</v>
      </c>
      <c r="AB4" s="42" t="s">
        <v>16</v>
      </c>
      <c r="AC4" s="42" t="s">
        <v>20</v>
      </c>
      <c r="AD4" s="42" t="s">
        <v>15</v>
      </c>
      <c r="AE4" s="42" t="s">
        <v>20</v>
      </c>
      <c r="AF4" s="43" t="s">
        <v>15</v>
      </c>
      <c r="AG4" s="43" t="s">
        <v>20</v>
      </c>
      <c r="AH4" s="43" t="s">
        <v>15</v>
      </c>
      <c r="AI4" s="43" t="s">
        <v>20</v>
      </c>
      <c r="AJ4" s="43" t="s">
        <v>15</v>
      </c>
      <c r="AK4" s="44" t="s">
        <v>20</v>
      </c>
    </row>
    <row r="5" spans="1:37" s="56" customFormat="1" ht="25.8" customHeight="1" x14ac:dyDescent="0.4">
      <c r="A5" s="45">
        <v>1</v>
      </c>
      <c r="B5" s="46" t="s">
        <v>30</v>
      </c>
      <c r="C5" s="47">
        <v>5251</v>
      </c>
      <c r="D5" s="48">
        <f t="shared" ref="D5:D28" si="0">E5+G5</f>
        <v>2956</v>
      </c>
      <c r="E5" s="49">
        <v>2856</v>
      </c>
      <c r="F5" s="50">
        <f t="shared" ref="F5:F30" si="1">E5-AK5</f>
        <v>156</v>
      </c>
      <c r="G5" s="49">
        <v>100</v>
      </c>
      <c r="H5" s="51">
        <f>(E5+G5)/C5*100</f>
        <v>56.294039230622737</v>
      </c>
      <c r="I5" s="49">
        <v>9897.5</v>
      </c>
      <c r="J5" s="49">
        <f>I5/E5*10</f>
        <v>34.655112044817926</v>
      </c>
      <c r="K5" s="49">
        <v>9</v>
      </c>
      <c r="L5" s="52"/>
      <c r="M5" s="53"/>
      <c r="N5" s="53">
        <v>1264</v>
      </c>
      <c r="O5" s="52">
        <v>1292</v>
      </c>
      <c r="P5" s="53"/>
      <c r="Q5" s="54">
        <v>340</v>
      </c>
      <c r="R5" s="53">
        <v>340</v>
      </c>
      <c r="S5" s="54">
        <v>1252</v>
      </c>
      <c r="T5" s="53">
        <v>570</v>
      </c>
      <c r="U5" s="49">
        <v>40</v>
      </c>
      <c r="V5" s="49">
        <v>6.6</v>
      </c>
      <c r="W5" s="52">
        <v>6000</v>
      </c>
      <c r="X5" s="53">
        <v>750</v>
      </c>
      <c r="Y5" s="47">
        <v>20</v>
      </c>
      <c r="Z5" s="53"/>
      <c r="AA5" s="53"/>
      <c r="AB5" s="53" t="e">
        <f t="shared" ref="AB5:AB17" si="2">AA5/Z5*10</f>
        <v>#DIV/0!</v>
      </c>
      <c r="AC5" s="53"/>
      <c r="AD5" s="53"/>
      <c r="AE5" s="53"/>
      <c r="AF5" s="53"/>
      <c r="AG5" s="53"/>
      <c r="AH5" s="53"/>
      <c r="AI5" s="55"/>
      <c r="AJ5" s="55"/>
      <c r="AK5" s="49">
        <v>2700</v>
      </c>
    </row>
    <row r="6" spans="1:37" s="56" customFormat="1" ht="25.8" customHeight="1" x14ac:dyDescent="0.4">
      <c r="A6" s="45">
        <v>2</v>
      </c>
      <c r="B6" s="46" t="s">
        <v>31</v>
      </c>
      <c r="C6" s="47">
        <v>946</v>
      </c>
      <c r="D6" s="48">
        <f t="shared" si="0"/>
        <v>424</v>
      </c>
      <c r="E6" s="49">
        <v>424</v>
      </c>
      <c r="F6" s="50">
        <f t="shared" si="1"/>
        <v>114</v>
      </c>
      <c r="G6" s="49"/>
      <c r="H6" s="51">
        <f t="shared" ref="H6:H30" si="3">(E6+G6)/C6*100</f>
        <v>44.82029598308668</v>
      </c>
      <c r="I6" s="49">
        <v>844.3</v>
      </c>
      <c r="J6" s="49">
        <f t="shared" ref="J6:J30" si="4">I6/E6*10</f>
        <v>19.912735849056602</v>
      </c>
      <c r="K6" s="49">
        <v>6</v>
      </c>
      <c r="L6" s="52"/>
      <c r="M6" s="53"/>
      <c r="N6" s="53"/>
      <c r="O6" s="52">
        <v>0</v>
      </c>
      <c r="P6" s="53"/>
      <c r="Q6" s="54"/>
      <c r="R6" s="53"/>
      <c r="S6" s="54">
        <v>235</v>
      </c>
      <c r="T6" s="53"/>
      <c r="U6" s="53"/>
      <c r="V6" s="53"/>
      <c r="W6" s="52">
        <v>986</v>
      </c>
      <c r="X6" s="53"/>
      <c r="Y6" s="47">
        <v>40</v>
      </c>
      <c r="Z6" s="53"/>
      <c r="AA6" s="53"/>
      <c r="AB6" s="53" t="e">
        <f t="shared" si="2"/>
        <v>#DIV/0!</v>
      </c>
      <c r="AC6" s="53"/>
      <c r="AD6" s="53"/>
      <c r="AE6" s="53"/>
      <c r="AF6" s="53"/>
      <c r="AG6" s="53"/>
      <c r="AH6" s="53"/>
      <c r="AI6" s="55"/>
      <c r="AJ6" s="55"/>
      <c r="AK6" s="49">
        <v>310</v>
      </c>
    </row>
    <row r="7" spans="1:37" s="56" customFormat="1" ht="25.8" customHeight="1" x14ac:dyDescent="0.4">
      <c r="A7" s="45">
        <v>3</v>
      </c>
      <c r="B7" s="46" t="s">
        <v>32</v>
      </c>
      <c r="C7" s="47">
        <v>1700</v>
      </c>
      <c r="D7" s="48">
        <f t="shared" si="0"/>
        <v>935</v>
      </c>
      <c r="E7" s="49">
        <v>935</v>
      </c>
      <c r="F7" s="50">
        <f t="shared" si="1"/>
        <v>95</v>
      </c>
      <c r="G7" s="49"/>
      <c r="H7" s="51">
        <f t="shared" si="3"/>
        <v>55.000000000000007</v>
      </c>
      <c r="I7" s="49">
        <v>3269.1</v>
      </c>
      <c r="J7" s="57">
        <f t="shared" si="4"/>
        <v>34.963636363636361</v>
      </c>
      <c r="K7" s="49">
        <v>4</v>
      </c>
      <c r="L7" s="52"/>
      <c r="M7" s="53"/>
      <c r="N7" s="53">
        <v>240</v>
      </c>
      <c r="O7" s="52">
        <v>400</v>
      </c>
      <c r="P7" s="53"/>
      <c r="Q7" s="54">
        <v>90</v>
      </c>
      <c r="R7" s="53">
        <v>150</v>
      </c>
      <c r="S7" s="54">
        <v>331</v>
      </c>
      <c r="T7" s="53">
        <v>130</v>
      </c>
      <c r="U7" s="49">
        <v>50</v>
      </c>
      <c r="V7" s="49">
        <v>15.3</v>
      </c>
      <c r="W7" s="52">
        <v>1500</v>
      </c>
      <c r="X7" s="53">
        <v>438</v>
      </c>
      <c r="Y7" s="47"/>
      <c r="Z7" s="53"/>
      <c r="AA7" s="53"/>
      <c r="AB7" s="53"/>
      <c r="AC7" s="53"/>
      <c r="AD7" s="53"/>
      <c r="AE7" s="53"/>
      <c r="AF7" s="53"/>
      <c r="AG7" s="53"/>
      <c r="AH7" s="53"/>
      <c r="AI7" s="55"/>
      <c r="AJ7" s="55"/>
      <c r="AK7" s="49">
        <v>840</v>
      </c>
    </row>
    <row r="8" spans="1:37" s="56" customFormat="1" ht="25.8" customHeight="1" x14ac:dyDescent="0.4">
      <c r="A8" s="45">
        <v>4</v>
      </c>
      <c r="B8" s="46" t="s">
        <v>33</v>
      </c>
      <c r="C8" s="47">
        <v>836</v>
      </c>
      <c r="D8" s="48">
        <f t="shared" si="0"/>
        <v>295</v>
      </c>
      <c r="E8" s="49">
        <v>155</v>
      </c>
      <c r="F8" s="50">
        <f t="shared" si="1"/>
        <v>25</v>
      </c>
      <c r="G8" s="49">
        <v>140</v>
      </c>
      <c r="H8" s="51">
        <f t="shared" si="3"/>
        <v>35.28708133971292</v>
      </c>
      <c r="I8" s="49">
        <v>290</v>
      </c>
      <c r="J8" s="49">
        <f t="shared" si="4"/>
        <v>18.709677419354836</v>
      </c>
      <c r="K8" s="49">
        <v>2</v>
      </c>
      <c r="L8" s="52"/>
      <c r="M8" s="53"/>
      <c r="N8" s="53">
        <v>200</v>
      </c>
      <c r="O8" s="52">
        <v>270</v>
      </c>
      <c r="P8" s="53">
        <v>56</v>
      </c>
      <c r="Q8" s="54">
        <v>67</v>
      </c>
      <c r="R8" s="53"/>
      <c r="S8" s="54">
        <v>145</v>
      </c>
      <c r="T8" s="53"/>
      <c r="U8" s="53"/>
      <c r="V8" s="53"/>
      <c r="W8" s="52">
        <v>950</v>
      </c>
      <c r="X8" s="53">
        <v>10</v>
      </c>
      <c r="Y8" s="47">
        <v>16</v>
      </c>
      <c r="Z8" s="53"/>
      <c r="AA8" s="53"/>
      <c r="AB8" s="53" t="e">
        <f t="shared" si="2"/>
        <v>#DIV/0!</v>
      </c>
      <c r="AC8" s="53"/>
      <c r="AD8" s="53"/>
      <c r="AE8" s="53"/>
      <c r="AF8" s="53"/>
      <c r="AG8" s="53"/>
      <c r="AH8" s="53"/>
      <c r="AI8" s="55"/>
      <c r="AJ8" s="55"/>
      <c r="AK8" s="49">
        <v>130</v>
      </c>
    </row>
    <row r="9" spans="1:37" s="56" customFormat="1" ht="25.8" customHeight="1" x14ac:dyDescent="0.4">
      <c r="A9" s="45">
        <v>5</v>
      </c>
      <c r="B9" s="46" t="s">
        <v>34</v>
      </c>
      <c r="C9" s="47">
        <v>1861</v>
      </c>
      <c r="D9" s="48">
        <f t="shared" si="0"/>
        <v>916</v>
      </c>
      <c r="E9" s="49">
        <v>916</v>
      </c>
      <c r="F9" s="50">
        <f t="shared" si="1"/>
        <v>80</v>
      </c>
      <c r="G9" s="49"/>
      <c r="H9" s="51">
        <f t="shared" si="3"/>
        <v>49.2208490059108</v>
      </c>
      <c r="I9" s="49">
        <v>2292</v>
      </c>
      <c r="J9" s="49">
        <f t="shared" si="4"/>
        <v>25.021834061135372</v>
      </c>
      <c r="K9" s="49">
        <v>5</v>
      </c>
      <c r="L9" s="52"/>
      <c r="M9" s="53"/>
      <c r="N9" s="53">
        <v>330</v>
      </c>
      <c r="O9" s="52">
        <v>381</v>
      </c>
      <c r="P9" s="53"/>
      <c r="Q9" s="54">
        <v>87</v>
      </c>
      <c r="R9" s="53">
        <v>87</v>
      </c>
      <c r="S9" s="54">
        <v>364</v>
      </c>
      <c r="T9" s="53"/>
      <c r="U9" s="53"/>
      <c r="V9" s="53"/>
      <c r="W9" s="52">
        <v>1300</v>
      </c>
      <c r="X9" s="53">
        <v>217</v>
      </c>
      <c r="Y9" s="47"/>
      <c r="Z9" s="53"/>
      <c r="AA9" s="53"/>
      <c r="AB9" s="53"/>
      <c r="AC9" s="53"/>
      <c r="AD9" s="53"/>
      <c r="AE9" s="53"/>
      <c r="AF9" s="53"/>
      <c r="AG9" s="53"/>
      <c r="AH9" s="53"/>
      <c r="AI9" s="55"/>
      <c r="AJ9" s="55"/>
      <c r="AK9" s="49">
        <v>836</v>
      </c>
    </row>
    <row r="10" spans="1:37" s="56" customFormat="1" ht="25.8" customHeight="1" x14ac:dyDescent="0.4">
      <c r="A10" s="45">
        <v>6</v>
      </c>
      <c r="B10" s="46" t="s">
        <v>35</v>
      </c>
      <c r="C10" s="47">
        <v>550</v>
      </c>
      <c r="D10" s="48">
        <f t="shared" si="0"/>
        <v>256.5</v>
      </c>
      <c r="E10" s="49">
        <v>196.5</v>
      </c>
      <c r="F10" s="50">
        <f t="shared" si="1"/>
        <v>34.5</v>
      </c>
      <c r="G10" s="49">
        <v>60</v>
      </c>
      <c r="H10" s="51">
        <f t="shared" si="3"/>
        <v>46.63636363636364</v>
      </c>
      <c r="I10" s="58">
        <v>503.9</v>
      </c>
      <c r="J10" s="57">
        <f t="shared" si="4"/>
        <v>25.643765903307887</v>
      </c>
      <c r="K10" s="49">
        <v>1</v>
      </c>
      <c r="L10" s="52"/>
      <c r="M10" s="53"/>
      <c r="N10" s="53"/>
      <c r="O10" s="52">
        <v>0</v>
      </c>
      <c r="P10" s="53"/>
      <c r="Q10" s="54">
        <v>0</v>
      </c>
      <c r="R10" s="53"/>
      <c r="S10" s="54">
        <v>134</v>
      </c>
      <c r="T10" s="53"/>
      <c r="U10" s="53"/>
      <c r="V10" s="53"/>
      <c r="W10" s="52">
        <v>800</v>
      </c>
      <c r="X10" s="53">
        <v>15</v>
      </c>
      <c r="Y10" s="47">
        <v>40</v>
      </c>
      <c r="Z10" s="53"/>
      <c r="AA10" s="53"/>
      <c r="AB10" s="53" t="e">
        <f t="shared" si="2"/>
        <v>#DIV/0!</v>
      </c>
      <c r="AC10" s="53"/>
      <c r="AD10" s="53"/>
      <c r="AE10" s="53"/>
      <c r="AF10" s="53"/>
      <c r="AG10" s="53"/>
      <c r="AH10" s="53"/>
      <c r="AI10" s="55"/>
      <c r="AJ10" s="55"/>
      <c r="AK10" s="49">
        <v>162</v>
      </c>
    </row>
    <row r="11" spans="1:37" s="56" customFormat="1" ht="25.8" customHeight="1" x14ac:dyDescent="0.4">
      <c r="A11" s="45">
        <v>7</v>
      </c>
      <c r="B11" s="46" t="s">
        <v>36</v>
      </c>
      <c r="C11" s="47">
        <v>462</v>
      </c>
      <c r="D11" s="48">
        <f t="shared" si="0"/>
        <v>238</v>
      </c>
      <c r="E11" s="49">
        <v>223</v>
      </c>
      <c r="F11" s="50">
        <f t="shared" si="1"/>
        <v>19</v>
      </c>
      <c r="G11" s="49">
        <v>15</v>
      </c>
      <c r="H11" s="51">
        <f t="shared" si="3"/>
        <v>51.515151515151516</v>
      </c>
      <c r="I11" s="49">
        <v>626</v>
      </c>
      <c r="J11" s="49">
        <f t="shared" si="4"/>
        <v>28.071748878923767</v>
      </c>
      <c r="K11" s="49">
        <v>2</v>
      </c>
      <c r="L11" s="52"/>
      <c r="M11" s="53"/>
      <c r="N11" s="53">
        <v>50</v>
      </c>
      <c r="O11" s="52">
        <v>50</v>
      </c>
      <c r="P11" s="53"/>
      <c r="Q11" s="54">
        <v>11</v>
      </c>
      <c r="R11" s="53"/>
      <c r="S11" s="54">
        <v>130</v>
      </c>
      <c r="T11" s="53">
        <v>25</v>
      </c>
      <c r="U11" s="53"/>
      <c r="V11" s="53"/>
      <c r="W11" s="52">
        <v>600</v>
      </c>
      <c r="X11" s="53">
        <v>160</v>
      </c>
      <c r="Y11" s="47">
        <v>10</v>
      </c>
      <c r="Z11" s="53"/>
      <c r="AA11" s="53"/>
      <c r="AB11" s="53" t="e">
        <f t="shared" si="2"/>
        <v>#DIV/0!</v>
      </c>
      <c r="AC11" s="53"/>
      <c r="AD11" s="53"/>
      <c r="AE11" s="53"/>
      <c r="AF11" s="53"/>
      <c r="AG11" s="53"/>
      <c r="AH11" s="53"/>
      <c r="AI11" s="55"/>
      <c r="AJ11" s="55"/>
      <c r="AK11" s="49">
        <v>204</v>
      </c>
    </row>
    <row r="12" spans="1:37" s="56" customFormat="1" ht="25.8" customHeight="1" x14ac:dyDescent="0.4">
      <c r="A12" s="45">
        <v>8</v>
      </c>
      <c r="B12" s="46" t="s">
        <v>37</v>
      </c>
      <c r="C12" s="47">
        <v>1380</v>
      </c>
      <c r="D12" s="48">
        <f t="shared" si="0"/>
        <v>662</v>
      </c>
      <c r="E12" s="49">
        <v>511</v>
      </c>
      <c r="F12" s="50">
        <f t="shared" si="1"/>
        <v>62</v>
      </c>
      <c r="G12" s="49">
        <v>151</v>
      </c>
      <c r="H12" s="51">
        <f t="shared" si="3"/>
        <v>47.971014492753625</v>
      </c>
      <c r="I12" s="49">
        <v>1451</v>
      </c>
      <c r="J12" s="49">
        <f t="shared" si="4"/>
        <v>28.395303326810179</v>
      </c>
      <c r="K12" s="49">
        <v>4</v>
      </c>
      <c r="L12" s="52"/>
      <c r="M12" s="53"/>
      <c r="N12" s="53">
        <v>50</v>
      </c>
      <c r="O12" s="52">
        <v>130</v>
      </c>
      <c r="P12" s="53"/>
      <c r="Q12" s="54">
        <v>25</v>
      </c>
      <c r="R12" s="53">
        <v>100</v>
      </c>
      <c r="S12" s="54">
        <v>298</v>
      </c>
      <c r="T12" s="53"/>
      <c r="U12" s="53"/>
      <c r="V12" s="53"/>
      <c r="W12" s="52">
        <v>1489</v>
      </c>
      <c r="X12" s="53">
        <v>411</v>
      </c>
      <c r="Y12" s="47">
        <v>50</v>
      </c>
      <c r="Z12" s="53"/>
      <c r="AA12" s="53"/>
      <c r="AB12" s="53" t="e">
        <f t="shared" si="2"/>
        <v>#DIV/0!</v>
      </c>
      <c r="AC12" s="54">
        <v>12</v>
      </c>
      <c r="AD12" s="53"/>
      <c r="AE12" s="54">
        <v>12</v>
      </c>
      <c r="AF12" s="53"/>
      <c r="AG12" s="54">
        <v>30</v>
      </c>
      <c r="AH12" s="53"/>
      <c r="AI12" s="54">
        <v>2</v>
      </c>
      <c r="AJ12" s="55"/>
      <c r="AK12" s="49">
        <v>449</v>
      </c>
    </row>
    <row r="13" spans="1:37" s="56" customFormat="1" ht="25.8" customHeight="1" x14ac:dyDescent="0.4">
      <c r="A13" s="45">
        <v>9</v>
      </c>
      <c r="B13" s="46" t="s">
        <v>38</v>
      </c>
      <c r="C13" s="47">
        <v>1113</v>
      </c>
      <c r="D13" s="48">
        <f t="shared" si="0"/>
        <v>279</v>
      </c>
      <c r="E13" s="49">
        <v>124</v>
      </c>
      <c r="F13" s="50">
        <f t="shared" si="1"/>
        <v>53</v>
      </c>
      <c r="G13" s="49">
        <v>155</v>
      </c>
      <c r="H13" s="51">
        <f t="shared" si="3"/>
        <v>25.067385444743934</v>
      </c>
      <c r="I13" s="49">
        <v>347</v>
      </c>
      <c r="J13" s="49">
        <f t="shared" si="4"/>
        <v>27.983870967741936</v>
      </c>
      <c r="K13" s="49">
        <v>3</v>
      </c>
      <c r="L13" s="52"/>
      <c r="M13" s="53"/>
      <c r="N13" s="53"/>
      <c r="O13" s="52">
        <v>230</v>
      </c>
      <c r="P13" s="53"/>
      <c r="Q13" s="54">
        <v>55</v>
      </c>
      <c r="R13" s="53"/>
      <c r="S13" s="54">
        <v>212</v>
      </c>
      <c r="T13" s="53"/>
      <c r="U13" s="53"/>
      <c r="V13" s="53"/>
      <c r="W13" s="52">
        <v>800</v>
      </c>
      <c r="X13" s="53"/>
      <c r="Y13" s="47">
        <v>10</v>
      </c>
      <c r="Z13" s="53"/>
      <c r="AA13" s="53"/>
      <c r="AB13" s="53" t="e">
        <f t="shared" si="2"/>
        <v>#DIV/0!</v>
      </c>
      <c r="AC13" s="53"/>
      <c r="AD13" s="53"/>
      <c r="AE13" s="53"/>
      <c r="AF13" s="53"/>
      <c r="AG13" s="53"/>
      <c r="AH13" s="53"/>
      <c r="AI13" s="55"/>
      <c r="AJ13" s="55"/>
      <c r="AK13" s="49">
        <v>71</v>
      </c>
    </row>
    <row r="14" spans="1:37" s="56" customFormat="1" ht="25.8" customHeight="1" x14ac:dyDescent="0.4">
      <c r="A14" s="45">
        <v>10</v>
      </c>
      <c r="B14" s="46" t="s">
        <v>39</v>
      </c>
      <c r="C14" s="47">
        <v>980</v>
      </c>
      <c r="D14" s="48">
        <f t="shared" si="0"/>
        <v>561</v>
      </c>
      <c r="E14" s="49">
        <v>441</v>
      </c>
      <c r="F14" s="50">
        <f t="shared" si="1"/>
        <v>50</v>
      </c>
      <c r="G14" s="49">
        <v>120</v>
      </c>
      <c r="H14" s="51">
        <f t="shared" si="3"/>
        <v>57.244897959183675</v>
      </c>
      <c r="I14" s="49">
        <v>971.5</v>
      </c>
      <c r="J14" s="49">
        <f t="shared" si="4"/>
        <v>22.029478458049887</v>
      </c>
      <c r="K14" s="49">
        <v>3</v>
      </c>
      <c r="L14" s="52"/>
      <c r="M14" s="53"/>
      <c r="N14" s="53">
        <v>150</v>
      </c>
      <c r="O14" s="52">
        <v>150</v>
      </c>
      <c r="P14" s="53"/>
      <c r="Q14" s="54">
        <v>33</v>
      </c>
      <c r="R14" s="53">
        <v>60</v>
      </c>
      <c r="S14" s="54">
        <v>179</v>
      </c>
      <c r="T14" s="53"/>
      <c r="U14" s="53"/>
      <c r="V14" s="53"/>
      <c r="W14" s="52">
        <v>800</v>
      </c>
      <c r="X14" s="53">
        <v>57</v>
      </c>
      <c r="Y14" s="47"/>
      <c r="Z14" s="53"/>
      <c r="AA14" s="53"/>
      <c r="AB14" s="53"/>
      <c r="AC14" s="53"/>
      <c r="AD14" s="53"/>
      <c r="AE14" s="53"/>
      <c r="AF14" s="53"/>
      <c r="AG14" s="53"/>
      <c r="AH14" s="53"/>
      <c r="AI14" s="55"/>
      <c r="AJ14" s="55"/>
      <c r="AK14" s="49">
        <v>391</v>
      </c>
    </row>
    <row r="15" spans="1:37" s="56" customFormat="1" ht="25.8" customHeight="1" x14ac:dyDescent="0.4">
      <c r="A15" s="45">
        <v>11</v>
      </c>
      <c r="B15" s="46" t="s">
        <v>40</v>
      </c>
      <c r="C15" s="47">
        <v>1500</v>
      </c>
      <c r="D15" s="48">
        <f t="shared" si="0"/>
        <v>700</v>
      </c>
      <c r="E15" s="49">
        <v>700</v>
      </c>
      <c r="F15" s="50">
        <f t="shared" si="1"/>
        <v>170</v>
      </c>
      <c r="G15" s="49"/>
      <c r="H15" s="51">
        <f t="shared" si="3"/>
        <v>46.666666666666664</v>
      </c>
      <c r="I15" s="49">
        <v>1700</v>
      </c>
      <c r="J15" s="49">
        <f t="shared" si="4"/>
        <v>24.285714285714285</v>
      </c>
      <c r="K15" s="49">
        <v>4</v>
      </c>
      <c r="L15" s="52"/>
      <c r="M15" s="53"/>
      <c r="N15" s="53">
        <v>350</v>
      </c>
      <c r="O15" s="52">
        <v>500</v>
      </c>
      <c r="P15" s="53">
        <v>120</v>
      </c>
      <c r="Q15" s="54">
        <v>60</v>
      </c>
      <c r="R15" s="53">
        <v>100</v>
      </c>
      <c r="S15" s="54">
        <v>298</v>
      </c>
      <c r="T15" s="53">
        <v>170</v>
      </c>
      <c r="U15" s="53">
        <v>100</v>
      </c>
      <c r="V15" s="53">
        <v>35</v>
      </c>
      <c r="W15" s="52">
        <v>1320</v>
      </c>
      <c r="X15" s="53">
        <v>150</v>
      </c>
      <c r="Y15" s="47"/>
      <c r="Z15" s="53"/>
      <c r="AA15" s="53"/>
      <c r="AB15" s="53"/>
      <c r="AC15" s="53"/>
      <c r="AD15" s="53"/>
      <c r="AE15" s="53"/>
      <c r="AF15" s="53"/>
      <c r="AG15" s="53"/>
      <c r="AH15" s="53"/>
      <c r="AI15" s="55"/>
      <c r="AJ15" s="55"/>
      <c r="AK15" s="49">
        <v>530</v>
      </c>
    </row>
    <row r="16" spans="1:37" s="56" customFormat="1" ht="25.8" customHeight="1" x14ac:dyDescent="0.4">
      <c r="A16" s="45">
        <v>12</v>
      </c>
      <c r="B16" s="46" t="s">
        <v>41</v>
      </c>
      <c r="C16" s="47">
        <v>1577</v>
      </c>
      <c r="D16" s="48">
        <f t="shared" si="0"/>
        <v>915</v>
      </c>
      <c r="E16" s="49">
        <v>915</v>
      </c>
      <c r="F16" s="50">
        <f t="shared" si="1"/>
        <v>108</v>
      </c>
      <c r="G16" s="49"/>
      <c r="H16" s="51">
        <f t="shared" si="3"/>
        <v>58.021559923906153</v>
      </c>
      <c r="I16" s="49">
        <v>2022</v>
      </c>
      <c r="J16" s="49">
        <f t="shared" si="4"/>
        <v>22.098360655737707</v>
      </c>
      <c r="K16" s="49">
        <v>5</v>
      </c>
      <c r="L16" s="52">
        <v>355</v>
      </c>
      <c r="M16" s="53">
        <v>65</v>
      </c>
      <c r="N16" s="53">
        <v>117</v>
      </c>
      <c r="O16" s="52">
        <v>410</v>
      </c>
      <c r="P16" s="53"/>
      <c r="Q16" s="54">
        <v>90</v>
      </c>
      <c r="R16" s="53">
        <v>250</v>
      </c>
      <c r="S16" s="54">
        <v>354</v>
      </c>
      <c r="T16" s="53">
        <v>280</v>
      </c>
      <c r="U16" s="53"/>
      <c r="V16" s="53"/>
      <c r="W16" s="52">
        <v>1770</v>
      </c>
      <c r="X16" s="53">
        <v>880</v>
      </c>
      <c r="Y16" s="47"/>
      <c r="Z16" s="53"/>
      <c r="AA16" s="53"/>
      <c r="AB16" s="53"/>
      <c r="AC16" s="53"/>
      <c r="AD16" s="53"/>
      <c r="AE16" s="53"/>
      <c r="AF16" s="53"/>
      <c r="AG16" s="53"/>
      <c r="AH16" s="53"/>
      <c r="AI16" s="55"/>
      <c r="AJ16" s="55"/>
      <c r="AK16" s="49">
        <v>807</v>
      </c>
    </row>
    <row r="17" spans="1:38" s="56" customFormat="1" ht="25.8" customHeight="1" x14ac:dyDescent="0.4">
      <c r="A17" s="45">
        <v>13</v>
      </c>
      <c r="B17" s="46" t="s">
        <v>42</v>
      </c>
      <c r="C17" s="47">
        <v>520</v>
      </c>
      <c r="D17" s="48">
        <f t="shared" si="0"/>
        <v>520</v>
      </c>
      <c r="E17" s="49">
        <v>240</v>
      </c>
      <c r="F17" s="50">
        <f t="shared" si="1"/>
        <v>8</v>
      </c>
      <c r="G17" s="49">
        <v>280</v>
      </c>
      <c r="H17" s="59">
        <f t="shared" si="3"/>
        <v>100</v>
      </c>
      <c r="I17" s="49">
        <v>624</v>
      </c>
      <c r="J17" s="49">
        <f t="shared" si="4"/>
        <v>26</v>
      </c>
      <c r="K17" s="49">
        <v>2</v>
      </c>
      <c r="L17" s="52"/>
      <c r="M17" s="53"/>
      <c r="N17" s="53"/>
      <c r="O17" s="52">
        <v>0</v>
      </c>
      <c r="P17" s="53"/>
      <c r="Q17" s="54">
        <v>0</v>
      </c>
      <c r="R17" s="53"/>
      <c r="S17" s="54">
        <v>152</v>
      </c>
      <c r="T17" s="53">
        <v>137</v>
      </c>
      <c r="U17" s="53"/>
      <c r="V17" s="53"/>
      <c r="W17" s="52">
        <v>530</v>
      </c>
      <c r="X17" s="53">
        <v>80</v>
      </c>
      <c r="Y17" s="47">
        <v>10</v>
      </c>
      <c r="Z17" s="53"/>
      <c r="AA17" s="53"/>
      <c r="AB17" s="53" t="e">
        <f t="shared" si="2"/>
        <v>#DIV/0!</v>
      </c>
      <c r="AC17" s="53"/>
      <c r="AD17" s="53"/>
      <c r="AE17" s="53"/>
      <c r="AF17" s="53"/>
      <c r="AG17" s="53"/>
      <c r="AH17" s="53"/>
      <c r="AI17" s="55"/>
      <c r="AJ17" s="55"/>
      <c r="AK17" s="49">
        <v>232</v>
      </c>
    </row>
    <row r="18" spans="1:38" s="56" customFormat="1" ht="25.8" customHeight="1" x14ac:dyDescent="0.4">
      <c r="A18" s="45">
        <v>14</v>
      </c>
      <c r="B18" s="46" t="s">
        <v>43</v>
      </c>
      <c r="C18" s="47">
        <v>1073</v>
      </c>
      <c r="D18" s="48">
        <f t="shared" si="0"/>
        <v>605</v>
      </c>
      <c r="E18" s="49">
        <v>291</v>
      </c>
      <c r="F18" s="50">
        <f t="shared" si="1"/>
        <v>90</v>
      </c>
      <c r="G18" s="49">
        <v>314</v>
      </c>
      <c r="H18" s="51">
        <f t="shared" si="3"/>
        <v>56.383970177073628</v>
      </c>
      <c r="I18" s="49">
        <v>554</v>
      </c>
      <c r="J18" s="49">
        <f t="shared" si="4"/>
        <v>19.037800687285223</v>
      </c>
      <c r="K18" s="49">
        <v>2</v>
      </c>
      <c r="L18" s="52"/>
      <c r="M18" s="53"/>
      <c r="N18" s="53">
        <v>144</v>
      </c>
      <c r="O18" s="52">
        <v>120</v>
      </c>
      <c r="P18" s="53"/>
      <c r="Q18" s="54">
        <v>37</v>
      </c>
      <c r="R18" s="53"/>
      <c r="S18" s="54">
        <v>72</v>
      </c>
      <c r="T18" s="53"/>
      <c r="U18" s="53"/>
      <c r="V18" s="53"/>
      <c r="W18" s="52">
        <v>232</v>
      </c>
      <c r="X18" s="53"/>
      <c r="Y18" s="47"/>
      <c r="Z18" s="53"/>
      <c r="AA18" s="53"/>
      <c r="AB18" s="53"/>
      <c r="AC18" s="53"/>
      <c r="AD18" s="53"/>
      <c r="AE18" s="53"/>
      <c r="AF18" s="53"/>
      <c r="AG18" s="53"/>
      <c r="AH18" s="53"/>
      <c r="AI18" s="55"/>
      <c r="AJ18" s="55"/>
      <c r="AK18" s="49">
        <v>201</v>
      </c>
    </row>
    <row r="19" spans="1:38" s="56" customFormat="1" ht="25.8" customHeight="1" x14ac:dyDescent="0.4">
      <c r="A19" s="45">
        <v>15</v>
      </c>
      <c r="B19" s="46" t="s">
        <v>44</v>
      </c>
      <c r="C19" s="47">
        <v>675</v>
      </c>
      <c r="D19" s="48">
        <f t="shared" si="0"/>
        <v>0</v>
      </c>
      <c r="E19" s="49"/>
      <c r="F19" s="50">
        <f t="shared" si="1"/>
        <v>0</v>
      </c>
      <c r="G19" s="49"/>
      <c r="H19" s="51">
        <f t="shared" si="3"/>
        <v>0</v>
      </c>
      <c r="I19" s="49"/>
      <c r="J19" s="49" t="e">
        <f t="shared" si="4"/>
        <v>#DIV/0!</v>
      </c>
      <c r="K19" s="49"/>
      <c r="L19" s="52"/>
      <c r="M19" s="53"/>
      <c r="N19" s="53"/>
      <c r="O19" s="52">
        <v>133</v>
      </c>
      <c r="P19" s="53"/>
      <c r="Q19" s="54">
        <v>30</v>
      </c>
      <c r="R19" s="53"/>
      <c r="S19" s="54">
        <v>274</v>
      </c>
      <c r="T19" s="53"/>
      <c r="U19" s="53"/>
      <c r="V19" s="53"/>
      <c r="W19" s="52">
        <v>100</v>
      </c>
      <c r="X19" s="53"/>
      <c r="Y19" s="47"/>
      <c r="Z19" s="53"/>
      <c r="AA19" s="53"/>
      <c r="AB19" s="53"/>
      <c r="AC19" s="53"/>
      <c r="AD19" s="53"/>
      <c r="AE19" s="53"/>
      <c r="AF19" s="53"/>
      <c r="AG19" s="53"/>
      <c r="AH19" s="53"/>
      <c r="AI19" s="55"/>
      <c r="AJ19" s="55"/>
      <c r="AK19" s="49"/>
    </row>
    <row r="20" spans="1:38" s="56" customFormat="1" ht="25.8" customHeight="1" x14ac:dyDescent="0.4">
      <c r="A20" s="45">
        <v>16</v>
      </c>
      <c r="B20" s="46" t="s">
        <v>45</v>
      </c>
      <c r="C20" s="47">
        <v>412</v>
      </c>
      <c r="D20" s="48">
        <f t="shared" si="0"/>
        <v>99</v>
      </c>
      <c r="E20" s="49">
        <v>39</v>
      </c>
      <c r="F20" s="50">
        <f t="shared" si="1"/>
        <v>9</v>
      </c>
      <c r="G20" s="49">
        <v>60</v>
      </c>
      <c r="H20" s="51">
        <f t="shared" si="3"/>
        <v>24.029126213592235</v>
      </c>
      <c r="I20" s="49">
        <v>92.5</v>
      </c>
      <c r="J20" s="49">
        <f t="shared" si="4"/>
        <v>23.717948717948719</v>
      </c>
      <c r="K20" s="49">
        <v>2</v>
      </c>
      <c r="L20" s="52"/>
      <c r="M20" s="53"/>
      <c r="N20" s="53">
        <v>79</v>
      </c>
      <c r="O20" s="52">
        <v>60</v>
      </c>
      <c r="P20" s="53">
        <v>40</v>
      </c>
      <c r="Q20" s="54"/>
      <c r="R20" s="53"/>
      <c r="S20" s="54">
        <v>57</v>
      </c>
      <c r="T20" s="53"/>
      <c r="U20" s="53"/>
      <c r="V20" s="53"/>
      <c r="W20" s="52">
        <v>310</v>
      </c>
      <c r="X20" s="53">
        <v>110</v>
      </c>
      <c r="Y20" s="47"/>
      <c r="Z20" s="53"/>
      <c r="AA20" s="53"/>
      <c r="AB20" s="53"/>
      <c r="AC20" s="53"/>
      <c r="AD20" s="53"/>
      <c r="AE20" s="53"/>
      <c r="AF20" s="53"/>
      <c r="AG20" s="53"/>
      <c r="AH20" s="53"/>
      <c r="AI20" s="55"/>
      <c r="AJ20" s="55"/>
      <c r="AK20" s="49">
        <v>30</v>
      </c>
    </row>
    <row r="21" spans="1:38" s="56" customFormat="1" ht="25.8" customHeight="1" x14ac:dyDescent="0.4">
      <c r="A21" s="45">
        <v>17</v>
      </c>
      <c r="B21" s="46" t="s">
        <v>46</v>
      </c>
      <c r="C21" s="47">
        <v>157</v>
      </c>
      <c r="D21" s="48">
        <f t="shared" si="0"/>
        <v>97</v>
      </c>
      <c r="E21" s="49">
        <v>62</v>
      </c>
      <c r="F21" s="50">
        <f t="shared" si="1"/>
        <v>14</v>
      </c>
      <c r="G21" s="49">
        <v>35</v>
      </c>
      <c r="H21" s="51">
        <f t="shared" si="3"/>
        <v>61.783439490445858</v>
      </c>
      <c r="I21" s="49">
        <v>123.4</v>
      </c>
      <c r="J21" s="49">
        <f t="shared" si="4"/>
        <v>19.903225806451616</v>
      </c>
      <c r="K21" s="49"/>
      <c r="L21" s="52"/>
      <c r="M21" s="53"/>
      <c r="N21" s="53"/>
      <c r="O21" s="52">
        <v>62</v>
      </c>
      <c r="P21" s="53"/>
      <c r="Q21" s="54"/>
      <c r="R21" s="53"/>
      <c r="S21" s="54"/>
      <c r="T21" s="53"/>
      <c r="U21" s="53"/>
      <c r="V21" s="53"/>
      <c r="W21" s="52">
        <v>210</v>
      </c>
      <c r="X21" s="53"/>
      <c r="Y21" s="47"/>
      <c r="Z21" s="53"/>
      <c r="AA21" s="53"/>
      <c r="AB21" s="53"/>
      <c r="AC21" s="53"/>
      <c r="AD21" s="53"/>
      <c r="AE21" s="53"/>
      <c r="AF21" s="53"/>
      <c r="AG21" s="53"/>
      <c r="AH21" s="53"/>
      <c r="AI21" s="55"/>
      <c r="AJ21" s="55"/>
      <c r="AK21" s="49">
        <v>48</v>
      </c>
    </row>
    <row r="22" spans="1:38" s="56" customFormat="1" ht="25.8" customHeight="1" x14ac:dyDescent="0.4">
      <c r="A22" s="45">
        <v>18</v>
      </c>
      <c r="B22" s="60" t="s">
        <v>47</v>
      </c>
      <c r="C22" s="47">
        <v>70</v>
      </c>
      <c r="D22" s="48">
        <f t="shared" si="0"/>
        <v>30</v>
      </c>
      <c r="E22" s="49">
        <v>30</v>
      </c>
      <c r="F22" s="50">
        <f t="shared" si="1"/>
        <v>0</v>
      </c>
      <c r="G22" s="49"/>
      <c r="H22" s="51">
        <f t="shared" si="3"/>
        <v>42.857142857142854</v>
      </c>
      <c r="I22" s="49">
        <v>45</v>
      </c>
      <c r="J22" s="49">
        <f t="shared" si="4"/>
        <v>15</v>
      </c>
      <c r="K22" s="49"/>
      <c r="L22" s="52"/>
      <c r="M22" s="53"/>
      <c r="N22" s="53"/>
      <c r="O22" s="52">
        <v>0</v>
      </c>
      <c r="P22" s="53"/>
      <c r="Q22" s="54"/>
      <c r="R22" s="53"/>
      <c r="S22" s="54"/>
      <c r="T22" s="53"/>
      <c r="U22" s="53"/>
      <c r="V22" s="53"/>
      <c r="W22" s="52">
        <v>400</v>
      </c>
      <c r="X22" s="53">
        <v>90</v>
      </c>
      <c r="Y22" s="47">
        <v>170</v>
      </c>
      <c r="Z22" s="61">
        <v>3.5</v>
      </c>
      <c r="AA22" s="53">
        <v>43.5</v>
      </c>
      <c r="AB22" s="53">
        <f>AA22/Z22*10</f>
        <v>124.28571428571429</v>
      </c>
      <c r="AC22" s="53"/>
      <c r="AD22" s="53"/>
      <c r="AE22" s="53"/>
      <c r="AF22" s="53"/>
      <c r="AG22" s="53"/>
      <c r="AH22" s="53"/>
      <c r="AI22" s="55"/>
      <c r="AJ22" s="55"/>
      <c r="AK22" s="49">
        <v>30</v>
      </c>
    </row>
    <row r="23" spans="1:38" s="56" customFormat="1" ht="25.8" customHeight="1" x14ac:dyDescent="0.4">
      <c r="A23" s="45">
        <v>20</v>
      </c>
      <c r="B23" s="60" t="s">
        <v>48</v>
      </c>
      <c r="C23" s="47">
        <v>200</v>
      </c>
      <c r="D23" s="48">
        <f t="shared" si="0"/>
        <v>106</v>
      </c>
      <c r="E23" s="49">
        <v>56</v>
      </c>
      <c r="F23" s="50">
        <f t="shared" si="1"/>
        <v>6</v>
      </c>
      <c r="G23" s="49">
        <v>50</v>
      </c>
      <c r="H23" s="51">
        <f t="shared" si="3"/>
        <v>53</v>
      </c>
      <c r="I23" s="49">
        <v>84</v>
      </c>
      <c r="J23" s="49">
        <f t="shared" si="4"/>
        <v>15</v>
      </c>
      <c r="K23" s="49">
        <v>1</v>
      </c>
      <c r="L23" s="52"/>
      <c r="M23" s="53"/>
      <c r="N23" s="53"/>
      <c r="O23" s="52">
        <v>0</v>
      </c>
      <c r="P23" s="53"/>
      <c r="Q23" s="54"/>
      <c r="R23" s="53"/>
      <c r="S23" s="54"/>
      <c r="T23" s="53"/>
      <c r="U23" s="53"/>
      <c r="V23" s="53"/>
      <c r="W23" s="52">
        <v>257</v>
      </c>
      <c r="X23" s="53"/>
      <c r="Y23" s="47"/>
      <c r="Z23" s="53"/>
      <c r="AA23" s="53"/>
      <c r="AB23" s="53"/>
      <c r="AC23" s="53"/>
      <c r="AD23" s="53"/>
      <c r="AE23" s="53"/>
      <c r="AF23" s="53"/>
      <c r="AG23" s="53"/>
      <c r="AH23" s="53"/>
      <c r="AI23" s="55"/>
      <c r="AJ23" s="55"/>
      <c r="AK23" s="49">
        <v>50</v>
      </c>
    </row>
    <row r="24" spans="1:38" s="56" customFormat="1" ht="25.8" customHeight="1" x14ac:dyDescent="0.4">
      <c r="A24" s="45">
        <v>21</v>
      </c>
      <c r="B24" s="60" t="s">
        <v>49</v>
      </c>
      <c r="C24" s="47">
        <v>0</v>
      </c>
      <c r="D24" s="48">
        <f t="shared" si="0"/>
        <v>0</v>
      </c>
      <c r="E24" s="49"/>
      <c r="F24" s="50">
        <f t="shared" si="1"/>
        <v>0</v>
      </c>
      <c r="G24" s="49"/>
      <c r="H24" s="51"/>
      <c r="I24" s="49"/>
      <c r="J24" s="49"/>
      <c r="K24" s="49"/>
      <c r="L24" s="52">
        <v>200</v>
      </c>
      <c r="M24" s="53">
        <v>30</v>
      </c>
      <c r="N24" s="53"/>
      <c r="O24" s="52">
        <v>0</v>
      </c>
      <c r="P24" s="53"/>
      <c r="Q24" s="54"/>
      <c r="R24" s="53"/>
      <c r="S24" s="54"/>
      <c r="T24" s="53"/>
      <c r="U24" s="53"/>
      <c r="V24" s="53"/>
      <c r="W24" s="52">
        <v>200</v>
      </c>
      <c r="X24" s="53"/>
      <c r="Y24" s="47"/>
      <c r="Z24" s="53"/>
      <c r="AA24" s="53"/>
      <c r="AB24" s="53"/>
      <c r="AC24" s="53"/>
      <c r="AD24" s="53"/>
      <c r="AE24" s="53"/>
      <c r="AF24" s="53"/>
      <c r="AG24" s="53"/>
      <c r="AH24" s="53"/>
      <c r="AI24" s="55"/>
      <c r="AJ24" s="55"/>
      <c r="AK24" s="49"/>
    </row>
    <row r="25" spans="1:38" ht="25.8" customHeight="1" x14ac:dyDescent="0.4">
      <c r="A25" s="45">
        <v>22</v>
      </c>
      <c r="B25" s="60" t="s">
        <v>50</v>
      </c>
      <c r="C25" s="47">
        <v>930</v>
      </c>
      <c r="D25" s="48">
        <f t="shared" si="0"/>
        <v>201</v>
      </c>
      <c r="E25" s="49">
        <v>201</v>
      </c>
      <c r="F25" s="50">
        <f t="shared" si="1"/>
        <v>0</v>
      </c>
      <c r="G25" s="49"/>
      <c r="H25" s="51">
        <f t="shared" si="3"/>
        <v>21.612903225806452</v>
      </c>
      <c r="I25" s="49">
        <v>272</v>
      </c>
      <c r="J25" s="49">
        <f t="shared" si="4"/>
        <v>13.532338308457712</v>
      </c>
      <c r="K25" s="49"/>
      <c r="L25" s="52"/>
      <c r="M25" s="53"/>
      <c r="N25" s="53">
        <v>133</v>
      </c>
      <c r="O25" s="52">
        <v>94</v>
      </c>
      <c r="P25" s="53"/>
      <c r="Q25" s="54"/>
      <c r="R25" s="53"/>
      <c r="S25" s="54"/>
      <c r="T25" s="53"/>
      <c r="U25" s="53"/>
      <c r="V25" s="53"/>
      <c r="W25" s="52">
        <v>600</v>
      </c>
      <c r="X25" s="53"/>
      <c r="Y25" s="47"/>
      <c r="Z25" s="53"/>
      <c r="AA25" s="53"/>
      <c r="AB25" s="53"/>
      <c r="AC25" s="53"/>
      <c r="AD25" s="53"/>
      <c r="AE25" s="53"/>
      <c r="AF25" s="53"/>
      <c r="AG25" s="53"/>
      <c r="AH25" s="53"/>
      <c r="AI25" s="62"/>
      <c r="AJ25" s="62"/>
      <c r="AK25" s="49">
        <v>201</v>
      </c>
    </row>
    <row r="26" spans="1:38" ht="25.8" customHeight="1" x14ac:dyDescent="0.4">
      <c r="A26" s="63">
        <v>23</v>
      </c>
      <c r="B26" s="60" t="s">
        <v>51</v>
      </c>
      <c r="C26" s="47">
        <v>180</v>
      </c>
      <c r="D26" s="48">
        <f t="shared" si="0"/>
        <v>0</v>
      </c>
      <c r="E26" s="49"/>
      <c r="F26" s="50">
        <f t="shared" si="1"/>
        <v>0</v>
      </c>
      <c r="G26" s="49"/>
      <c r="H26" s="51">
        <f t="shared" si="3"/>
        <v>0</v>
      </c>
      <c r="I26" s="49"/>
      <c r="J26" s="49" t="e">
        <f t="shared" si="4"/>
        <v>#DIV/0!</v>
      </c>
      <c r="K26" s="49"/>
      <c r="L26" s="52"/>
      <c r="M26" s="53"/>
      <c r="N26" s="53"/>
      <c r="O26" s="52"/>
      <c r="P26" s="53"/>
      <c r="Q26" s="54"/>
      <c r="R26" s="53"/>
      <c r="S26" s="54"/>
      <c r="T26" s="53"/>
      <c r="U26" s="53"/>
      <c r="V26" s="53"/>
      <c r="W26" s="52"/>
      <c r="X26" s="53"/>
      <c r="Y26" s="47"/>
      <c r="Z26" s="53"/>
      <c r="AA26" s="53"/>
      <c r="AB26" s="53"/>
      <c r="AC26" s="53"/>
      <c r="AD26" s="53"/>
      <c r="AE26" s="53"/>
      <c r="AF26" s="53"/>
      <c r="AG26" s="53"/>
      <c r="AH26" s="53"/>
      <c r="AI26" s="62"/>
      <c r="AJ26" s="62"/>
      <c r="AK26" s="49"/>
    </row>
    <row r="27" spans="1:38" s="70" customFormat="1" ht="25.8" customHeight="1" x14ac:dyDescent="0.4">
      <c r="A27" s="64"/>
      <c r="B27" s="65" t="s">
        <v>52</v>
      </c>
      <c r="C27" s="66">
        <f t="shared" ref="C27:I27" si="5">SUM(C5:C26)</f>
        <v>22373</v>
      </c>
      <c r="D27" s="66">
        <f t="shared" si="5"/>
        <v>10795.5</v>
      </c>
      <c r="E27" s="66">
        <f t="shared" si="5"/>
        <v>9315.5</v>
      </c>
      <c r="F27" s="50">
        <f t="shared" si="1"/>
        <v>1093.5</v>
      </c>
      <c r="G27" s="66">
        <f t="shared" si="5"/>
        <v>1480</v>
      </c>
      <c r="H27" s="67">
        <f t="shared" si="3"/>
        <v>48.252357752648287</v>
      </c>
      <c r="I27" s="66">
        <f t="shared" si="5"/>
        <v>26009.200000000004</v>
      </c>
      <c r="J27" s="68">
        <f t="shared" si="4"/>
        <v>27.920347807417748</v>
      </c>
      <c r="K27" s="49">
        <f t="shared" ref="K27:AJ27" si="6">SUM(K5:K26)</f>
        <v>55</v>
      </c>
      <c r="L27" s="66">
        <f t="shared" si="6"/>
        <v>555</v>
      </c>
      <c r="M27" s="66">
        <f t="shared" si="6"/>
        <v>95</v>
      </c>
      <c r="N27" s="66">
        <f t="shared" si="6"/>
        <v>3107</v>
      </c>
      <c r="O27" s="66">
        <f t="shared" si="6"/>
        <v>4282</v>
      </c>
      <c r="P27" s="66">
        <f t="shared" si="6"/>
        <v>216</v>
      </c>
      <c r="Q27" s="66">
        <f t="shared" si="6"/>
        <v>925</v>
      </c>
      <c r="R27" s="66">
        <f t="shared" si="6"/>
        <v>1087</v>
      </c>
      <c r="S27" s="66">
        <f t="shared" si="6"/>
        <v>4487</v>
      </c>
      <c r="T27" s="66">
        <f t="shared" si="6"/>
        <v>1312</v>
      </c>
      <c r="U27" s="66">
        <f t="shared" si="6"/>
        <v>190</v>
      </c>
      <c r="V27" s="66">
        <f t="shared" si="6"/>
        <v>56.9</v>
      </c>
      <c r="W27" s="66">
        <f t="shared" si="6"/>
        <v>21154</v>
      </c>
      <c r="X27" s="66">
        <f t="shared" si="6"/>
        <v>3368</v>
      </c>
      <c r="Y27" s="66">
        <f t="shared" si="6"/>
        <v>366</v>
      </c>
      <c r="Z27" s="69">
        <f t="shared" si="6"/>
        <v>3.5</v>
      </c>
      <c r="AA27" s="69">
        <f t="shared" si="6"/>
        <v>43.5</v>
      </c>
      <c r="AB27" s="53">
        <f t="shared" ref="AB27:AB30" si="7">AA27/Z27*10</f>
        <v>124.28571428571429</v>
      </c>
      <c r="AC27" s="66">
        <f t="shared" si="6"/>
        <v>12</v>
      </c>
      <c r="AD27" s="66">
        <f t="shared" si="6"/>
        <v>0</v>
      </c>
      <c r="AE27" s="66">
        <f t="shared" si="6"/>
        <v>12</v>
      </c>
      <c r="AF27" s="66">
        <f t="shared" si="6"/>
        <v>0</v>
      </c>
      <c r="AG27" s="66">
        <f t="shared" si="6"/>
        <v>30</v>
      </c>
      <c r="AH27" s="66">
        <f t="shared" si="6"/>
        <v>0</v>
      </c>
      <c r="AI27" s="66">
        <f t="shared" si="6"/>
        <v>2</v>
      </c>
      <c r="AJ27" s="66">
        <f t="shared" si="6"/>
        <v>0</v>
      </c>
      <c r="AK27" s="66">
        <f t="shared" ref="AK27" si="8">SUM(AK5:AK26)</f>
        <v>8222</v>
      </c>
      <c r="AL27" s="70">
        <f>AD27+AF27+AH27+AJ27</f>
        <v>0</v>
      </c>
    </row>
    <row r="28" spans="1:38" s="80" customFormat="1" ht="25.8" customHeight="1" x14ac:dyDescent="0.4">
      <c r="A28" s="71"/>
      <c r="B28" s="72" t="s">
        <v>53</v>
      </c>
      <c r="C28" s="73">
        <v>6462</v>
      </c>
      <c r="D28" s="48">
        <f t="shared" si="0"/>
        <v>1900</v>
      </c>
      <c r="E28" s="73">
        <v>1600</v>
      </c>
      <c r="F28" s="50">
        <f t="shared" si="1"/>
        <v>300</v>
      </c>
      <c r="G28" s="73">
        <v>300</v>
      </c>
      <c r="H28" s="51">
        <f t="shared" si="3"/>
        <v>29.402661714639432</v>
      </c>
      <c r="I28" s="73">
        <v>3200</v>
      </c>
      <c r="J28" s="74">
        <f t="shared" si="4"/>
        <v>20</v>
      </c>
      <c r="K28" s="73"/>
      <c r="L28" s="75"/>
      <c r="M28" s="75"/>
      <c r="N28" s="75"/>
      <c r="O28" s="75">
        <v>80</v>
      </c>
      <c r="P28" s="75"/>
      <c r="Q28" s="76"/>
      <c r="R28" s="75"/>
      <c r="S28" s="76"/>
      <c r="T28" s="75"/>
      <c r="U28" s="75">
        <v>505</v>
      </c>
      <c r="V28" s="75">
        <v>165</v>
      </c>
      <c r="W28" s="75">
        <v>9000</v>
      </c>
      <c r="X28" s="75"/>
      <c r="Y28" s="73">
        <v>1605</v>
      </c>
      <c r="Z28" s="75">
        <v>50</v>
      </c>
      <c r="AA28" s="75">
        <v>650</v>
      </c>
      <c r="AB28" s="53">
        <f t="shared" si="7"/>
        <v>130</v>
      </c>
      <c r="AC28" s="77">
        <v>17.5</v>
      </c>
      <c r="AD28" s="75"/>
      <c r="AE28" s="75">
        <v>16</v>
      </c>
      <c r="AF28" s="75"/>
      <c r="AG28" s="75">
        <v>42.5</v>
      </c>
      <c r="AH28" s="75"/>
      <c r="AI28" s="78">
        <v>3</v>
      </c>
      <c r="AJ28" s="78"/>
      <c r="AK28" s="73">
        <v>1300</v>
      </c>
      <c r="AL28" s="79">
        <f t="shared" ref="AL28:AL29" si="9">AD28+AF28+AH28+AJ28</f>
        <v>0</v>
      </c>
    </row>
    <row r="29" spans="1:38" s="79" customFormat="1" ht="25.8" customHeight="1" x14ac:dyDescent="0.4">
      <c r="A29" s="64"/>
      <c r="B29" s="81" t="s">
        <v>54</v>
      </c>
      <c r="C29" s="73">
        <f>SUM(C27:C28)</f>
        <v>28835</v>
      </c>
      <c r="D29" s="73">
        <f t="shared" ref="D29:G29" si="10">SUM(D27:D28)</f>
        <v>12695.5</v>
      </c>
      <c r="E29" s="73">
        <f t="shared" si="10"/>
        <v>10915.5</v>
      </c>
      <c r="F29" s="50">
        <f t="shared" si="1"/>
        <v>1393.5</v>
      </c>
      <c r="G29" s="73">
        <f t="shared" si="10"/>
        <v>1780</v>
      </c>
      <c r="H29" s="82">
        <f t="shared" si="3"/>
        <v>44.028090861799896</v>
      </c>
      <c r="I29" s="73">
        <f t="shared" ref="I29:AK29" si="11">SUM(I27:I28)</f>
        <v>29209.200000000004</v>
      </c>
      <c r="J29" s="83">
        <f t="shared" si="4"/>
        <v>26.759378864916865</v>
      </c>
      <c r="K29" s="73">
        <f t="shared" si="11"/>
        <v>55</v>
      </c>
      <c r="L29" s="73">
        <f t="shared" si="11"/>
        <v>555</v>
      </c>
      <c r="M29" s="73">
        <f t="shared" si="11"/>
        <v>95</v>
      </c>
      <c r="N29" s="73">
        <f t="shared" si="11"/>
        <v>3107</v>
      </c>
      <c r="O29" s="73">
        <f t="shared" si="11"/>
        <v>4362</v>
      </c>
      <c r="P29" s="73">
        <f t="shared" si="11"/>
        <v>216</v>
      </c>
      <c r="Q29" s="73">
        <f t="shared" si="11"/>
        <v>925</v>
      </c>
      <c r="R29" s="73">
        <f t="shared" si="11"/>
        <v>1087</v>
      </c>
      <c r="S29" s="73">
        <f t="shared" si="11"/>
        <v>4487</v>
      </c>
      <c r="T29" s="73">
        <f t="shared" si="11"/>
        <v>1312</v>
      </c>
      <c r="U29" s="73">
        <f t="shared" si="11"/>
        <v>695</v>
      </c>
      <c r="V29" s="73">
        <f t="shared" si="11"/>
        <v>221.9</v>
      </c>
      <c r="W29" s="73">
        <f t="shared" si="11"/>
        <v>30154</v>
      </c>
      <c r="X29" s="73">
        <f t="shared" si="11"/>
        <v>3368</v>
      </c>
      <c r="Y29" s="73">
        <f t="shared" si="11"/>
        <v>1971</v>
      </c>
      <c r="Z29" s="84">
        <f t="shared" si="11"/>
        <v>53.5</v>
      </c>
      <c r="AA29" s="84">
        <f t="shared" si="11"/>
        <v>693.5</v>
      </c>
      <c r="AB29" s="53">
        <f t="shared" si="7"/>
        <v>129.62616822429905</v>
      </c>
      <c r="AC29" s="73">
        <f t="shared" si="11"/>
        <v>29.5</v>
      </c>
      <c r="AD29" s="73">
        <f t="shared" si="11"/>
        <v>0</v>
      </c>
      <c r="AE29" s="73">
        <f t="shared" si="11"/>
        <v>28</v>
      </c>
      <c r="AF29" s="73">
        <f t="shared" si="11"/>
        <v>0</v>
      </c>
      <c r="AG29" s="73">
        <f t="shared" si="11"/>
        <v>72.5</v>
      </c>
      <c r="AH29" s="73">
        <f t="shared" si="11"/>
        <v>0</v>
      </c>
      <c r="AI29" s="73">
        <f t="shared" si="11"/>
        <v>5</v>
      </c>
      <c r="AJ29" s="73">
        <f t="shared" si="11"/>
        <v>0</v>
      </c>
      <c r="AK29" s="73">
        <f t="shared" si="11"/>
        <v>9522</v>
      </c>
      <c r="AL29" s="79">
        <f t="shared" si="9"/>
        <v>0</v>
      </c>
    </row>
    <row r="30" spans="1:38" s="93" customFormat="1" ht="22.8" x14ac:dyDescent="0.4">
      <c r="A30" s="85"/>
      <c r="B30" s="86" t="s">
        <v>55</v>
      </c>
      <c r="C30" s="87">
        <v>24178</v>
      </c>
      <c r="D30" s="88">
        <f>E30+G30</f>
        <v>6784</v>
      </c>
      <c r="E30" s="88">
        <v>4966</v>
      </c>
      <c r="F30" s="89">
        <f t="shared" si="1"/>
        <v>1497</v>
      </c>
      <c r="G30" s="88">
        <v>1818</v>
      </c>
      <c r="H30" s="90">
        <f t="shared" si="3"/>
        <v>28.058565638183474</v>
      </c>
      <c r="I30" s="88">
        <v>12895.4</v>
      </c>
      <c r="J30" s="88">
        <f t="shared" si="4"/>
        <v>25.967378171566651</v>
      </c>
      <c r="K30" s="88">
        <v>58</v>
      </c>
      <c r="L30" s="91">
        <v>555</v>
      </c>
      <c r="M30" s="92">
        <v>117</v>
      </c>
      <c r="N30" s="92"/>
      <c r="O30" s="91">
        <v>4965</v>
      </c>
      <c r="P30" s="92">
        <v>30</v>
      </c>
      <c r="Q30" s="91">
        <v>688</v>
      </c>
      <c r="R30" s="92">
        <v>80</v>
      </c>
      <c r="S30" s="91">
        <v>4456.7</v>
      </c>
      <c r="T30" s="92">
        <v>495</v>
      </c>
      <c r="U30" s="92">
        <v>0</v>
      </c>
      <c r="V30" s="92">
        <v>0</v>
      </c>
      <c r="W30" s="91">
        <v>22479</v>
      </c>
      <c r="X30" s="92">
        <v>900</v>
      </c>
      <c r="Y30" s="87">
        <v>520</v>
      </c>
      <c r="Z30" s="92">
        <v>5</v>
      </c>
      <c r="AA30" s="92">
        <v>90</v>
      </c>
      <c r="AB30" s="53">
        <f t="shared" si="7"/>
        <v>180</v>
      </c>
      <c r="AC30" s="88">
        <v>20</v>
      </c>
      <c r="AD30" s="88"/>
      <c r="AE30" s="88">
        <v>18.5</v>
      </c>
      <c r="AF30" s="88"/>
      <c r="AG30" s="88">
        <v>30</v>
      </c>
      <c r="AH30" s="88"/>
      <c r="AI30" s="88"/>
      <c r="AJ30" s="88"/>
      <c r="AK30" s="88">
        <v>3469</v>
      </c>
    </row>
    <row r="31" spans="1:38" ht="17.399999999999999" x14ac:dyDescent="0.3">
      <c r="A31" s="94"/>
      <c r="B31" s="94"/>
    </row>
    <row r="36" spans="2:2" ht="22.95" customHeight="1" x14ac:dyDescent="0.55000000000000004">
      <c r="B36" s="96"/>
    </row>
    <row r="37" spans="2:2" ht="13.2" customHeight="1" x14ac:dyDescent="0.55000000000000004">
      <c r="B37" s="96"/>
    </row>
    <row r="38" spans="2:2" ht="46.2" customHeight="1" x14ac:dyDescent="0.55000000000000004">
      <c r="B38" s="96"/>
    </row>
  </sheetData>
  <mergeCells count="34">
    <mergeCell ref="AG3:AH3"/>
    <mergeCell ref="AI3:AJ3"/>
    <mergeCell ref="W3:W4"/>
    <mergeCell ref="X3:X4"/>
    <mergeCell ref="Y3:Y4"/>
    <mergeCell ref="Z3:AB3"/>
    <mergeCell ref="AC3:AD3"/>
    <mergeCell ref="AE3:AF3"/>
    <mergeCell ref="O3:O4"/>
    <mergeCell ref="P3:P4"/>
    <mergeCell ref="Q3:R3"/>
    <mergeCell ref="S3:T3"/>
    <mergeCell ref="U3:U4"/>
    <mergeCell ref="V3:V4"/>
    <mergeCell ref="W2:X2"/>
    <mergeCell ref="Y2:AB2"/>
    <mergeCell ref="AC2:AJ2"/>
    <mergeCell ref="C3:C4"/>
    <mergeCell ref="D3:D4"/>
    <mergeCell ref="E3:H3"/>
    <mergeCell ref="I3:I4"/>
    <mergeCell ref="J3:J4"/>
    <mergeCell ref="L3:L4"/>
    <mergeCell ref="M3:M4"/>
    <mergeCell ref="B1:Z1"/>
    <mergeCell ref="A2:A4"/>
    <mergeCell ref="B2:B4"/>
    <mergeCell ref="C2:J2"/>
    <mergeCell ref="K2:K4"/>
    <mergeCell ref="L2:M2"/>
    <mergeCell ref="N2:N4"/>
    <mergeCell ref="O2:P2"/>
    <mergeCell ref="Q2:T2"/>
    <mergeCell ref="U2:V2"/>
  </mergeCells>
  <pageMargins left="0.11811023622047245" right="0.11811023622047245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 2018(уборка)</vt:lpstr>
      <vt:lpstr>'поле 2018(уборка)'!Заголовки_для_печати</vt:lpstr>
      <vt:lpstr>'поле 2018(уборка)'!Область_печати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2018-08-20T04:25:18Z</dcterms:created>
  <dcterms:modified xsi:type="dcterms:W3CDTF">2018-08-20T04:25:28Z</dcterms:modified>
</cp:coreProperties>
</file>