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 activeTab="1"/>
  </bookViews>
  <sheets>
    <sheet name="01" sheetId="2" r:id="rId1"/>
    <sheet name="02" sheetId="1" r:id="rId2"/>
  </sheets>
  <definedNames>
    <definedName name="_xlnm.Print_Titles" localSheetId="0">'01'!$A:$B</definedName>
    <definedName name="_xlnm.Print_Titles" localSheetId="1">'02'!$A:$B</definedName>
    <definedName name="_xlnm.Print_Area" localSheetId="0">'01'!$A$1:$AB$33</definedName>
    <definedName name="_xlnm.Print_Area" localSheetId="1">'02'!$A$1:$AB$33</definedName>
  </definedNames>
  <calcPr calcId="145621"/>
</workbook>
</file>

<file path=xl/calcChain.xml><?xml version="1.0" encoding="utf-8"?>
<calcChain xmlns="http://schemas.openxmlformats.org/spreadsheetml/2006/main">
  <c r="X33" i="2" l="1"/>
  <c r="V33" i="2"/>
  <c r="R33" i="2"/>
  <c r="N33" i="2"/>
  <c r="M33" i="2"/>
  <c r="J33" i="2"/>
  <c r="I33" i="2"/>
  <c r="F33" i="2"/>
  <c r="E33" i="2"/>
  <c r="X31" i="2"/>
  <c r="V31" i="2"/>
  <c r="U31" i="2"/>
  <c r="R31" i="2"/>
  <c r="N31" i="2"/>
  <c r="M31" i="2"/>
  <c r="J31" i="2"/>
  <c r="I31" i="2"/>
  <c r="F31" i="2"/>
  <c r="E31" i="2"/>
  <c r="AL30" i="2"/>
  <c r="AL32" i="2" s="1"/>
  <c r="AK30" i="2"/>
  <c r="AK32" i="2" s="1"/>
  <c r="AJ30" i="2"/>
  <c r="AJ32" i="2" s="1"/>
  <c r="AI30" i="2"/>
  <c r="AI32" i="2" s="1"/>
  <c r="AH30" i="2"/>
  <c r="AH32" i="2" s="1"/>
  <c r="AG30" i="2"/>
  <c r="AG32" i="2" s="1"/>
  <c r="AF30" i="2"/>
  <c r="AF32" i="2" s="1"/>
  <c r="AE30" i="2"/>
  <c r="AE32" i="2" s="1"/>
  <c r="AD30" i="2"/>
  <c r="AD32" i="2" s="1"/>
  <c r="AC30" i="2"/>
  <c r="AC32" i="2" s="1"/>
  <c r="AB30" i="2"/>
  <c r="AB32" i="2" s="1"/>
  <c r="AA30" i="2"/>
  <c r="AA32" i="2" s="1"/>
  <c r="Z30" i="2"/>
  <c r="Z32" i="2" s="1"/>
  <c r="Y30" i="2"/>
  <c r="Y32" i="2" s="1"/>
  <c r="W30" i="2"/>
  <c r="W32" i="2" s="1"/>
  <c r="T30" i="2"/>
  <c r="U30" i="2" s="1"/>
  <c r="S30" i="2"/>
  <c r="S32" i="2" s="1"/>
  <c r="Q30" i="2"/>
  <c r="Q32" i="2" s="1"/>
  <c r="P30" i="2"/>
  <c r="P32" i="2" s="1"/>
  <c r="O30" i="2"/>
  <c r="O32" i="2" s="1"/>
  <c r="L30" i="2"/>
  <c r="M30" i="2" s="1"/>
  <c r="K30" i="2"/>
  <c r="K32" i="2" s="1"/>
  <c r="H30" i="2"/>
  <c r="I30" i="2" s="1"/>
  <c r="G30" i="2"/>
  <c r="G32" i="2" s="1"/>
  <c r="D30" i="2"/>
  <c r="E30" i="2" s="1"/>
  <c r="C30" i="2"/>
  <c r="C32" i="2" s="1"/>
  <c r="V29" i="2"/>
  <c r="N29" i="2"/>
  <c r="J29" i="2"/>
  <c r="F29" i="2"/>
  <c r="E29" i="2"/>
  <c r="V28" i="2"/>
  <c r="N28" i="2"/>
  <c r="J28" i="2"/>
  <c r="F28" i="2"/>
  <c r="E28" i="2"/>
  <c r="V27" i="2"/>
  <c r="N27" i="2"/>
  <c r="J27" i="2"/>
  <c r="F27" i="2"/>
  <c r="E27" i="2"/>
  <c r="V26" i="2"/>
  <c r="N26" i="2"/>
  <c r="J26" i="2"/>
  <c r="F26" i="2"/>
  <c r="X25" i="2"/>
  <c r="V25" i="2"/>
  <c r="U25" i="2"/>
  <c r="R25" i="2"/>
  <c r="N25" i="2"/>
  <c r="J25" i="2"/>
  <c r="I25" i="2"/>
  <c r="F25" i="2"/>
  <c r="E25" i="2"/>
  <c r="V24" i="2"/>
  <c r="N24" i="2"/>
  <c r="J24" i="2"/>
  <c r="F24" i="2"/>
  <c r="X23" i="2"/>
  <c r="V23" i="2"/>
  <c r="U23" i="2"/>
  <c r="R23" i="2"/>
  <c r="N23" i="2"/>
  <c r="M23" i="2"/>
  <c r="J23" i="2"/>
  <c r="I23" i="2"/>
  <c r="F23" i="2"/>
  <c r="E23" i="2"/>
  <c r="V22" i="2"/>
  <c r="U22" i="2"/>
  <c r="R22" i="2"/>
  <c r="N22" i="2"/>
  <c r="M22" i="2"/>
  <c r="J22" i="2"/>
  <c r="I22" i="2"/>
  <c r="F22" i="2"/>
  <c r="E22" i="2"/>
  <c r="X21" i="2"/>
  <c r="V21" i="2"/>
  <c r="U21" i="2"/>
  <c r="R21" i="2"/>
  <c r="N21" i="2"/>
  <c r="M21" i="2"/>
  <c r="J21" i="2"/>
  <c r="I21" i="2"/>
  <c r="F21" i="2"/>
  <c r="E21" i="2"/>
  <c r="X20" i="2"/>
  <c r="V20" i="2"/>
  <c r="U20" i="2"/>
  <c r="R20" i="2"/>
  <c r="N20" i="2"/>
  <c r="M20" i="2"/>
  <c r="J20" i="2"/>
  <c r="I20" i="2"/>
  <c r="F20" i="2"/>
  <c r="E20" i="2"/>
  <c r="V19" i="2"/>
  <c r="U19" i="2"/>
  <c r="R19" i="2"/>
  <c r="N19" i="2"/>
  <c r="M19" i="2"/>
  <c r="J19" i="2"/>
  <c r="I19" i="2"/>
  <c r="F19" i="2"/>
  <c r="E19" i="2"/>
  <c r="X18" i="2"/>
  <c r="V18" i="2"/>
  <c r="U18" i="2"/>
  <c r="R18" i="2"/>
  <c r="N18" i="2"/>
  <c r="M18" i="2"/>
  <c r="J18" i="2"/>
  <c r="I18" i="2"/>
  <c r="F18" i="2"/>
  <c r="E18" i="2"/>
  <c r="X17" i="2"/>
  <c r="V17" i="2"/>
  <c r="U17" i="2"/>
  <c r="R17" i="2"/>
  <c r="N17" i="2"/>
  <c r="M17" i="2"/>
  <c r="J17" i="2"/>
  <c r="I17" i="2"/>
  <c r="F17" i="2"/>
  <c r="E17" i="2"/>
  <c r="X16" i="2"/>
  <c r="V16" i="2"/>
  <c r="U16" i="2"/>
  <c r="R16" i="2"/>
  <c r="N16" i="2"/>
  <c r="M16" i="2"/>
  <c r="J16" i="2"/>
  <c r="I16" i="2"/>
  <c r="F16" i="2"/>
  <c r="E16" i="2"/>
  <c r="X15" i="2"/>
  <c r="V15" i="2"/>
  <c r="U15" i="2"/>
  <c r="R15" i="2"/>
  <c r="N15" i="2"/>
  <c r="M15" i="2"/>
  <c r="J15" i="2"/>
  <c r="I15" i="2"/>
  <c r="F15" i="2"/>
  <c r="E15" i="2"/>
  <c r="X14" i="2"/>
  <c r="V14" i="2"/>
  <c r="U14" i="2"/>
  <c r="R14" i="2"/>
  <c r="N14" i="2"/>
  <c r="M14" i="2"/>
  <c r="J14" i="2"/>
  <c r="I14" i="2"/>
  <c r="F14" i="2"/>
  <c r="E14" i="2"/>
  <c r="X13" i="2"/>
  <c r="V13" i="2"/>
  <c r="U13" i="2"/>
  <c r="R13" i="2"/>
  <c r="N13" i="2"/>
  <c r="M13" i="2"/>
  <c r="J13" i="2"/>
  <c r="I13" i="2"/>
  <c r="F13" i="2"/>
  <c r="E13" i="2"/>
  <c r="X12" i="2"/>
  <c r="V12" i="2"/>
  <c r="U12" i="2"/>
  <c r="R12" i="2"/>
  <c r="N12" i="2"/>
  <c r="M12" i="2"/>
  <c r="J12" i="2"/>
  <c r="I12" i="2"/>
  <c r="F12" i="2"/>
  <c r="E12" i="2"/>
  <c r="X11" i="2"/>
  <c r="V11" i="2"/>
  <c r="U11" i="2"/>
  <c r="R11" i="2"/>
  <c r="N11" i="2"/>
  <c r="M11" i="2"/>
  <c r="J11" i="2"/>
  <c r="I11" i="2"/>
  <c r="F11" i="2"/>
  <c r="E11" i="2"/>
  <c r="X10" i="2"/>
  <c r="V10" i="2"/>
  <c r="U10" i="2"/>
  <c r="R10" i="2"/>
  <c r="N10" i="2"/>
  <c r="M10" i="2"/>
  <c r="J10" i="2"/>
  <c r="I10" i="2"/>
  <c r="F10" i="2"/>
  <c r="E10" i="2"/>
  <c r="X9" i="2"/>
  <c r="V9" i="2"/>
  <c r="U9" i="2"/>
  <c r="R9" i="2"/>
  <c r="N9" i="2"/>
  <c r="M9" i="2"/>
  <c r="J9" i="2"/>
  <c r="I9" i="2"/>
  <c r="F9" i="2"/>
  <c r="E9" i="2"/>
  <c r="X8" i="2"/>
  <c r="V8" i="2"/>
  <c r="U8" i="2"/>
  <c r="R8" i="2"/>
  <c r="N8" i="2"/>
  <c r="M8" i="2"/>
  <c r="J8" i="2"/>
  <c r="I8" i="2"/>
  <c r="F8" i="2"/>
  <c r="E8" i="2"/>
  <c r="X7" i="2"/>
  <c r="V7" i="2"/>
  <c r="U7" i="2"/>
  <c r="R7" i="2"/>
  <c r="N7" i="2"/>
  <c r="M7" i="2"/>
  <c r="J7" i="2"/>
  <c r="I7" i="2"/>
  <c r="F7" i="2"/>
  <c r="E7" i="2"/>
  <c r="X6" i="2"/>
  <c r="V6" i="2"/>
  <c r="U6" i="2"/>
  <c r="R6" i="2"/>
  <c r="N6" i="2"/>
  <c r="M6" i="2"/>
  <c r="J6" i="2"/>
  <c r="I6" i="2"/>
  <c r="F6" i="2"/>
  <c r="X5" i="2"/>
  <c r="V5" i="2"/>
  <c r="U5" i="2"/>
  <c r="R5" i="2"/>
  <c r="N5" i="2"/>
  <c r="M5" i="2"/>
  <c r="J5" i="2"/>
  <c r="I5" i="2"/>
  <c r="F5" i="2"/>
  <c r="E5" i="2"/>
  <c r="V32" i="2" l="1"/>
  <c r="R32" i="2"/>
  <c r="F30" i="2"/>
  <c r="J30" i="2"/>
  <c r="N30" i="2"/>
  <c r="R30" i="2"/>
  <c r="V30" i="2"/>
  <c r="X30" i="2"/>
  <c r="D32" i="2"/>
  <c r="H32" i="2"/>
  <c r="L32" i="2"/>
  <c r="T32" i="2"/>
  <c r="U32" i="2" s="1"/>
  <c r="I32" i="2" l="1"/>
  <c r="X32" i="2"/>
  <c r="J32" i="2"/>
  <c r="M32" i="2"/>
  <c r="N32" i="2"/>
  <c r="E32" i="2"/>
  <c r="F32" i="2"/>
  <c r="X33" i="1"/>
  <c r="V33" i="1"/>
  <c r="R33" i="1"/>
  <c r="N33" i="1"/>
  <c r="M33" i="1"/>
  <c r="J33" i="1"/>
  <c r="I33" i="1"/>
  <c r="F33" i="1"/>
  <c r="E33" i="1"/>
  <c r="X31" i="1"/>
  <c r="V31" i="1"/>
  <c r="U31" i="1"/>
  <c r="R31" i="1"/>
  <c r="N31" i="1"/>
  <c r="M31" i="1"/>
  <c r="J31" i="1"/>
  <c r="I31" i="1"/>
  <c r="F31" i="1"/>
  <c r="E31" i="1"/>
  <c r="AL30" i="1"/>
  <c r="AL32" i="1" s="1"/>
  <c r="AK30" i="1"/>
  <c r="AK32" i="1" s="1"/>
  <c r="AJ30" i="1"/>
  <c r="AJ32" i="1" s="1"/>
  <c r="AI30" i="1"/>
  <c r="AI32" i="1" s="1"/>
  <c r="AH30" i="1"/>
  <c r="AH32" i="1" s="1"/>
  <c r="AG30" i="1"/>
  <c r="AG32" i="1" s="1"/>
  <c r="AF30" i="1"/>
  <c r="AF32" i="1" s="1"/>
  <c r="AE30" i="1"/>
  <c r="AE32" i="1" s="1"/>
  <c r="AD30" i="1"/>
  <c r="AD32" i="1" s="1"/>
  <c r="AC30" i="1"/>
  <c r="AC32" i="1" s="1"/>
  <c r="AB30" i="1"/>
  <c r="AB32" i="1" s="1"/>
  <c r="AA30" i="1"/>
  <c r="AA32" i="1" s="1"/>
  <c r="Z30" i="1"/>
  <c r="Z32" i="1" s="1"/>
  <c r="Y30" i="1"/>
  <c r="Y32" i="1" s="1"/>
  <c r="W30" i="1"/>
  <c r="W32" i="1" s="1"/>
  <c r="T30" i="1"/>
  <c r="U30" i="1" s="1"/>
  <c r="S30" i="1"/>
  <c r="S32" i="1" s="1"/>
  <c r="Q30" i="1"/>
  <c r="Q32" i="1" s="1"/>
  <c r="P30" i="1"/>
  <c r="P32" i="1" s="1"/>
  <c r="O30" i="1"/>
  <c r="O32" i="1" s="1"/>
  <c r="L30" i="1"/>
  <c r="L32" i="1" s="1"/>
  <c r="K30" i="1"/>
  <c r="K32" i="1" s="1"/>
  <c r="H30" i="1"/>
  <c r="H32" i="1" s="1"/>
  <c r="G30" i="1"/>
  <c r="G32" i="1" s="1"/>
  <c r="D30" i="1"/>
  <c r="D32" i="1" s="1"/>
  <c r="C30" i="1"/>
  <c r="C32" i="1" s="1"/>
  <c r="V29" i="1"/>
  <c r="N29" i="1"/>
  <c r="J29" i="1"/>
  <c r="F29" i="1"/>
  <c r="E29" i="1"/>
  <c r="V28" i="1"/>
  <c r="N28" i="1"/>
  <c r="J28" i="1"/>
  <c r="F28" i="1"/>
  <c r="E28" i="1"/>
  <c r="V27" i="1"/>
  <c r="N27" i="1"/>
  <c r="J27" i="1"/>
  <c r="F27" i="1"/>
  <c r="E27" i="1"/>
  <c r="V26" i="1"/>
  <c r="N26" i="1"/>
  <c r="J26" i="1"/>
  <c r="F26" i="1"/>
  <c r="X25" i="1"/>
  <c r="V25" i="1"/>
  <c r="U25" i="1"/>
  <c r="R25" i="1"/>
  <c r="N25" i="1"/>
  <c r="J25" i="1"/>
  <c r="I25" i="1"/>
  <c r="F25" i="1"/>
  <c r="E25" i="1"/>
  <c r="V24" i="1"/>
  <c r="N24" i="1"/>
  <c r="J24" i="1"/>
  <c r="F24" i="1"/>
  <c r="X23" i="1"/>
  <c r="V23" i="1"/>
  <c r="U23" i="1"/>
  <c r="R23" i="1"/>
  <c r="N23" i="1"/>
  <c r="M23" i="1"/>
  <c r="J23" i="1"/>
  <c r="I23" i="1"/>
  <c r="F23" i="1"/>
  <c r="E23" i="1"/>
  <c r="V22" i="1"/>
  <c r="U22" i="1"/>
  <c r="R22" i="1"/>
  <c r="N22" i="1"/>
  <c r="M22" i="1"/>
  <c r="J22" i="1"/>
  <c r="I22" i="1"/>
  <c r="F22" i="1"/>
  <c r="E22" i="1"/>
  <c r="X21" i="1"/>
  <c r="V21" i="1"/>
  <c r="U21" i="1"/>
  <c r="R21" i="1"/>
  <c r="N21" i="1"/>
  <c r="M21" i="1"/>
  <c r="J21" i="1"/>
  <c r="I21" i="1"/>
  <c r="F21" i="1"/>
  <c r="E21" i="1"/>
  <c r="X20" i="1"/>
  <c r="V20" i="1"/>
  <c r="U20" i="1"/>
  <c r="R20" i="1"/>
  <c r="N20" i="1"/>
  <c r="M20" i="1"/>
  <c r="J20" i="1"/>
  <c r="I20" i="1"/>
  <c r="F20" i="1"/>
  <c r="E20" i="1"/>
  <c r="V19" i="1"/>
  <c r="U19" i="1"/>
  <c r="R19" i="1"/>
  <c r="N19" i="1"/>
  <c r="M19" i="1"/>
  <c r="J19" i="1"/>
  <c r="I19" i="1"/>
  <c r="F19" i="1"/>
  <c r="E19" i="1"/>
  <c r="X18" i="1"/>
  <c r="V18" i="1"/>
  <c r="U18" i="1"/>
  <c r="R18" i="1"/>
  <c r="N18" i="1"/>
  <c r="M18" i="1"/>
  <c r="J18" i="1"/>
  <c r="I18" i="1"/>
  <c r="F18" i="1"/>
  <c r="E18" i="1"/>
  <c r="X17" i="1"/>
  <c r="V17" i="1"/>
  <c r="U17" i="1"/>
  <c r="R17" i="1"/>
  <c r="N17" i="1"/>
  <c r="M17" i="1"/>
  <c r="J17" i="1"/>
  <c r="I17" i="1"/>
  <c r="F17" i="1"/>
  <c r="E17" i="1"/>
  <c r="X16" i="1"/>
  <c r="V16" i="1"/>
  <c r="U16" i="1"/>
  <c r="R16" i="1"/>
  <c r="N16" i="1"/>
  <c r="M16" i="1"/>
  <c r="J16" i="1"/>
  <c r="I16" i="1"/>
  <c r="F16" i="1"/>
  <c r="E16" i="1"/>
  <c r="X15" i="1"/>
  <c r="V15" i="1"/>
  <c r="U15" i="1"/>
  <c r="R15" i="1"/>
  <c r="N15" i="1"/>
  <c r="M15" i="1"/>
  <c r="J15" i="1"/>
  <c r="I15" i="1"/>
  <c r="F15" i="1"/>
  <c r="E15" i="1"/>
  <c r="X14" i="1"/>
  <c r="V14" i="1"/>
  <c r="U14" i="1"/>
  <c r="R14" i="1"/>
  <c r="N14" i="1"/>
  <c r="M14" i="1"/>
  <c r="J14" i="1"/>
  <c r="I14" i="1"/>
  <c r="F14" i="1"/>
  <c r="E14" i="1"/>
  <c r="X13" i="1"/>
  <c r="V13" i="1"/>
  <c r="U13" i="1"/>
  <c r="R13" i="1"/>
  <c r="N13" i="1"/>
  <c r="M13" i="1"/>
  <c r="J13" i="1"/>
  <c r="I13" i="1"/>
  <c r="F13" i="1"/>
  <c r="E13" i="1"/>
  <c r="X12" i="1"/>
  <c r="V12" i="1"/>
  <c r="U12" i="1"/>
  <c r="R12" i="1"/>
  <c r="N12" i="1"/>
  <c r="M12" i="1"/>
  <c r="J12" i="1"/>
  <c r="I12" i="1"/>
  <c r="F12" i="1"/>
  <c r="E12" i="1"/>
  <c r="X11" i="1"/>
  <c r="V11" i="1"/>
  <c r="U11" i="1"/>
  <c r="R11" i="1"/>
  <c r="N11" i="1"/>
  <c r="M11" i="1"/>
  <c r="J11" i="1"/>
  <c r="I11" i="1"/>
  <c r="F11" i="1"/>
  <c r="E11" i="1"/>
  <c r="X10" i="1"/>
  <c r="V10" i="1"/>
  <c r="U10" i="1"/>
  <c r="R10" i="1"/>
  <c r="N10" i="1"/>
  <c r="M10" i="1"/>
  <c r="J10" i="1"/>
  <c r="I10" i="1"/>
  <c r="F10" i="1"/>
  <c r="E10" i="1"/>
  <c r="X9" i="1"/>
  <c r="V9" i="1"/>
  <c r="U9" i="1"/>
  <c r="R9" i="1"/>
  <c r="N9" i="1"/>
  <c r="M9" i="1"/>
  <c r="J9" i="1"/>
  <c r="I9" i="1"/>
  <c r="F9" i="1"/>
  <c r="E9" i="1"/>
  <c r="X8" i="1"/>
  <c r="V8" i="1"/>
  <c r="U8" i="1"/>
  <c r="R8" i="1"/>
  <c r="N8" i="1"/>
  <c r="M8" i="1"/>
  <c r="J8" i="1"/>
  <c r="I8" i="1"/>
  <c r="F8" i="1"/>
  <c r="E8" i="1"/>
  <c r="X7" i="1"/>
  <c r="V7" i="1"/>
  <c r="U7" i="1"/>
  <c r="R7" i="1"/>
  <c r="N7" i="1"/>
  <c r="M7" i="1"/>
  <c r="J7" i="1"/>
  <c r="I7" i="1"/>
  <c r="F7" i="1"/>
  <c r="E7" i="1"/>
  <c r="X6" i="1"/>
  <c r="V6" i="1"/>
  <c r="U6" i="1"/>
  <c r="R6" i="1"/>
  <c r="N6" i="1"/>
  <c r="M6" i="1"/>
  <c r="J6" i="1"/>
  <c r="I6" i="1"/>
  <c r="F6" i="1"/>
  <c r="X5" i="1"/>
  <c r="V5" i="1"/>
  <c r="U5" i="1"/>
  <c r="R5" i="1"/>
  <c r="N5" i="1"/>
  <c r="M5" i="1"/>
  <c r="J5" i="1"/>
  <c r="I5" i="1"/>
  <c r="F5" i="1"/>
  <c r="E5" i="1"/>
  <c r="E32" i="1" l="1"/>
  <c r="F32" i="1"/>
  <c r="I32" i="1"/>
  <c r="J32" i="1"/>
  <c r="M32" i="1"/>
  <c r="N32" i="1"/>
  <c r="V32" i="1"/>
  <c r="R32" i="1"/>
  <c r="F30" i="1"/>
  <c r="J30" i="1"/>
  <c r="N30" i="1"/>
  <c r="R30" i="1"/>
  <c r="V30" i="1"/>
  <c r="X30" i="1"/>
  <c r="T32" i="1"/>
  <c r="U32" i="1" s="1"/>
  <c r="E30" i="1"/>
  <c r="I30" i="1"/>
  <c r="M30" i="1"/>
  <c r="X32" i="1" l="1"/>
</calcChain>
</file>

<file path=xl/sharedStrings.xml><?xml version="1.0" encoding="utf-8"?>
<sst xmlns="http://schemas.openxmlformats.org/spreadsheetml/2006/main" count="138" uniqueCount="52">
  <si>
    <t>Оперативные данные по полевым работам на 02 июля 2018 года   Можгинский район</t>
  </si>
  <si>
    <t>Наименование хозяйства</t>
  </si>
  <si>
    <t>Скошено сеяных естественных трав, га</t>
  </si>
  <si>
    <t>Заготовленно, тонн</t>
  </si>
  <si>
    <t>Условное поголовье, гол</t>
  </si>
  <si>
    <t>ц.к.ед на условную голову</t>
  </si>
  <si>
    <t>Химпрополка, га</t>
  </si>
  <si>
    <t>Химзащита от вредителей</t>
  </si>
  <si>
    <t>Междурядная обработка картофеля</t>
  </si>
  <si>
    <t>скошено</t>
  </si>
  <si>
    <t>сено</t>
  </si>
  <si>
    <t>сенаж</t>
  </si>
  <si>
    <t>в т.ч. сенаж в пленке</t>
  </si>
  <si>
    <t>силос</t>
  </si>
  <si>
    <t>зерновых</t>
  </si>
  <si>
    <t>льна</t>
  </si>
  <si>
    <t>кукуруза</t>
  </si>
  <si>
    <t>картофеля</t>
  </si>
  <si>
    <t>план</t>
  </si>
  <si>
    <t>факт</t>
  </si>
  <si>
    <t>%</t>
  </si>
  <si>
    <t>за день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</si>
  <si>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</si>
  <si>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</si>
  <si>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</si>
  <si>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</si>
  <si>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</si>
  <si>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</si>
  <si>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</si>
  <si>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</si>
  <si>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</si>
  <si>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Красный Октябрь</t>
  </si>
  <si>
    <t>ООО Какси</t>
  </si>
  <si>
    <t>СПК Луч</t>
  </si>
  <si>
    <t>ООО Туташево</t>
  </si>
  <si>
    <t>ООО Русский Пычас</t>
  </si>
  <si>
    <t>ООО Удмуртия</t>
  </si>
  <si>
    <t>ООО Петухово</t>
  </si>
  <si>
    <t>ООО Новобиинское</t>
  </si>
  <si>
    <t>ООО Сельфон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</si>
  <si>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</si>
  <si>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</si>
  <si>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</si>
  <si>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</si>
  <si>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</si>
  <si>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t>СПК Оркино Алнаши</t>
  </si>
  <si>
    <t>ООО Агро-17</t>
  </si>
  <si>
    <t>ИТОГО (СХО)</t>
  </si>
  <si>
    <t>КФХ</t>
  </si>
  <si>
    <t>ВСЕГО</t>
  </si>
  <si>
    <t>2017 год( СХО)</t>
  </si>
  <si>
    <t>Оперативные данные по полевым работам на 01 июля 2018 года   Можгинский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</si>
</sst>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b/>
      <i/>
      <sz val="24"/>
      <color theme="1"/>
      <name val="Tahoma"/>
      <family val="2"/>
      <charset val="204"/>
    </font>
    <font>
      <b/>
      <i/>
      <sz val="24"/>
      <name val="Tahoma"/>
      <family val="2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24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8"/>
      <name val="Arial Cyr"/>
      <charset val="204"/>
    </font>
    <font>
      <b/>
      <i/>
      <sz val="16"/>
      <color theme="1"/>
      <name val="Times New Roman"/>
      <family val="1"/>
      <charset val="204"/>
    </font>
    <font>
      <sz val="14"/>
      <color theme="1"/>
      <name val="Arial Cyr"/>
      <charset val="204"/>
    </font>
    <font>
      <sz val="28"/>
      <color theme="1"/>
      <name val="Arial Cyr"/>
      <charset val="204"/>
    </font>
    <font>
      <sz val="20"/>
      <name val="Arial Cyr"/>
      <charset val="204"/>
    </font>
    <font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2" fontId="7" fillId="2" borderId="5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22" fontId="13" fillId="3" borderId="9" xfId="0" applyNumberFormat="1" applyFont="1" applyFill="1" applyBorder="1" applyAlignment="1" applyProtection="1">
      <alignment horizontal="center" vertical="center" wrapText="1"/>
    </xf>
    <xf numFmtId="22" fontId="6" fillId="2" borderId="9" xfId="0" applyNumberFormat="1" applyFont="1" applyFill="1" applyBorder="1" applyAlignment="1" applyProtection="1">
      <alignment horizontal="center" vertical="center" wrapText="1"/>
    </xf>
    <xf numFmtId="22" fontId="13" fillId="3" borderId="13" xfId="0" applyNumberFormat="1" applyFont="1" applyFill="1" applyBorder="1" applyAlignment="1" applyProtection="1">
      <alignment horizontal="center" vertical="center" wrapText="1"/>
    </xf>
    <xf numFmtId="22" fontId="6" fillId="2" borderId="13" xfId="0" applyNumberFormat="1" applyFont="1" applyFill="1" applyBorder="1" applyAlignment="1" applyProtection="1">
      <alignment horizontal="center" vertical="center" wrapText="1"/>
    </xf>
    <xf numFmtId="22" fontId="6" fillId="3" borderId="9" xfId="0" applyNumberFormat="1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left" vertical="center"/>
    </xf>
    <xf numFmtId="3" fontId="16" fillId="3" borderId="9" xfId="0" applyNumberFormat="1" applyFont="1" applyFill="1" applyBorder="1" applyAlignment="1">
      <alignment horizontal="center" vertical="center"/>
    </xf>
    <xf numFmtId="3" fontId="17" fillId="2" borderId="9" xfId="0" applyNumberFormat="1" applyFont="1" applyFill="1" applyBorder="1" applyAlignment="1">
      <alignment horizontal="center" vertical="center"/>
    </xf>
    <xf numFmtId="164" fontId="17" fillId="2" borderId="9" xfId="0" applyNumberFormat="1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164" fontId="19" fillId="2" borderId="9" xfId="0" applyNumberFormat="1" applyFont="1" applyFill="1" applyBorder="1" applyAlignment="1">
      <alignment horizontal="center" vertical="center"/>
    </xf>
    <xf numFmtId="3" fontId="20" fillId="3" borderId="9" xfId="0" applyNumberFormat="1" applyFont="1" applyFill="1" applyBorder="1" applyAlignment="1">
      <alignment horizontal="center" vertical="center"/>
    </xf>
    <xf numFmtId="3" fontId="19" fillId="2" borderId="9" xfId="0" applyNumberFormat="1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3" fontId="22" fillId="0" borderId="9" xfId="0" applyNumberFormat="1" applyFont="1" applyBorder="1" applyAlignment="1">
      <alignment horizontal="center"/>
    </xf>
    <xf numFmtId="0" fontId="23" fillId="3" borderId="9" xfId="0" applyFont="1" applyFill="1" applyBorder="1" applyAlignment="1">
      <alignment horizontal="center" vertical="center"/>
    </xf>
    <xf numFmtId="165" fontId="23" fillId="3" borderId="9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9" xfId="0" applyFont="1" applyBorder="1"/>
    <xf numFmtId="0" fontId="15" fillId="2" borderId="9" xfId="0" applyFont="1" applyFill="1" applyBorder="1" applyAlignment="1" applyProtection="1">
      <alignment horizontal="left" vertical="center"/>
    </xf>
    <xf numFmtId="0" fontId="24" fillId="0" borderId="9" xfId="0" applyFont="1" applyBorder="1" applyAlignment="1">
      <alignment horizontal="center"/>
    </xf>
    <xf numFmtId="1" fontId="14" fillId="2" borderId="9" xfId="0" applyNumberFormat="1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0" fontId="26" fillId="0" borderId="9" xfId="0" applyFont="1" applyBorder="1"/>
    <xf numFmtId="0" fontId="21" fillId="2" borderId="9" xfId="0" applyFont="1" applyFill="1" applyBorder="1" applyAlignment="1">
      <alignment horizontal="center" vertical="center"/>
    </xf>
    <xf numFmtId="0" fontId="21" fillId="2" borderId="9" xfId="0" applyFont="1" applyFill="1" applyBorder="1" applyAlignment="1" applyProtection="1">
      <alignment horizontal="left" vertical="center"/>
    </xf>
    <xf numFmtId="3" fontId="18" fillId="3" borderId="9" xfId="0" applyNumberFormat="1" applyFont="1" applyFill="1" applyBorder="1" applyAlignment="1">
      <alignment horizontal="center" vertical="center"/>
    </xf>
    <xf numFmtId="3" fontId="21" fillId="2" borderId="9" xfId="0" applyNumberFormat="1" applyFont="1" applyFill="1" applyBorder="1" applyAlignment="1">
      <alignment horizontal="center" vertical="center"/>
    </xf>
    <xf numFmtId="3" fontId="21" fillId="3" borderId="9" xfId="0" applyNumberFormat="1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0" borderId="0" xfId="0" applyFont="1"/>
    <xf numFmtId="0" fontId="24" fillId="2" borderId="9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3" fontId="24" fillId="2" borderId="9" xfId="0" applyNumberFormat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/>
    </xf>
    <xf numFmtId="0" fontId="24" fillId="0" borderId="0" xfId="0" applyFont="1"/>
    <xf numFmtId="0" fontId="17" fillId="2" borderId="9" xfId="0" applyFont="1" applyFill="1" applyBorder="1" applyAlignment="1">
      <alignment horizontal="left" vertical="center" wrapText="1"/>
    </xf>
    <xf numFmtId="3" fontId="18" fillId="2" borderId="9" xfId="0" applyNumberFormat="1" applyFont="1" applyFill="1" applyBorder="1" applyAlignment="1">
      <alignment horizontal="center" vertical="center" wrapText="1"/>
    </xf>
    <xf numFmtId="3" fontId="21" fillId="2" borderId="9" xfId="0" applyNumberFormat="1" applyFont="1" applyFill="1" applyBorder="1" applyAlignment="1">
      <alignment horizontal="center" vertical="center" wrapText="1"/>
    </xf>
    <xf numFmtId="3" fontId="18" fillId="2" borderId="9" xfId="0" applyNumberFormat="1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 vertical="center"/>
    </xf>
    <xf numFmtId="165" fontId="23" fillId="2" borderId="9" xfId="0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24" fillId="5" borderId="9" xfId="0" applyFont="1" applyFill="1" applyBorder="1" applyAlignment="1"/>
    <xf numFmtId="0" fontId="27" fillId="2" borderId="9" xfId="0" applyFont="1" applyFill="1" applyBorder="1" applyAlignment="1">
      <alignment wrapText="1"/>
    </xf>
    <xf numFmtId="0" fontId="18" fillId="5" borderId="9" xfId="0" applyFont="1" applyFill="1" applyBorder="1" applyAlignment="1">
      <alignment horizontal="center" wrapText="1"/>
    </xf>
    <xf numFmtId="0" fontId="24" fillId="5" borderId="9" xfId="0" applyFont="1" applyFill="1" applyBorder="1" applyAlignment="1">
      <alignment horizontal="center"/>
    </xf>
    <xf numFmtId="164" fontId="27" fillId="5" borderId="9" xfId="0" applyNumberFormat="1" applyFont="1" applyFill="1" applyBorder="1" applyAlignment="1">
      <alignment horizontal="center" vertical="center"/>
    </xf>
    <xf numFmtId="3" fontId="18" fillId="5" borderId="9" xfId="0" applyNumberFormat="1" applyFont="1" applyFill="1" applyBorder="1" applyAlignment="1">
      <alignment horizontal="center"/>
    </xf>
    <xf numFmtId="3" fontId="27" fillId="5" borderId="9" xfId="0" applyNumberFormat="1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/>
    </xf>
    <xf numFmtId="3" fontId="24" fillId="5" borderId="9" xfId="0" applyNumberFormat="1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 vertical="center"/>
    </xf>
    <xf numFmtId="165" fontId="24" fillId="5" borderId="9" xfId="0" applyNumberFormat="1" applyFont="1" applyFill="1" applyBorder="1" applyAlignment="1">
      <alignment horizontal="center" vertical="center"/>
    </xf>
    <xf numFmtId="0" fontId="0" fillId="5" borderId="0" xfId="0" applyFill="1"/>
    <xf numFmtId="0" fontId="8" fillId="2" borderId="9" xfId="0" applyFont="1" applyFill="1" applyBorder="1"/>
    <xf numFmtId="0" fontId="28" fillId="2" borderId="9" xfId="0" applyFont="1" applyFill="1" applyBorder="1"/>
    <xf numFmtId="0" fontId="8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26" fillId="0" borderId="13" xfId="0" applyFont="1" applyBorder="1"/>
    <xf numFmtId="0" fontId="26" fillId="0" borderId="0" xfId="0" applyFont="1" applyBorder="1"/>
    <xf numFmtId="0" fontId="29" fillId="2" borderId="0" xfId="0" applyFont="1" applyFill="1" applyAlignment="1"/>
    <xf numFmtId="0" fontId="26" fillId="0" borderId="0" xfId="0" applyFont="1"/>
    <xf numFmtId="3" fontId="30" fillId="0" borderId="0" xfId="0" applyNumberFormat="1" applyFont="1"/>
    <xf numFmtId="0" fontId="3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22" fontId="6" fillId="2" borderId="3" xfId="0" applyNumberFormat="1" applyFont="1" applyFill="1" applyBorder="1" applyAlignment="1" applyProtection="1">
      <alignment horizontal="center" vertical="center" wrapText="1"/>
    </xf>
    <xf numFmtId="22" fontId="6" fillId="2" borderId="4" xfId="0" applyNumberFormat="1" applyFont="1" applyFill="1" applyBorder="1" applyAlignment="1" applyProtection="1">
      <alignment horizontal="center" vertical="center" wrapText="1"/>
    </xf>
    <xf numFmtId="22" fontId="6" fillId="2" borderId="5" xfId="0" applyNumberFormat="1" applyFont="1" applyFill="1" applyBorder="1" applyAlignment="1" applyProtection="1">
      <alignment horizontal="center" vertical="center" wrapText="1"/>
    </xf>
    <xf numFmtId="22" fontId="6" fillId="2" borderId="11" xfId="0" applyNumberFormat="1" applyFont="1" applyFill="1" applyBorder="1" applyAlignment="1" applyProtection="1">
      <alignment horizontal="center" vertical="center" wrapText="1"/>
    </xf>
    <xf numFmtId="22" fontId="6" fillId="2" borderId="1" xfId="0" applyNumberFormat="1" applyFont="1" applyFill="1" applyBorder="1" applyAlignment="1" applyProtection="1">
      <alignment horizontal="center" vertical="center" wrapText="1"/>
    </xf>
    <xf numFmtId="22" fontId="6" fillId="2" borderId="12" xfId="0" applyNumberFormat="1" applyFont="1" applyFill="1" applyBorder="1" applyAlignment="1" applyProtection="1">
      <alignment horizontal="center" vertical="center" wrapText="1"/>
    </xf>
    <xf numFmtId="22" fontId="7" fillId="2" borderId="6" xfId="0" applyNumberFormat="1" applyFont="1" applyFill="1" applyBorder="1" applyAlignment="1" applyProtection="1">
      <alignment horizontal="center" vertical="center" wrapText="1"/>
    </xf>
    <xf numFmtId="22" fontId="7" fillId="2" borderId="7" xfId="0" applyNumberFormat="1" applyFont="1" applyFill="1" applyBorder="1" applyAlignment="1" applyProtection="1">
      <alignment horizontal="center" vertical="center" wrapText="1"/>
    </xf>
    <xf numFmtId="22" fontId="7" fillId="2" borderId="4" xfId="0" applyNumberFormat="1" applyFont="1" applyFill="1" applyBorder="1" applyAlignment="1" applyProtection="1">
      <alignment horizontal="center" vertical="center" wrapText="1"/>
    </xf>
    <xf numFmtId="22" fontId="7" fillId="2" borderId="5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22" fontId="12" fillId="2" borderId="6" xfId="0" applyNumberFormat="1" applyFont="1" applyFill="1" applyBorder="1" applyAlignment="1" applyProtection="1">
      <alignment horizontal="center" vertical="center" wrapText="1"/>
    </xf>
    <xf numFmtId="22" fontId="12" fillId="2" borderId="7" xfId="0" applyNumberFormat="1" applyFont="1" applyFill="1" applyBorder="1" applyAlignment="1" applyProtection="1">
      <alignment horizontal="center" vertical="center" wrapText="1"/>
    </xf>
    <xf numFmtId="22" fontId="12" fillId="2" borderId="8" xfId="0" applyNumberFormat="1" applyFont="1" applyFill="1" applyBorder="1" applyAlignment="1" applyProtection="1">
      <alignment horizontal="center" vertical="center" wrapText="1"/>
    </xf>
    <xf numFmtId="22" fontId="12" fillId="2" borderId="3" xfId="0" applyNumberFormat="1" applyFont="1" applyFill="1" applyBorder="1" applyAlignment="1" applyProtection="1">
      <alignment horizontal="center" vertical="center" wrapText="1"/>
    </xf>
    <xf numFmtId="22" fontId="12" fillId="2" borderId="4" xfId="0" applyNumberFormat="1" applyFont="1" applyFill="1" applyBorder="1" applyAlignment="1" applyProtection="1">
      <alignment horizontal="center" vertical="center" wrapText="1"/>
    </xf>
    <xf numFmtId="22" fontId="12" fillId="2" borderId="5" xfId="0" applyNumberFormat="1" applyFont="1" applyFill="1" applyBorder="1" applyAlignment="1" applyProtection="1">
      <alignment horizontal="center" vertical="center" wrapText="1"/>
    </xf>
    <xf numFmtId="22" fontId="13" fillId="2" borderId="2" xfId="0" applyNumberFormat="1" applyFont="1" applyFill="1" applyBorder="1" applyAlignment="1" applyProtection="1">
      <alignment horizontal="center" vertical="center" wrapText="1"/>
    </xf>
    <xf numFmtId="22" fontId="13" fillId="2" borderId="13" xfId="0" applyNumberFormat="1" applyFont="1" applyFill="1" applyBorder="1" applyAlignment="1" applyProtection="1">
      <alignment horizontal="center" vertical="center" wrapText="1"/>
    </xf>
    <xf numFmtId="22" fontId="12" fillId="2" borderId="9" xfId="0" applyNumberFormat="1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view="pageBreakPreview" zoomScale="70" zoomScaleNormal="30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:B1048576"/>
    </sheetView>
  </sheetViews>
  <sheetFormatPr defaultRowHeight="13.2" x14ac:dyDescent="0.25"/>
  <cols>
    <col min="1" max="1" width="6.6640625" customWidth="1"/>
    <col min="2" max="2" width="34.77734375" style="86" customWidth="1"/>
    <col min="3" max="3" width="9.21875" customWidth="1"/>
    <col min="4" max="4" width="11.21875" customWidth="1"/>
    <col min="5" max="6" width="7.88671875" customWidth="1"/>
    <col min="7" max="7" width="9.77734375" customWidth="1"/>
    <col min="8" max="8" width="9.88671875" customWidth="1"/>
    <col min="9" max="9" width="8.33203125" customWidth="1"/>
    <col min="10" max="10" width="7.44140625" customWidth="1"/>
    <col min="11" max="11" width="8.77734375" customWidth="1"/>
    <col min="12" max="12" width="10.33203125" customWidth="1"/>
    <col min="13" max="13" width="8.33203125" customWidth="1"/>
    <col min="14" max="15" width="10.44140625" customWidth="1"/>
    <col min="16" max="16" width="9" customWidth="1"/>
    <col min="17" max="17" width="10.33203125" customWidth="1"/>
    <col min="18" max="18" width="7.109375" customWidth="1"/>
    <col min="19" max="19" width="11.77734375" hidden="1" customWidth="1"/>
    <col min="20" max="20" width="9.6640625" hidden="1" customWidth="1"/>
    <col min="21" max="21" width="10.5546875" hidden="1" customWidth="1"/>
    <col min="22" max="22" width="11.5546875" customWidth="1"/>
    <col min="23" max="23" width="9" style="4" customWidth="1"/>
    <col min="24" max="24" width="8.33203125" style="4" customWidth="1"/>
    <col min="25" max="25" width="11.109375" style="5" customWidth="1"/>
    <col min="26" max="26" width="6.77734375" customWidth="1"/>
    <col min="27" max="29" width="8.88671875" style="5"/>
    <col min="30" max="30" width="8.44140625" customWidth="1"/>
  </cols>
  <sheetData>
    <row r="1" spans="1:35" ht="67.2" customHeight="1" x14ac:dyDescent="0.25">
      <c r="B1" s="1"/>
      <c r="C1" s="87" t="s">
        <v>51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2"/>
      <c r="V1" s="3"/>
    </row>
    <row r="2" spans="1:35" ht="53.4" customHeight="1" x14ac:dyDescent="0.4">
      <c r="A2" s="6"/>
      <c r="B2" s="7" t="s">
        <v>1</v>
      </c>
      <c r="C2" s="88" t="s">
        <v>2</v>
      </c>
      <c r="D2" s="89"/>
      <c r="E2" s="89"/>
      <c r="F2" s="90"/>
      <c r="G2" s="94" t="s">
        <v>3</v>
      </c>
      <c r="H2" s="95"/>
      <c r="I2" s="95"/>
      <c r="J2" s="95"/>
      <c r="K2" s="95"/>
      <c r="L2" s="95"/>
      <c r="M2" s="95"/>
      <c r="N2" s="95"/>
      <c r="O2" s="95"/>
      <c r="P2" s="96"/>
      <c r="Q2" s="96"/>
      <c r="R2" s="96"/>
      <c r="S2" s="96"/>
      <c r="T2" s="96"/>
      <c r="U2" s="97"/>
      <c r="V2" s="8"/>
      <c r="W2" s="98" t="s">
        <v>4</v>
      </c>
      <c r="X2" s="101" t="s">
        <v>5</v>
      </c>
      <c r="Y2" s="118" t="s">
        <v>6</v>
      </c>
      <c r="Z2" s="119"/>
      <c r="AA2" s="119"/>
      <c r="AB2" s="120"/>
      <c r="AC2" s="102" t="s">
        <v>7</v>
      </c>
      <c r="AD2" s="103" t="s">
        <v>8</v>
      </c>
      <c r="AF2" s="106" t="s">
        <v>9</v>
      </c>
    </row>
    <row r="3" spans="1:35" ht="37.950000000000003" customHeight="1" x14ac:dyDescent="0.25">
      <c r="A3" s="9"/>
      <c r="B3" s="10"/>
      <c r="C3" s="91"/>
      <c r="D3" s="92"/>
      <c r="E3" s="92"/>
      <c r="F3" s="93"/>
      <c r="G3" s="107" t="s">
        <v>10</v>
      </c>
      <c r="H3" s="108"/>
      <c r="I3" s="108"/>
      <c r="J3" s="109"/>
      <c r="K3" s="110" t="s">
        <v>11</v>
      </c>
      <c r="L3" s="111"/>
      <c r="M3" s="111"/>
      <c r="N3" s="112"/>
      <c r="O3" s="113" t="s">
        <v>12</v>
      </c>
      <c r="P3" s="115" t="s">
        <v>13</v>
      </c>
      <c r="Q3" s="115"/>
      <c r="R3" s="115"/>
      <c r="S3" s="115"/>
      <c r="T3" s="115"/>
      <c r="U3" s="115"/>
      <c r="V3" s="115"/>
      <c r="W3" s="99"/>
      <c r="X3" s="99"/>
      <c r="Y3" s="116" t="s">
        <v>14</v>
      </c>
      <c r="Z3" s="116" t="s">
        <v>15</v>
      </c>
      <c r="AA3" s="116" t="s">
        <v>16</v>
      </c>
      <c r="AB3" s="121" t="s">
        <v>17</v>
      </c>
      <c r="AC3" s="102"/>
      <c r="AD3" s="104"/>
      <c r="AF3" s="106"/>
    </row>
    <row r="4" spans="1:35" ht="35.4" customHeight="1" x14ac:dyDescent="0.25">
      <c r="A4" s="11"/>
      <c r="B4" s="12"/>
      <c r="C4" s="13" t="s">
        <v>18</v>
      </c>
      <c r="D4" s="14" t="s">
        <v>19</v>
      </c>
      <c r="E4" s="14" t="s">
        <v>20</v>
      </c>
      <c r="F4" s="14" t="s">
        <v>21</v>
      </c>
      <c r="G4" s="15" t="s">
        <v>18</v>
      </c>
      <c r="H4" s="16" t="s">
        <v>19</v>
      </c>
      <c r="I4" s="16" t="s">
        <v>20</v>
      </c>
      <c r="J4" s="16" t="s">
        <v>21</v>
      </c>
      <c r="K4" s="15" t="s">
        <v>18</v>
      </c>
      <c r="L4" s="16" t="s">
        <v>19</v>
      </c>
      <c r="M4" s="16" t="s">
        <v>20</v>
      </c>
      <c r="N4" s="16" t="s">
        <v>21</v>
      </c>
      <c r="O4" s="114"/>
      <c r="P4" s="17" t="s">
        <v>18</v>
      </c>
      <c r="Q4" s="18" t="s">
        <v>19</v>
      </c>
      <c r="R4" s="18" t="s">
        <v>20</v>
      </c>
      <c r="S4" s="19" t="s">
        <v>18</v>
      </c>
      <c r="T4" s="16" t="s">
        <v>19</v>
      </c>
      <c r="U4" s="16" t="s">
        <v>20</v>
      </c>
      <c r="V4" s="16" t="s">
        <v>21</v>
      </c>
      <c r="W4" s="100"/>
      <c r="X4" s="100"/>
      <c r="Y4" s="117"/>
      <c r="Z4" s="117"/>
      <c r="AA4" s="117"/>
      <c r="AB4" s="117"/>
      <c r="AC4" s="102"/>
      <c r="AD4" s="105"/>
      <c r="AF4" s="106"/>
      <c r="AG4" t="s">
        <v>10</v>
      </c>
      <c r="AH4" t="s">
        <v>11</v>
      </c>
      <c r="AI4" t="s">
        <v>13</v>
      </c>
    </row>
    <row r="5" spans="1:35" ht="22.8" customHeight="1" x14ac:dyDescent="0.4">
      <c r="A5" s="20">
        <v>1</v>
      </c>
      <c r="B5" s="21" t="s">
        <v>22</v>
      </c>
      <c r="C5" s="22">
        <v>5762</v>
      </c>
      <c r="D5" s="23">
        <v>877</v>
      </c>
      <c r="E5" s="24">
        <f>D5/C5*100</f>
        <v>15.22040958000694</v>
      </c>
      <c r="F5" s="23">
        <f>D5-AF5</f>
        <v>420</v>
      </c>
      <c r="G5" s="25">
        <v>2000</v>
      </c>
      <c r="H5" s="26">
        <v>313.5</v>
      </c>
      <c r="I5" s="23">
        <f t="shared" ref="I5:I33" si="0">H5/G5*100</f>
        <v>15.675000000000001</v>
      </c>
      <c r="J5" s="23">
        <f>H5-AG5</f>
        <v>136</v>
      </c>
      <c r="K5" s="27">
        <v>22000</v>
      </c>
      <c r="L5" s="28">
        <v>3225.9</v>
      </c>
      <c r="M5" s="23">
        <f>L5/K5*100</f>
        <v>14.663181818181819</v>
      </c>
      <c r="N5" s="23">
        <f>L5-AH5</f>
        <v>2465.4</v>
      </c>
      <c r="O5" s="23"/>
      <c r="P5" s="27">
        <v>8200</v>
      </c>
      <c r="Q5" s="28"/>
      <c r="R5" s="23">
        <f>Q5/P5*100</f>
        <v>0</v>
      </c>
      <c r="S5" s="29">
        <v>2800</v>
      </c>
      <c r="T5" s="30"/>
      <c r="U5" s="30">
        <f>T5/S5*100</f>
        <v>0</v>
      </c>
      <c r="V5" s="31">
        <f>Q5-AI5</f>
        <v>0</v>
      </c>
      <c r="W5" s="32">
        <v>3513</v>
      </c>
      <c r="X5" s="33">
        <f t="shared" ref="X5:X18" si="1">((H5*0.45)+(L5*0.35)+(Q5/1.33*0.18)+(T5*0.2))/W5*10</f>
        <v>3.6155422715627674</v>
      </c>
      <c r="Y5" s="34">
        <v>4315</v>
      </c>
      <c r="Z5" s="35"/>
      <c r="AA5" s="34">
        <v>870</v>
      </c>
      <c r="AB5" s="34">
        <v>20</v>
      </c>
      <c r="AC5" s="34">
        <v>300</v>
      </c>
      <c r="AD5" s="34"/>
      <c r="AF5">
        <v>457</v>
      </c>
      <c r="AG5">
        <v>177.5</v>
      </c>
      <c r="AH5">
        <v>760.5</v>
      </c>
    </row>
    <row r="6" spans="1:35" ht="22.8" x14ac:dyDescent="0.4">
      <c r="A6" s="20">
        <v>2</v>
      </c>
      <c r="B6" s="21" t="s">
        <v>23</v>
      </c>
      <c r="C6" s="22">
        <v>0</v>
      </c>
      <c r="D6" s="23"/>
      <c r="E6" s="24"/>
      <c r="F6" s="23">
        <f t="shared" ref="F6:F33" si="2">D6-AF6</f>
        <v>0</v>
      </c>
      <c r="G6" s="25">
        <v>0</v>
      </c>
      <c r="H6" s="28"/>
      <c r="I6" s="23" t="e">
        <f t="shared" si="0"/>
        <v>#DIV/0!</v>
      </c>
      <c r="J6" s="23">
        <f t="shared" ref="J6:J33" si="3">H6-AG6</f>
        <v>0</v>
      </c>
      <c r="K6" s="27">
        <v>0</v>
      </c>
      <c r="L6" s="28"/>
      <c r="M6" s="23" t="e">
        <f t="shared" ref="M6:M33" si="4">L6/K6*100</f>
        <v>#DIV/0!</v>
      </c>
      <c r="N6" s="23">
        <f t="shared" ref="N6:N33" si="5">L6-AH6</f>
        <v>0</v>
      </c>
      <c r="O6" s="23"/>
      <c r="P6" s="27">
        <v>0</v>
      </c>
      <c r="Q6" s="28"/>
      <c r="R6" s="23" t="e">
        <f t="shared" ref="R6:R33" si="6">Q6/P6*100</f>
        <v>#DIV/0!</v>
      </c>
      <c r="S6" s="29"/>
      <c r="T6" s="30"/>
      <c r="U6" s="30" t="e">
        <f t="shared" ref="U6:U32" si="7">T6/S6*100</f>
        <v>#DIV/0!</v>
      </c>
      <c r="V6" s="31">
        <f t="shared" ref="V6:V33" si="8">Q6-AI6</f>
        <v>0</v>
      </c>
      <c r="W6" s="32">
        <v>0</v>
      </c>
      <c r="X6" s="33" t="e">
        <f t="shared" si="1"/>
        <v>#DIV/0!</v>
      </c>
      <c r="Y6" s="34">
        <v>946</v>
      </c>
      <c r="Z6" s="35"/>
      <c r="AA6" s="34"/>
      <c r="AB6" s="34">
        <v>40</v>
      </c>
      <c r="AC6" s="34"/>
      <c r="AD6" s="34"/>
    </row>
    <row r="7" spans="1:35" ht="22.8" x14ac:dyDescent="0.4">
      <c r="A7" s="20">
        <v>3</v>
      </c>
      <c r="B7" s="21" t="s">
        <v>24</v>
      </c>
      <c r="C7" s="22">
        <v>1650</v>
      </c>
      <c r="D7" s="23">
        <v>668</v>
      </c>
      <c r="E7" s="24">
        <f t="shared" ref="E7:E33" si="9">D7/C7*100</f>
        <v>40.484848484848484</v>
      </c>
      <c r="F7" s="23">
        <f t="shared" si="2"/>
        <v>50</v>
      </c>
      <c r="G7" s="25">
        <v>800</v>
      </c>
      <c r="H7" s="28">
        <v>290</v>
      </c>
      <c r="I7" s="23">
        <f t="shared" si="0"/>
        <v>36.25</v>
      </c>
      <c r="J7" s="23">
        <f t="shared" si="3"/>
        <v>131.4</v>
      </c>
      <c r="K7" s="27">
        <v>7500</v>
      </c>
      <c r="L7" s="28">
        <v>3930</v>
      </c>
      <c r="M7" s="23">
        <f t="shared" si="4"/>
        <v>52.400000000000006</v>
      </c>
      <c r="N7" s="23">
        <f t="shared" si="5"/>
        <v>1651</v>
      </c>
      <c r="O7" s="24">
        <v>903.2</v>
      </c>
      <c r="P7" s="27">
        <v>10400</v>
      </c>
      <c r="Q7" s="28"/>
      <c r="R7" s="23">
        <f t="shared" si="6"/>
        <v>0</v>
      </c>
      <c r="S7" s="29">
        <v>1000</v>
      </c>
      <c r="T7" s="30"/>
      <c r="U7" s="30">
        <f t="shared" si="7"/>
        <v>0</v>
      </c>
      <c r="V7" s="31">
        <f t="shared" si="8"/>
        <v>0</v>
      </c>
      <c r="W7" s="32">
        <v>1470</v>
      </c>
      <c r="X7" s="33">
        <f t="shared" si="1"/>
        <v>10.244897959183675</v>
      </c>
      <c r="Y7" s="34">
        <v>1300</v>
      </c>
      <c r="Z7" s="35"/>
      <c r="AA7" s="34">
        <v>300</v>
      </c>
      <c r="AB7" s="34"/>
      <c r="AC7" s="34"/>
      <c r="AD7" s="34"/>
      <c r="AF7">
        <v>618</v>
      </c>
      <c r="AG7">
        <v>158.6</v>
      </c>
      <c r="AH7">
        <v>2279</v>
      </c>
    </row>
    <row r="8" spans="1:35" ht="22.8" x14ac:dyDescent="0.4">
      <c r="A8" s="20">
        <v>4</v>
      </c>
      <c r="B8" s="21" t="s">
        <v>25</v>
      </c>
      <c r="C8" s="22">
        <v>1196</v>
      </c>
      <c r="D8" s="23">
        <v>180</v>
      </c>
      <c r="E8" s="24">
        <f t="shared" si="9"/>
        <v>15.050167224080269</v>
      </c>
      <c r="F8" s="23">
        <f t="shared" si="2"/>
        <v>30</v>
      </c>
      <c r="G8" s="25">
        <v>468</v>
      </c>
      <c r="H8" s="28">
        <v>80</v>
      </c>
      <c r="I8" s="23">
        <f t="shared" si="0"/>
        <v>17.094017094017094</v>
      </c>
      <c r="J8" s="23">
        <f t="shared" si="3"/>
        <v>40</v>
      </c>
      <c r="K8" s="27">
        <v>1645</v>
      </c>
      <c r="L8" s="28">
        <v>170</v>
      </c>
      <c r="M8" s="23">
        <f t="shared" si="4"/>
        <v>10.334346504559271</v>
      </c>
      <c r="N8" s="23">
        <f t="shared" si="5"/>
        <v>170</v>
      </c>
      <c r="O8" s="23"/>
      <c r="P8" s="27">
        <v>3827</v>
      </c>
      <c r="Q8" s="28"/>
      <c r="R8" s="23">
        <f t="shared" si="6"/>
        <v>0</v>
      </c>
      <c r="S8" s="29">
        <v>470</v>
      </c>
      <c r="T8" s="30"/>
      <c r="U8" s="30">
        <f t="shared" si="7"/>
        <v>0</v>
      </c>
      <c r="V8" s="31">
        <f t="shared" si="8"/>
        <v>0</v>
      </c>
      <c r="W8" s="32">
        <v>450</v>
      </c>
      <c r="X8" s="33">
        <f t="shared" si="1"/>
        <v>2.1222222222222222</v>
      </c>
      <c r="Y8" s="34">
        <v>350</v>
      </c>
      <c r="Z8" s="35"/>
      <c r="AA8" s="34"/>
      <c r="AB8" s="34"/>
      <c r="AC8" s="34"/>
      <c r="AD8" s="34"/>
      <c r="AF8">
        <v>150</v>
      </c>
      <c r="AG8">
        <v>40</v>
      </c>
    </row>
    <row r="9" spans="1:35" ht="22.8" x14ac:dyDescent="0.4">
      <c r="A9" s="20">
        <v>5</v>
      </c>
      <c r="B9" s="21" t="s">
        <v>26</v>
      </c>
      <c r="C9" s="22">
        <v>1240</v>
      </c>
      <c r="D9" s="23">
        <v>388</v>
      </c>
      <c r="E9" s="24">
        <f t="shared" si="9"/>
        <v>31.290322580645164</v>
      </c>
      <c r="F9" s="23">
        <f t="shared" si="2"/>
        <v>118</v>
      </c>
      <c r="G9" s="25">
        <v>750</v>
      </c>
      <c r="H9" s="28">
        <v>233</v>
      </c>
      <c r="I9" s="23">
        <f t="shared" si="0"/>
        <v>31.066666666666663</v>
      </c>
      <c r="J9" s="23">
        <f t="shared" si="3"/>
        <v>145</v>
      </c>
      <c r="K9" s="27">
        <v>3190</v>
      </c>
      <c r="L9" s="28">
        <v>459</v>
      </c>
      <c r="M9" s="23">
        <f t="shared" si="4"/>
        <v>14.38871473354232</v>
      </c>
      <c r="N9" s="23">
        <f t="shared" si="5"/>
        <v>459</v>
      </c>
      <c r="O9" s="23"/>
      <c r="P9" s="27">
        <v>5200</v>
      </c>
      <c r="Q9" s="28"/>
      <c r="R9" s="23">
        <f t="shared" si="6"/>
        <v>0</v>
      </c>
      <c r="S9" s="29">
        <v>900</v>
      </c>
      <c r="T9" s="30"/>
      <c r="U9" s="30">
        <f t="shared" si="7"/>
        <v>0</v>
      </c>
      <c r="V9" s="31">
        <f t="shared" si="8"/>
        <v>0</v>
      </c>
      <c r="W9" s="32">
        <v>957</v>
      </c>
      <c r="X9" s="33">
        <f t="shared" si="1"/>
        <v>2.7742946708463951</v>
      </c>
      <c r="Y9" s="34">
        <v>1348</v>
      </c>
      <c r="Z9" s="35"/>
      <c r="AA9" s="34">
        <v>174</v>
      </c>
      <c r="AB9" s="34"/>
      <c r="AC9" s="34"/>
      <c r="AD9" s="34"/>
      <c r="AF9">
        <v>270</v>
      </c>
      <c r="AG9">
        <v>88</v>
      </c>
    </row>
    <row r="10" spans="1:35" ht="22.8" x14ac:dyDescent="0.4">
      <c r="A10" s="20">
        <v>6</v>
      </c>
      <c r="B10" s="21" t="s">
        <v>27</v>
      </c>
      <c r="C10" s="22">
        <v>1004</v>
      </c>
      <c r="D10" s="23">
        <v>272</v>
      </c>
      <c r="E10" s="24">
        <f t="shared" si="9"/>
        <v>27.091633466135455</v>
      </c>
      <c r="F10" s="23">
        <f t="shared" si="2"/>
        <v>45</v>
      </c>
      <c r="G10" s="25">
        <v>147</v>
      </c>
      <c r="H10" s="28">
        <v>81</v>
      </c>
      <c r="I10" s="23">
        <f t="shared" si="0"/>
        <v>55.102040816326522</v>
      </c>
      <c r="J10" s="23">
        <f t="shared" si="3"/>
        <v>0</v>
      </c>
      <c r="K10" s="27">
        <v>3100</v>
      </c>
      <c r="L10" s="28">
        <v>968</v>
      </c>
      <c r="M10" s="23">
        <f t="shared" si="4"/>
        <v>31.225806451612904</v>
      </c>
      <c r="N10" s="23">
        <f t="shared" si="5"/>
        <v>400</v>
      </c>
      <c r="O10" s="23">
        <v>568</v>
      </c>
      <c r="P10" s="27">
        <v>0</v>
      </c>
      <c r="Q10" s="28"/>
      <c r="R10" s="23" t="e">
        <f t="shared" si="6"/>
        <v>#DIV/0!</v>
      </c>
      <c r="S10" s="29">
        <v>300</v>
      </c>
      <c r="T10" s="30"/>
      <c r="U10" s="30">
        <f t="shared" si="7"/>
        <v>0</v>
      </c>
      <c r="V10" s="31">
        <f t="shared" si="8"/>
        <v>0</v>
      </c>
      <c r="W10" s="32">
        <v>651</v>
      </c>
      <c r="X10" s="33">
        <f t="shared" si="1"/>
        <v>5.7642089093701987</v>
      </c>
      <c r="Y10" s="34">
        <v>350</v>
      </c>
      <c r="Z10" s="35"/>
      <c r="AA10" s="34"/>
      <c r="AB10" s="34">
        <v>40</v>
      </c>
      <c r="AC10" s="34"/>
      <c r="AD10" s="34"/>
      <c r="AF10">
        <v>227</v>
      </c>
      <c r="AG10">
        <v>81</v>
      </c>
      <c r="AH10">
        <v>568</v>
      </c>
    </row>
    <row r="11" spans="1:35" ht="22.8" x14ac:dyDescent="0.4">
      <c r="A11" s="20">
        <v>7</v>
      </c>
      <c r="B11" s="21" t="s">
        <v>28</v>
      </c>
      <c r="C11" s="22">
        <v>415</v>
      </c>
      <c r="D11" s="23">
        <v>110</v>
      </c>
      <c r="E11" s="24">
        <f t="shared" si="9"/>
        <v>26.506024096385545</v>
      </c>
      <c r="F11" s="23">
        <f t="shared" si="2"/>
        <v>0</v>
      </c>
      <c r="G11" s="25">
        <v>275</v>
      </c>
      <c r="H11" s="28">
        <v>250</v>
      </c>
      <c r="I11" s="23">
        <f t="shared" si="0"/>
        <v>90.909090909090907</v>
      </c>
      <c r="J11" s="23">
        <f t="shared" si="3"/>
        <v>85</v>
      </c>
      <c r="K11" s="27">
        <v>730</v>
      </c>
      <c r="L11" s="28"/>
      <c r="M11" s="23">
        <f t="shared" si="4"/>
        <v>0</v>
      </c>
      <c r="N11" s="23">
        <f t="shared" si="5"/>
        <v>0</v>
      </c>
      <c r="O11" s="23"/>
      <c r="P11" s="27">
        <v>2500</v>
      </c>
      <c r="Q11" s="28"/>
      <c r="R11" s="23">
        <f t="shared" si="6"/>
        <v>0</v>
      </c>
      <c r="S11" s="29">
        <v>300</v>
      </c>
      <c r="T11" s="30"/>
      <c r="U11" s="30">
        <f t="shared" si="7"/>
        <v>0</v>
      </c>
      <c r="V11" s="31">
        <f t="shared" si="8"/>
        <v>0</v>
      </c>
      <c r="W11" s="32">
        <v>436</v>
      </c>
      <c r="X11" s="33">
        <f t="shared" si="1"/>
        <v>2.580275229357798</v>
      </c>
      <c r="Y11" s="34">
        <v>320</v>
      </c>
      <c r="Z11" s="35"/>
      <c r="AA11" s="34">
        <v>90</v>
      </c>
      <c r="AB11" s="34"/>
      <c r="AC11" s="34"/>
      <c r="AD11" s="34">
        <v>10</v>
      </c>
      <c r="AF11">
        <v>110</v>
      </c>
      <c r="AG11">
        <v>165</v>
      </c>
    </row>
    <row r="12" spans="1:35" ht="22.8" x14ac:dyDescent="0.4">
      <c r="A12" s="20">
        <v>8</v>
      </c>
      <c r="B12" s="21" t="s">
        <v>29</v>
      </c>
      <c r="C12" s="22">
        <v>1592</v>
      </c>
      <c r="D12" s="23">
        <v>579</v>
      </c>
      <c r="E12" s="24">
        <f t="shared" si="9"/>
        <v>36.369346733668337</v>
      </c>
      <c r="F12" s="23">
        <f t="shared" si="2"/>
        <v>50</v>
      </c>
      <c r="G12" s="25">
        <v>1000</v>
      </c>
      <c r="H12" s="28">
        <v>104</v>
      </c>
      <c r="I12" s="23">
        <f t="shared" si="0"/>
        <v>10.4</v>
      </c>
      <c r="J12" s="23">
        <f t="shared" si="3"/>
        <v>12</v>
      </c>
      <c r="K12" s="27">
        <v>4293</v>
      </c>
      <c r="L12" s="28">
        <v>932</v>
      </c>
      <c r="M12" s="23">
        <f t="shared" si="4"/>
        <v>21.70976007453995</v>
      </c>
      <c r="N12" s="23">
        <f t="shared" si="5"/>
        <v>330</v>
      </c>
      <c r="O12" s="23">
        <v>932</v>
      </c>
      <c r="P12" s="27">
        <v>4800</v>
      </c>
      <c r="Q12" s="28">
        <v>1500</v>
      </c>
      <c r="R12" s="23">
        <f t="shared" si="6"/>
        <v>31.25</v>
      </c>
      <c r="S12" s="29">
        <v>1042</v>
      </c>
      <c r="T12" s="30"/>
      <c r="U12" s="30">
        <f t="shared" si="7"/>
        <v>0</v>
      </c>
      <c r="V12" s="31">
        <f t="shared" si="8"/>
        <v>1000</v>
      </c>
      <c r="W12" s="32">
        <v>1365</v>
      </c>
      <c r="X12" s="33">
        <f t="shared" si="1"/>
        <v>4.2198353025420694</v>
      </c>
      <c r="Y12" s="34">
        <v>1189</v>
      </c>
      <c r="Z12" s="35"/>
      <c r="AA12" s="34">
        <v>318</v>
      </c>
      <c r="AB12" s="34"/>
      <c r="AC12" s="34"/>
      <c r="AD12" s="34"/>
      <c r="AF12">
        <v>529</v>
      </c>
      <c r="AG12">
        <v>92</v>
      </c>
      <c r="AH12">
        <v>602</v>
      </c>
      <c r="AI12">
        <v>500</v>
      </c>
    </row>
    <row r="13" spans="1:35" ht="22.8" x14ac:dyDescent="0.4">
      <c r="A13" s="20">
        <v>9</v>
      </c>
      <c r="B13" s="21" t="s">
        <v>30</v>
      </c>
      <c r="C13" s="22">
        <v>1507</v>
      </c>
      <c r="D13" s="23">
        <v>308</v>
      </c>
      <c r="E13" s="24">
        <f t="shared" si="9"/>
        <v>20.437956204379564</v>
      </c>
      <c r="F13" s="23">
        <f t="shared" si="2"/>
        <v>98</v>
      </c>
      <c r="G13" s="25">
        <v>450</v>
      </c>
      <c r="H13" s="28">
        <v>130</v>
      </c>
      <c r="I13" s="23">
        <f t="shared" si="0"/>
        <v>28.888888888888886</v>
      </c>
      <c r="J13" s="23">
        <f t="shared" si="3"/>
        <v>50</v>
      </c>
      <c r="K13" s="27">
        <v>2800</v>
      </c>
      <c r="L13" s="28">
        <v>1600</v>
      </c>
      <c r="M13" s="23">
        <f t="shared" si="4"/>
        <v>57.142857142857139</v>
      </c>
      <c r="N13" s="23">
        <f t="shared" si="5"/>
        <v>800</v>
      </c>
      <c r="O13" s="23"/>
      <c r="P13" s="27">
        <v>1200</v>
      </c>
      <c r="Q13" s="28"/>
      <c r="R13" s="23">
        <f t="shared" si="6"/>
        <v>0</v>
      </c>
      <c r="S13" s="29">
        <v>300</v>
      </c>
      <c r="T13" s="30"/>
      <c r="U13" s="30">
        <f t="shared" si="7"/>
        <v>0</v>
      </c>
      <c r="V13" s="31">
        <f t="shared" si="8"/>
        <v>0</v>
      </c>
      <c r="W13" s="32">
        <v>450</v>
      </c>
      <c r="X13" s="33">
        <f t="shared" si="1"/>
        <v>13.744444444444444</v>
      </c>
      <c r="Y13" s="34">
        <v>800</v>
      </c>
      <c r="Z13" s="35"/>
      <c r="AA13" s="34"/>
      <c r="AB13" s="34"/>
      <c r="AC13" s="34"/>
      <c r="AD13" s="34"/>
      <c r="AF13">
        <v>210</v>
      </c>
      <c r="AG13">
        <v>80</v>
      </c>
      <c r="AH13">
        <v>800</v>
      </c>
    </row>
    <row r="14" spans="1:35" ht="22.8" x14ac:dyDescent="0.4">
      <c r="A14" s="20">
        <v>10</v>
      </c>
      <c r="B14" s="21" t="s">
        <v>31</v>
      </c>
      <c r="C14" s="22">
        <v>612</v>
      </c>
      <c r="D14" s="23">
        <v>422.5</v>
      </c>
      <c r="E14" s="24">
        <f t="shared" si="9"/>
        <v>69.035947712418306</v>
      </c>
      <c r="F14" s="23">
        <f t="shared" si="2"/>
        <v>35.5</v>
      </c>
      <c r="G14" s="25">
        <v>530</v>
      </c>
      <c r="H14" s="28">
        <v>251</v>
      </c>
      <c r="I14" s="23">
        <f t="shared" si="0"/>
        <v>47.358490566037737</v>
      </c>
      <c r="J14" s="23">
        <f t="shared" si="3"/>
        <v>181</v>
      </c>
      <c r="K14" s="27">
        <v>1600</v>
      </c>
      <c r="L14" s="28">
        <v>755</v>
      </c>
      <c r="M14" s="23">
        <f t="shared" si="4"/>
        <v>47.1875</v>
      </c>
      <c r="N14" s="23">
        <f t="shared" si="5"/>
        <v>134</v>
      </c>
      <c r="O14" s="23"/>
      <c r="P14" s="27">
        <v>4000</v>
      </c>
      <c r="Q14" s="28">
        <v>1435</v>
      </c>
      <c r="R14" s="23">
        <f t="shared" si="6"/>
        <v>35.875</v>
      </c>
      <c r="S14" s="29">
        <v>190</v>
      </c>
      <c r="T14" s="30"/>
      <c r="U14" s="30">
        <f t="shared" si="7"/>
        <v>0</v>
      </c>
      <c r="V14" s="31">
        <f t="shared" si="8"/>
        <v>0</v>
      </c>
      <c r="W14" s="32">
        <v>588</v>
      </c>
      <c r="X14" s="33">
        <f t="shared" si="1"/>
        <v>9.7178660938059416</v>
      </c>
      <c r="Y14" s="34">
        <v>680</v>
      </c>
      <c r="Z14" s="35"/>
      <c r="AA14" s="34"/>
      <c r="AB14" s="34"/>
      <c r="AC14" s="34">
        <v>20</v>
      </c>
      <c r="AD14" s="34"/>
      <c r="AF14">
        <v>387</v>
      </c>
      <c r="AG14">
        <v>70</v>
      </c>
      <c r="AH14">
        <v>621</v>
      </c>
      <c r="AI14">
        <v>1435</v>
      </c>
    </row>
    <row r="15" spans="1:35" ht="22.8" x14ac:dyDescent="0.4">
      <c r="A15" s="20">
        <v>11</v>
      </c>
      <c r="B15" s="21" t="s">
        <v>32</v>
      </c>
      <c r="C15" s="22">
        <v>2953</v>
      </c>
      <c r="D15" s="23">
        <v>500</v>
      </c>
      <c r="E15" s="24">
        <f t="shared" si="9"/>
        <v>16.931933626820182</v>
      </c>
      <c r="F15" s="23">
        <f t="shared" si="2"/>
        <v>250</v>
      </c>
      <c r="G15" s="25">
        <v>500</v>
      </c>
      <c r="H15" s="28">
        <v>80</v>
      </c>
      <c r="I15" s="23">
        <f t="shared" si="0"/>
        <v>16</v>
      </c>
      <c r="J15" s="23">
        <f t="shared" si="3"/>
        <v>0</v>
      </c>
      <c r="K15" s="27">
        <v>4640</v>
      </c>
      <c r="L15" s="28"/>
      <c r="M15" s="23">
        <f t="shared" si="4"/>
        <v>0</v>
      </c>
      <c r="N15" s="23">
        <f t="shared" si="5"/>
        <v>0</v>
      </c>
      <c r="O15" s="23"/>
      <c r="P15" s="27">
        <v>3200</v>
      </c>
      <c r="Q15" s="28">
        <v>1700</v>
      </c>
      <c r="R15" s="23">
        <f t="shared" si="6"/>
        <v>53.125</v>
      </c>
      <c r="S15" s="29">
        <v>680</v>
      </c>
      <c r="T15" s="30"/>
      <c r="U15" s="30">
        <f t="shared" si="7"/>
        <v>0</v>
      </c>
      <c r="V15" s="31">
        <f t="shared" si="8"/>
        <v>500</v>
      </c>
      <c r="W15" s="32">
        <v>706</v>
      </c>
      <c r="X15" s="33">
        <f t="shared" si="1"/>
        <v>3.7687703678459594</v>
      </c>
      <c r="Y15" s="34">
        <v>1000</v>
      </c>
      <c r="Z15" s="35"/>
      <c r="AA15" s="34"/>
      <c r="AB15" s="34"/>
      <c r="AC15" s="34"/>
      <c r="AD15" s="34"/>
      <c r="AF15">
        <v>250</v>
      </c>
      <c r="AG15">
        <v>80</v>
      </c>
      <c r="AI15">
        <v>1200</v>
      </c>
    </row>
    <row r="16" spans="1:35" ht="22.8" x14ac:dyDescent="0.4">
      <c r="A16" s="20">
        <v>12</v>
      </c>
      <c r="B16" s="21" t="s">
        <v>33</v>
      </c>
      <c r="C16" s="22">
        <v>2122</v>
      </c>
      <c r="D16" s="28">
        <v>771</v>
      </c>
      <c r="E16" s="24">
        <f t="shared" si="9"/>
        <v>36.333647502356271</v>
      </c>
      <c r="F16" s="23">
        <f t="shared" si="2"/>
        <v>189</v>
      </c>
      <c r="G16" s="25">
        <v>740</v>
      </c>
      <c r="H16" s="28">
        <v>356</v>
      </c>
      <c r="I16" s="23">
        <f t="shared" si="0"/>
        <v>48.108108108108112</v>
      </c>
      <c r="J16" s="23">
        <f t="shared" si="3"/>
        <v>98</v>
      </c>
      <c r="K16" s="22">
        <v>4450</v>
      </c>
      <c r="L16" s="28">
        <v>3104</v>
      </c>
      <c r="M16" s="23">
        <f t="shared" si="4"/>
        <v>69.752808988764045</v>
      </c>
      <c r="N16" s="23">
        <f t="shared" si="5"/>
        <v>338</v>
      </c>
      <c r="O16" s="23">
        <v>550</v>
      </c>
      <c r="P16" s="27">
        <v>9825</v>
      </c>
      <c r="Q16" s="28"/>
      <c r="R16" s="23">
        <f t="shared" si="6"/>
        <v>0</v>
      </c>
      <c r="S16" s="29">
        <v>1370</v>
      </c>
      <c r="T16" s="30"/>
      <c r="U16" s="30">
        <f t="shared" si="7"/>
        <v>0</v>
      </c>
      <c r="V16" s="31">
        <f t="shared" si="8"/>
        <v>0</v>
      </c>
      <c r="W16" s="32">
        <v>1318</v>
      </c>
      <c r="X16" s="33">
        <f t="shared" si="1"/>
        <v>9.4582701062215477</v>
      </c>
      <c r="Y16" s="34">
        <v>940</v>
      </c>
      <c r="Z16" s="35">
        <v>355</v>
      </c>
      <c r="AA16" s="34">
        <v>200</v>
      </c>
      <c r="AB16" s="34"/>
      <c r="AC16" s="34">
        <v>20</v>
      </c>
      <c r="AD16" s="34"/>
      <c r="AF16">
        <v>582</v>
      </c>
      <c r="AG16">
        <v>258</v>
      </c>
      <c r="AH16">
        <v>2766</v>
      </c>
    </row>
    <row r="17" spans="1:38" ht="22.8" x14ac:dyDescent="0.4">
      <c r="A17" s="20">
        <v>13</v>
      </c>
      <c r="B17" s="21" t="s">
        <v>34</v>
      </c>
      <c r="C17" s="22">
        <v>220</v>
      </c>
      <c r="D17" s="23">
        <v>112</v>
      </c>
      <c r="E17" s="24">
        <f t="shared" si="9"/>
        <v>50.909090909090907</v>
      </c>
      <c r="F17" s="23">
        <f t="shared" si="2"/>
        <v>0</v>
      </c>
      <c r="G17" s="25">
        <v>140</v>
      </c>
      <c r="H17" s="28">
        <v>40</v>
      </c>
      <c r="I17" s="23">
        <f t="shared" si="0"/>
        <v>28.571428571428569</v>
      </c>
      <c r="J17" s="23">
        <f t="shared" si="3"/>
        <v>0</v>
      </c>
      <c r="K17" s="27">
        <v>1150</v>
      </c>
      <c r="L17" s="28"/>
      <c r="M17" s="23">
        <f t="shared" si="4"/>
        <v>0</v>
      </c>
      <c r="N17" s="23">
        <f t="shared" si="5"/>
        <v>0</v>
      </c>
      <c r="O17" s="23"/>
      <c r="P17" s="27">
        <v>1300</v>
      </c>
      <c r="Q17" s="28"/>
      <c r="R17" s="23">
        <f t="shared" si="6"/>
        <v>0</v>
      </c>
      <c r="S17" s="29">
        <v>400</v>
      </c>
      <c r="T17" s="30"/>
      <c r="U17" s="30">
        <f t="shared" si="7"/>
        <v>0</v>
      </c>
      <c r="V17" s="31">
        <f t="shared" si="8"/>
        <v>0</v>
      </c>
      <c r="W17" s="32">
        <v>254</v>
      </c>
      <c r="X17" s="33">
        <f t="shared" si="1"/>
        <v>0.70866141732283461</v>
      </c>
      <c r="Y17" s="34">
        <v>480</v>
      </c>
      <c r="Z17" s="35"/>
      <c r="AA17" s="34"/>
      <c r="AB17" s="34"/>
      <c r="AC17" s="34"/>
      <c r="AD17" s="34"/>
      <c r="AF17">
        <v>112</v>
      </c>
      <c r="AG17">
        <v>40</v>
      </c>
    </row>
    <row r="18" spans="1:38" ht="22.8" x14ac:dyDescent="0.4">
      <c r="A18" s="20">
        <v>14</v>
      </c>
      <c r="B18" s="21" t="s">
        <v>35</v>
      </c>
      <c r="C18" s="22">
        <v>983</v>
      </c>
      <c r="D18" s="23">
        <v>156</v>
      </c>
      <c r="E18" s="24">
        <f t="shared" si="9"/>
        <v>15.869786368260428</v>
      </c>
      <c r="F18" s="23">
        <f t="shared" si="2"/>
        <v>45</v>
      </c>
      <c r="G18" s="25">
        <v>445</v>
      </c>
      <c r="H18" s="28">
        <v>68</v>
      </c>
      <c r="I18" s="23">
        <f t="shared" si="0"/>
        <v>15.280898876404494</v>
      </c>
      <c r="J18" s="23">
        <f t="shared" si="3"/>
        <v>13</v>
      </c>
      <c r="K18" s="27">
        <v>0</v>
      </c>
      <c r="L18" s="28"/>
      <c r="M18" s="23" t="e">
        <f t="shared" si="4"/>
        <v>#DIV/0!</v>
      </c>
      <c r="N18" s="23">
        <f t="shared" si="5"/>
        <v>0</v>
      </c>
      <c r="O18" s="23"/>
      <c r="P18" s="27">
        <v>4650</v>
      </c>
      <c r="Q18" s="28"/>
      <c r="R18" s="23">
        <f t="shared" si="6"/>
        <v>0</v>
      </c>
      <c r="S18" s="29">
        <v>315</v>
      </c>
      <c r="T18" s="30"/>
      <c r="U18" s="30">
        <f t="shared" si="7"/>
        <v>0</v>
      </c>
      <c r="V18" s="31">
        <f t="shared" si="8"/>
        <v>0</v>
      </c>
      <c r="W18" s="32">
        <v>380</v>
      </c>
      <c r="X18" s="33">
        <f t="shared" si="1"/>
        <v>0.80526315789473679</v>
      </c>
      <c r="Y18" s="34">
        <v>953</v>
      </c>
      <c r="Z18" s="35"/>
      <c r="AA18" s="34"/>
      <c r="AB18" s="34"/>
      <c r="AC18" s="34">
        <v>32</v>
      </c>
      <c r="AD18" s="34"/>
      <c r="AF18">
        <v>111</v>
      </c>
      <c r="AG18">
        <v>55</v>
      </c>
    </row>
    <row r="19" spans="1:38" ht="22.8" x14ac:dyDescent="0.4">
      <c r="A19" s="20">
        <v>15</v>
      </c>
      <c r="B19" s="21" t="s">
        <v>36</v>
      </c>
      <c r="C19" s="22">
        <v>1487</v>
      </c>
      <c r="D19" s="23"/>
      <c r="E19" s="24">
        <f t="shared" si="9"/>
        <v>0</v>
      </c>
      <c r="F19" s="23">
        <f t="shared" si="2"/>
        <v>0</v>
      </c>
      <c r="G19" s="25">
        <v>0</v>
      </c>
      <c r="H19" s="28"/>
      <c r="I19" s="23" t="e">
        <f t="shared" si="0"/>
        <v>#DIV/0!</v>
      </c>
      <c r="J19" s="23">
        <f t="shared" si="3"/>
        <v>0</v>
      </c>
      <c r="K19" s="27">
        <v>0</v>
      </c>
      <c r="L19" s="28"/>
      <c r="M19" s="23" t="e">
        <f t="shared" si="4"/>
        <v>#DIV/0!</v>
      </c>
      <c r="N19" s="23">
        <f t="shared" si="5"/>
        <v>0</v>
      </c>
      <c r="O19" s="23"/>
      <c r="P19" s="27">
        <v>0</v>
      </c>
      <c r="Q19" s="28"/>
      <c r="R19" s="23" t="e">
        <f t="shared" si="6"/>
        <v>#DIV/0!</v>
      </c>
      <c r="S19" s="29">
        <v>0</v>
      </c>
      <c r="T19" s="30"/>
      <c r="U19" s="30" t="e">
        <f t="shared" si="7"/>
        <v>#DIV/0!</v>
      </c>
      <c r="V19" s="31">
        <f t="shared" si="8"/>
        <v>0</v>
      </c>
      <c r="W19" s="32">
        <v>0</v>
      </c>
      <c r="X19" s="33"/>
      <c r="Y19" s="34"/>
      <c r="Z19" s="35"/>
      <c r="AA19" s="34"/>
      <c r="AB19" s="34"/>
      <c r="AC19" s="34"/>
      <c r="AD19" s="34"/>
    </row>
    <row r="20" spans="1:38" ht="22.8" x14ac:dyDescent="0.4">
      <c r="A20" s="20">
        <v>16</v>
      </c>
      <c r="B20" s="21" t="s">
        <v>37</v>
      </c>
      <c r="C20" s="22">
        <v>550</v>
      </c>
      <c r="D20" s="23">
        <v>82</v>
      </c>
      <c r="E20" s="24">
        <f t="shared" si="9"/>
        <v>14.909090909090908</v>
      </c>
      <c r="F20" s="23">
        <f t="shared" si="2"/>
        <v>10</v>
      </c>
      <c r="G20" s="25">
        <v>370</v>
      </c>
      <c r="H20" s="28"/>
      <c r="I20" s="23">
        <f t="shared" si="0"/>
        <v>0</v>
      </c>
      <c r="J20" s="23">
        <f t="shared" si="3"/>
        <v>0</v>
      </c>
      <c r="K20" s="27">
        <v>402</v>
      </c>
      <c r="L20" s="28"/>
      <c r="M20" s="23">
        <f t="shared" si="4"/>
        <v>0</v>
      </c>
      <c r="N20" s="23">
        <f t="shared" si="5"/>
        <v>0</v>
      </c>
      <c r="O20" s="23"/>
      <c r="P20" s="27">
        <v>2690</v>
      </c>
      <c r="Q20" s="28">
        <v>683</v>
      </c>
      <c r="R20" s="23">
        <f t="shared" si="6"/>
        <v>25.390334572490708</v>
      </c>
      <c r="S20" s="29">
        <v>300</v>
      </c>
      <c r="T20" s="30"/>
      <c r="U20" s="30">
        <f t="shared" si="7"/>
        <v>0</v>
      </c>
      <c r="V20" s="31">
        <f t="shared" si="8"/>
        <v>253</v>
      </c>
      <c r="W20" s="32">
        <v>257</v>
      </c>
      <c r="X20" s="33">
        <f>((H20*0.45)+(L20*0.35)+(Q20/1.33*0.18)+(T20*0.2))/W20*10</f>
        <v>3.5967350282320587</v>
      </c>
      <c r="Y20" s="34">
        <v>205</v>
      </c>
      <c r="Z20" s="35"/>
      <c r="AA20" s="34"/>
      <c r="AB20" s="34"/>
      <c r="AC20" s="34"/>
      <c r="AD20" s="34"/>
      <c r="AF20">
        <v>72</v>
      </c>
      <c r="AI20">
        <v>430</v>
      </c>
    </row>
    <row r="21" spans="1:38" ht="22.8" x14ac:dyDescent="0.4">
      <c r="A21" s="20">
        <v>17</v>
      </c>
      <c r="B21" s="21" t="s">
        <v>38</v>
      </c>
      <c r="C21" s="22">
        <v>360</v>
      </c>
      <c r="D21" s="23">
        <v>37</v>
      </c>
      <c r="E21" s="24">
        <f t="shared" si="9"/>
        <v>10.277777777777777</v>
      </c>
      <c r="F21" s="23">
        <f t="shared" si="2"/>
        <v>0</v>
      </c>
      <c r="G21" s="25">
        <v>154</v>
      </c>
      <c r="H21" s="28">
        <v>22</v>
      </c>
      <c r="I21" s="23">
        <f t="shared" si="0"/>
        <v>14.285714285714285</v>
      </c>
      <c r="J21" s="23">
        <f t="shared" si="3"/>
        <v>0</v>
      </c>
      <c r="K21" s="27">
        <v>0</v>
      </c>
      <c r="L21" s="28"/>
      <c r="M21" s="23" t="e">
        <f t="shared" si="4"/>
        <v>#DIV/0!</v>
      </c>
      <c r="N21" s="23">
        <f t="shared" si="5"/>
        <v>0</v>
      </c>
      <c r="O21" s="23"/>
      <c r="P21" s="27">
        <v>2620</v>
      </c>
      <c r="Q21" s="28"/>
      <c r="R21" s="23">
        <f t="shared" si="6"/>
        <v>0</v>
      </c>
      <c r="S21" s="29">
        <v>100</v>
      </c>
      <c r="T21" s="30"/>
      <c r="U21" s="30">
        <f t="shared" si="7"/>
        <v>0</v>
      </c>
      <c r="V21" s="31">
        <f t="shared" si="8"/>
        <v>0</v>
      </c>
      <c r="W21" s="32">
        <v>135</v>
      </c>
      <c r="X21" s="33">
        <f>((H21*0.45)+(L21*0.35)+(Q21/1.33*0.18)+(T21*0.2))/W21*10</f>
        <v>0.73333333333333339</v>
      </c>
      <c r="Y21" s="34">
        <v>60</v>
      </c>
      <c r="Z21" s="35"/>
      <c r="AA21" s="34"/>
      <c r="AB21" s="34"/>
      <c r="AC21" s="34"/>
      <c r="AD21" s="34"/>
      <c r="AF21">
        <v>37</v>
      </c>
      <c r="AG21">
        <v>22</v>
      </c>
    </row>
    <row r="22" spans="1:38" ht="22.8" x14ac:dyDescent="0.4">
      <c r="A22" s="20">
        <v>18</v>
      </c>
      <c r="B22" s="36" t="s">
        <v>39</v>
      </c>
      <c r="C22" s="22">
        <v>533</v>
      </c>
      <c r="D22" s="23">
        <v>70</v>
      </c>
      <c r="E22" s="24">
        <f t="shared" si="9"/>
        <v>13.133208255159476</v>
      </c>
      <c r="F22" s="23">
        <f t="shared" si="2"/>
        <v>0</v>
      </c>
      <c r="G22" s="25">
        <v>0</v>
      </c>
      <c r="H22" s="28"/>
      <c r="I22" s="23" t="e">
        <f t="shared" si="0"/>
        <v>#DIV/0!</v>
      </c>
      <c r="J22" s="23">
        <f t="shared" si="3"/>
        <v>0</v>
      </c>
      <c r="K22" s="27"/>
      <c r="L22" s="28"/>
      <c r="M22" s="23" t="e">
        <f t="shared" si="4"/>
        <v>#DIV/0!</v>
      </c>
      <c r="N22" s="23">
        <f t="shared" si="5"/>
        <v>0</v>
      </c>
      <c r="O22" s="23"/>
      <c r="P22" s="27"/>
      <c r="Q22" s="28"/>
      <c r="R22" s="23" t="e">
        <f t="shared" si="6"/>
        <v>#DIV/0!</v>
      </c>
      <c r="S22" s="29">
        <v>0</v>
      </c>
      <c r="T22" s="30"/>
      <c r="U22" s="30" t="e">
        <f t="shared" si="7"/>
        <v>#DIV/0!</v>
      </c>
      <c r="V22" s="31">
        <f t="shared" si="8"/>
        <v>0</v>
      </c>
      <c r="W22" s="32">
        <v>0</v>
      </c>
      <c r="X22" s="33"/>
      <c r="Y22" s="34"/>
      <c r="Z22" s="35"/>
      <c r="AA22" s="34"/>
      <c r="AB22" s="34"/>
      <c r="AC22" s="34"/>
      <c r="AD22" s="37">
        <v>170</v>
      </c>
      <c r="AF22">
        <v>70</v>
      </c>
    </row>
    <row r="23" spans="1:38" ht="22.8" x14ac:dyDescent="0.4">
      <c r="A23" s="20">
        <v>20</v>
      </c>
      <c r="B23" s="36" t="s">
        <v>40</v>
      </c>
      <c r="C23" s="22">
        <v>1763</v>
      </c>
      <c r="D23" s="23">
        <v>500</v>
      </c>
      <c r="E23" s="24">
        <f t="shared" si="9"/>
        <v>28.360748723766307</v>
      </c>
      <c r="F23" s="23">
        <f t="shared" si="2"/>
        <v>269</v>
      </c>
      <c r="G23" s="25">
        <v>371</v>
      </c>
      <c r="H23" s="28">
        <v>150</v>
      </c>
      <c r="I23" s="23">
        <f t="shared" si="0"/>
        <v>40.431266846361183</v>
      </c>
      <c r="J23" s="23">
        <f t="shared" si="3"/>
        <v>80</v>
      </c>
      <c r="K23" s="27">
        <v>1200</v>
      </c>
      <c r="L23" s="28"/>
      <c r="M23" s="23">
        <f t="shared" si="4"/>
        <v>0</v>
      </c>
      <c r="N23" s="23">
        <f t="shared" si="5"/>
        <v>0</v>
      </c>
      <c r="O23" s="23"/>
      <c r="P23" s="27"/>
      <c r="Q23" s="28"/>
      <c r="R23" s="23" t="e">
        <f t="shared" si="6"/>
        <v>#DIV/0!</v>
      </c>
      <c r="S23" s="29">
        <v>100</v>
      </c>
      <c r="T23" s="30"/>
      <c r="U23" s="30">
        <f t="shared" si="7"/>
        <v>0</v>
      </c>
      <c r="V23" s="31">
        <f t="shared" si="8"/>
        <v>0</v>
      </c>
      <c r="W23" s="32">
        <v>217</v>
      </c>
      <c r="X23" s="33">
        <f>((H23*0.45)+(L23*0.35)+(Q23/1.33*0.18)+(T23*0.2))/W23*10</f>
        <v>3.1105990783410138</v>
      </c>
      <c r="Y23" s="34"/>
      <c r="Z23" s="35"/>
      <c r="AA23" s="34"/>
      <c r="AB23" s="34"/>
      <c r="AC23" s="34"/>
      <c r="AD23" s="34"/>
      <c r="AF23">
        <v>231</v>
      </c>
      <c r="AG23">
        <v>70</v>
      </c>
    </row>
    <row r="24" spans="1:38" ht="22.8" x14ac:dyDescent="0.4">
      <c r="A24" s="20">
        <v>21</v>
      </c>
      <c r="B24" s="36" t="s">
        <v>41</v>
      </c>
      <c r="C24" s="22">
        <v>0</v>
      </c>
      <c r="D24" s="28"/>
      <c r="E24" s="24"/>
      <c r="F24" s="23">
        <f t="shared" si="2"/>
        <v>0</v>
      </c>
      <c r="G24" s="25">
        <v>0</v>
      </c>
      <c r="H24" s="28"/>
      <c r="I24" s="23"/>
      <c r="J24" s="23">
        <f t="shared" si="3"/>
        <v>0</v>
      </c>
      <c r="K24" s="22"/>
      <c r="L24" s="28"/>
      <c r="M24" s="23"/>
      <c r="N24" s="23">
        <f t="shared" si="5"/>
        <v>0</v>
      </c>
      <c r="O24" s="23"/>
      <c r="P24" s="27"/>
      <c r="Q24" s="28"/>
      <c r="R24" s="23"/>
      <c r="S24" s="29"/>
      <c r="T24" s="30"/>
      <c r="U24" s="30"/>
      <c r="V24" s="31">
        <f t="shared" si="8"/>
        <v>0</v>
      </c>
      <c r="W24" s="32">
        <v>0</v>
      </c>
      <c r="X24" s="33"/>
      <c r="Y24" s="34"/>
      <c r="Z24" s="35">
        <v>200</v>
      </c>
      <c r="AA24" s="34"/>
      <c r="AB24" s="34"/>
      <c r="AC24" s="34"/>
      <c r="AD24" s="34"/>
    </row>
    <row r="25" spans="1:38" ht="22.8" x14ac:dyDescent="0.4">
      <c r="A25" s="20">
        <v>22</v>
      </c>
      <c r="B25" s="36" t="s">
        <v>42</v>
      </c>
      <c r="C25" s="22">
        <v>1445</v>
      </c>
      <c r="D25" s="23">
        <v>95</v>
      </c>
      <c r="E25" s="24">
        <f t="shared" si="9"/>
        <v>6.5743944636678195</v>
      </c>
      <c r="F25" s="23">
        <f t="shared" si="2"/>
        <v>77</v>
      </c>
      <c r="G25" s="25">
        <v>860</v>
      </c>
      <c r="H25" s="28">
        <v>81</v>
      </c>
      <c r="I25" s="23">
        <f t="shared" si="0"/>
        <v>9.4186046511627897</v>
      </c>
      <c r="J25" s="23">
        <f t="shared" si="3"/>
        <v>81</v>
      </c>
      <c r="K25" s="27"/>
      <c r="L25" s="28"/>
      <c r="M25" s="23"/>
      <c r="N25" s="23">
        <f t="shared" si="5"/>
        <v>0</v>
      </c>
      <c r="O25" s="23"/>
      <c r="P25" s="27">
        <v>13523</v>
      </c>
      <c r="Q25" s="28"/>
      <c r="R25" s="23">
        <f t="shared" si="6"/>
        <v>0</v>
      </c>
      <c r="S25" s="29">
        <v>33</v>
      </c>
      <c r="T25" s="30"/>
      <c r="U25" s="30">
        <f t="shared" si="7"/>
        <v>0</v>
      </c>
      <c r="V25" s="31">
        <f t="shared" si="8"/>
        <v>0</v>
      </c>
      <c r="W25" s="32">
        <v>415</v>
      </c>
      <c r="X25" s="33">
        <f>((H25*0.45)+(L25*0.35)+(Q25/1.33*0.18)+(T25*0.2))/W25*10</f>
        <v>0.87831325301204832</v>
      </c>
      <c r="Y25" s="34">
        <v>1587</v>
      </c>
      <c r="Z25" s="35"/>
      <c r="AA25" s="34"/>
      <c r="AB25" s="34"/>
      <c r="AC25" s="34"/>
      <c r="AD25" s="34"/>
      <c r="AF25">
        <v>18</v>
      </c>
    </row>
    <row r="26" spans="1:38" ht="22.8" x14ac:dyDescent="0.4">
      <c r="A26" s="38">
        <v>23</v>
      </c>
      <c r="B26" s="36" t="s">
        <v>43</v>
      </c>
      <c r="C26" s="22"/>
      <c r="D26" s="23"/>
      <c r="E26" s="24"/>
      <c r="F26" s="23">
        <f t="shared" si="2"/>
        <v>0</v>
      </c>
      <c r="G26" s="27"/>
      <c r="H26" s="28"/>
      <c r="I26" s="23"/>
      <c r="J26" s="23">
        <f t="shared" si="3"/>
        <v>0</v>
      </c>
      <c r="K26" s="27"/>
      <c r="L26" s="28"/>
      <c r="M26" s="23"/>
      <c r="N26" s="23">
        <f t="shared" si="5"/>
        <v>0</v>
      </c>
      <c r="O26" s="23"/>
      <c r="P26" s="27"/>
      <c r="Q26" s="28"/>
      <c r="R26" s="23"/>
      <c r="S26" s="29"/>
      <c r="T26" s="30"/>
      <c r="U26" s="30"/>
      <c r="V26" s="31">
        <f t="shared" si="8"/>
        <v>0</v>
      </c>
      <c r="W26" s="32">
        <v>0</v>
      </c>
      <c r="X26" s="33"/>
      <c r="Y26" s="34"/>
      <c r="Z26" s="35"/>
      <c r="AA26" s="34"/>
      <c r="AB26" s="34"/>
      <c r="AC26" s="34"/>
      <c r="AD26" s="34"/>
    </row>
    <row r="27" spans="1:38" ht="22.8" x14ac:dyDescent="0.4">
      <c r="A27" s="38">
        <v>24</v>
      </c>
      <c r="B27" s="36" t="s">
        <v>44</v>
      </c>
      <c r="C27" s="22">
        <v>185</v>
      </c>
      <c r="D27" s="23"/>
      <c r="E27" s="24">
        <f t="shared" si="9"/>
        <v>0</v>
      </c>
      <c r="F27" s="23">
        <f t="shared" si="2"/>
        <v>0</v>
      </c>
      <c r="G27" s="27"/>
      <c r="H27" s="28"/>
      <c r="I27" s="23"/>
      <c r="J27" s="23">
        <f t="shared" si="3"/>
        <v>0</v>
      </c>
      <c r="K27" s="27"/>
      <c r="L27" s="28"/>
      <c r="M27" s="23"/>
      <c r="N27" s="23">
        <f t="shared" si="5"/>
        <v>0</v>
      </c>
      <c r="O27" s="23"/>
      <c r="P27" s="27"/>
      <c r="Q27" s="28"/>
      <c r="R27" s="23"/>
      <c r="S27" s="29"/>
      <c r="T27" s="30"/>
      <c r="U27" s="30"/>
      <c r="V27" s="31">
        <f t="shared" si="8"/>
        <v>0</v>
      </c>
      <c r="W27" s="32">
        <v>0</v>
      </c>
      <c r="X27" s="33"/>
      <c r="Y27" s="34"/>
      <c r="Z27" s="35"/>
      <c r="AA27" s="34"/>
      <c r="AB27" s="34"/>
      <c r="AC27" s="34"/>
      <c r="AD27" s="34"/>
    </row>
    <row r="28" spans="1:38" ht="22.8" x14ac:dyDescent="0.4">
      <c r="A28" s="38">
        <v>25</v>
      </c>
      <c r="B28" s="36" t="s">
        <v>45</v>
      </c>
      <c r="C28" s="39">
        <v>117</v>
      </c>
      <c r="D28" s="23"/>
      <c r="E28" s="24">
        <f t="shared" si="9"/>
        <v>0</v>
      </c>
      <c r="F28" s="23">
        <f t="shared" si="2"/>
        <v>0</v>
      </c>
      <c r="G28" s="27"/>
      <c r="H28" s="28"/>
      <c r="I28" s="23"/>
      <c r="J28" s="23">
        <f t="shared" si="3"/>
        <v>0</v>
      </c>
      <c r="K28" s="27"/>
      <c r="L28" s="28"/>
      <c r="M28" s="23"/>
      <c r="N28" s="23">
        <f t="shared" si="5"/>
        <v>0</v>
      </c>
      <c r="O28" s="23"/>
      <c r="P28" s="27"/>
      <c r="Q28" s="28"/>
      <c r="R28" s="23"/>
      <c r="S28" s="29"/>
      <c r="T28" s="30"/>
      <c r="U28" s="30"/>
      <c r="V28" s="31">
        <f t="shared" si="8"/>
        <v>0</v>
      </c>
      <c r="W28" s="32">
        <v>0</v>
      </c>
      <c r="X28" s="33"/>
      <c r="Y28" s="34"/>
      <c r="Z28" s="35"/>
      <c r="AA28" s="34"/>
      <c r="AB28" s="34"/>
      <c r="AC28" s="34"/>
      <c r="AD28" s="34"/>
    </row>
    <row r="29" spans="1:38" ht="22.8" x14ac:dyDescent="0.4">
      <c r="A29" s="38">
        <v>26</v>
      </c>
      <c r="B29" s="36" t="s">
        <v>46</v>
      </c>
      <c r="C29" s="22">
        <v>560</v>
      </c>
      <c r="D29" s="23">
        <v>60</v>
      </c>
      <c r="E29" s="24">
        <f t="shared" si="9"/>
        <v>10.714285714285714</v>
      </c>
      <c r="F29" s="23">
        <f t="shared" si="2"/>
        <v>0</v>
      </c>
      <c r="G29" s="27"/>
      <c r="H29" s="28"/>
      <c r="I29" s="23"/>
      <c r="J29" s="23">
        <f t="shared" si="3"/>
        <v>0</v>
      </c>
      <c r="K29" s="27"/>
      <c r="L29" s="28"/>
      <c r="M29" s="23"/>
      <c r="N29" s="23">
        <f t="shared" si="5"/>
        <v>0</v>
      </c>
      <c r="O29" s="23"/>
      <c r="P29" s="27"/>
      <c r="Q29" s="28"/>
      <c r="R29" s="23"/>
      <c r="S29" s="29"/>
      <c r="T29" s="30"/>
      <c r="U29" s="30"/>
      <c r="V29" s="31">
        <f t="shared" si="8"/>
        <v>0</v>
      </c>
      <c r="W29" s="32">
        <v>0</v>
      </c>
      <c r="X29" s="33"/>
      <c r="Y29" s="40"/>
      <c r="Z29" s="41"/>
      <c r="AA29" s="40"/>
      <c r="AB29" s="40"/>
      <c r="AC29" s="40"/>
      <c r="AD29" s="34"/>
      <c r="AF29">
        <v>60</v>
      </c>
    </row>
    <row r="30" spans="1:38" s="48" customFormat="1" ht="22.8" x14ac:dyDescent="0.4">
      <c r="A30" s="42"/>
      <c r="B30" s="43" t="s">
        <v>47</v>
      </c>
      <c r="C30" s="44">
        <f>SUM(C5:C29)</f>
        <v>28256</v>
      </c>
      <c r="D30" s="45">
        <f>SUM(D5:D29)</f>
        <v>6187.5</v>
      </c>
      <c r="E30" s="24">
        <f t="shared" si="9"/>
        <v>21.898003963759908</v>
      </c>
      <c r="F30" s="23">
        <f t="shared" si="2"/>
        <v>1686.5</v>
      </c>
      <c r="G30" s="44">
        <f>SUM(G5:G29)</f>
        <v>10000</v>
      </c>
      <c r="H30" s="45">
        <f>SUM(H5:H29)</f>
        <v>2529.5</v>
      </c>
      <c r="I30" s="24">
        <f t="shared" si="0"/>
        <v>25.295000000000002</v>
      </c>
      <c r="J30" s="23">
        <f t="shared" si="3"/>
        <v>1052.4000000000001</v>
      </c>
      <c r="K30" s="44">
        <f>SUM(K5:K29)</f>
        <v>58700</v>
      </c>
      <c r="L30" s="45">
        <f>SUM(L5:L29)</f>
        <v>15143.9</v>
      </c>
      <c r="M30" s="24">
        <f t="shared" si="4"/>
        <v>25.798807495741055</v>
      </c>
      <c r="N30" s="23">
        <f t="shared" si="5"/>
        <v>6747.4</v>
      </c>
      <c r="O30" s="46">
        <f>SUM(O5:O29)</f>
        <v>2953.2</v>
      </c>
      <c r="P30" s="44">
        <f>SUM(P5:P29)</f>
        <v>77935</v>
      </c>
      <c r="Q30" s="45">
        <f>SUM(Q5:Q29)</f>
        <v>5318</v>
      </c>
      <c r="R30" s="24">
        <f t="shared" si="6"/>
        <v>6.8236350805158148</v>
      </c>
      <c r="S30" s="29">
        <f>SUM(S5:S29)</f>
        <v>10600</v>
      </c>
      <c r="T30" s="34">
        <f>SUM(T5:T29)</f>
        <v>0</v>
      </c>
      <c r="U30" s="30">
        <f t="shared" si="7"/>
        <v>0</v>
      </c>
      <c r="V30" s="31">
        <f t="shared" si="8"/>
        <v>1753</v>
      </c>
      <c r="W30" s="32">
        <f>SUM(W5:W29)</f>
        <v>13562</v>
      </c>
      <c r="X30" s="33">
        <f>((H30*0.45)+(L30*0.35)+(Q30/1.33*0.18)+(T30*0.2))/W30*10</f>
        <v>5.2782549205930316</v>
      </c>
      <c r="Y30" s="47">
        <f t="shared" ref="Y30:AL30" si="10">SUM(Y5:Y29)</f>
        <v>16823</v>
      </c>
      <c r="Z30" s="47">
        <f t="shared" si="10"/>
        <v>555</v>
      </c>
      <c r="AA30" s="47">
        <f t="shared" si="10"/>
        <v>1952</v>
      </c>
      <c r="AB30" s="47">
        <f t="shared" si="10"/>
        <v>100</v>
      </c>
      <c r="AC30" s="47">
        <f t="shared" si="10"/>
        <v>372</v>
      </c>
      <c r="AD30" s="47">
        <f t="shared" si="10"/>
        <v>180</v>
      </c>
      <c r="AE30" s="47">
        <f t="shared" si="10"/>
        <v>0</v>
      </c>
      <c r="AF30" s="47">
        <f t="shared" si="10"/>
        <v>4501</v>
      </c>
      <c r="AG30" s="47">
        <f t="shared" si="10"/>
        <v>1477.1</v>
      </c>
      <c r="AH30" s="47">
        <f t="shared" si="10"/>
        <v>8396.5</v>
      </c>
      <c r="AI30" s="47">
        <f t="shared" si="10"/>
        <v>3565</v>
      </c>
      <c r="AJ30" s="47">
        <f t="shared" si="10"/>
        <v>0</v>
      </c>
      <c r="AK30" s="47">
        <f t="shared" si="10"/>
        <v>0</v>
      </c>
      <c r="AL30" s="47">
        <f t="shared" si="10"/>
        <v>0</v>
      </c>
    </row>
    <row r="31" spans="1:38" s="55" customFormat="1" ht="22.8" x14ac:dyDescent="0.4">
      <c r="A31" s="49"/>
      <c r="B31" s="50" t="s">
        <v>48</v>
      </c>
      <c r="C31" s="51">
        <v>7635</v>
      </c>
      <c r="D31" s="52">
        <v>450</v>
      </c>
      <c r="E31" s="24">
        <f t="shared" si="9"/>
        <v>5.8939096267190569</v>
      </c>
      <c r="F31" s="23">
        <f t="shared" si="2"/>
        <v>0</v>
      </c>
      <c r="G31" s="51">
        <v>1500</v>
      </c>
      <c r="H31" s="52">
        <v>120</v>
      </c>
      <c r="I31" s="24">
        <f t="shared" si="0"/>
        <v>8</v>
      </c>
      <c r="J31" s="23">
        <f t="shared" si="3"/>
        <v>0</v>
      </c>
      <c r="K31" s="51">
        <v>4420</v>
      </c>
      <c r="L31" s="52">
        <v>300</v>
      </c>
      <c r="M31" s="24">
        <f t="shared" si="4"/>
        <v>6.7873303167420813</v>
      </c>
      <c r="N31" s="23">
        <f t="shared" si="5"/>
        <v>0</v>
      </c>
      <c r="O31" s="23">
        <v>200</v>
      </c>
      <c r="P31" s="44">
        <v>9400</v>
      </c>
      <c r="Q31" s="53"/>
      <c r="R31" s="23">
        <f t="shared" si="6"/>
        <v>0</v>
      </c>
      <c r="S31" s="54">
        <v>5000</v>
      </c>
      <c r="T31" s="37"/>
      <c r="U31" s="30">
        <f t="shared" si="7"/>
        <v>0</v>
      </c>
      <c r="V31" s="31">
        <f t="shared" si="8"/>
        <v>0</v>
      </c>
      <c r="W31" s="32">
        <v>2390</v>
      </c>
      <c r="X31" s="33">
        <f>((H31*0.45)+(L31*0.35)+(Q31/1.33*0.18)+(T31*0.2))/W31*10</f>
        <v>0.66527196652719667</v>
      </c>
      <c r="Y31" s="34">
        <v>4000</v>
      </c>
      <c r="Z31" s="35"/>
      <c r="AA31" s="34"/>
      <c r="AB31" s="34">
        <v>500</v>
      </c>
      <c r="AC31" s="34"/>
      <c r="AD31" s="35">
        <v>460</v>
      </c>
      <c r="AF31" s="55">
        <v>450</v>
      </c>
      <c r="AG31" s="55">
        <v>120</v>
      </c>
      <c r="AH31" s="55">
        <v>300</v>
      </c>
    </row>
    <row r="32" spans="1:38" s="64" customFormat="1" ht="22.8" x14ac:dyDescent="0.4">
      <c r="A32" s="42"/>
      <c r="B32" s="56" t="s">
        <v>49</v>
      </c>
      <c r="C32" s="57">
        <f>SUM(C30:C31)</f>
        <v>35891</v>
      </c>
      <c r="D32" s="58">
        <f>SUM(D30:D31)</f>
        <v>6637.5</v>
      </c>
      <c r="E32" s="24">
        <f t="shared" si="9"/>
        <v>18.493494190744197</v>
      </c>
      <c r="F32" s="23">
        <f t="shared" si="2"/>
        <v>1686.5</v>
      </c>
      <c r="G32" s="57">
        <f>SUM(G30:G31)</f>
        <v>11500</v>
      </c>
      <c r="H32" s="58">
        <f>SUM(H30:H31)</f>
        <v>2649.5</v>
      </c>
      <c r="I32" s="24">
        <f t="shared" si="0"/>
        <v>23.03913043478261</v>
      </c>
      <c r="J32" s="23">
        <f t="shared" si="3"/>
        <v>1052.4000000000001</v>
      </c>
      <c r="K32" s="57">
        <f>SUM(K30:K31)</f>
        <v>63120</v>
      </c>
      <c r="L32" s="58">
        <f>SUM(L30:L31)</f>
        <v>15443.9</v>
      </c>
      <c r="M32" s="24">
        <f t="shared" si="4"/>
        <v>24.467522179974651</v>
      </c>
      <c r="N32" s="23">
        <f t="shared" si="5"/>
        <v>6747.4</v>
      </c>
      <c r="O32" s="45">
        <f>SUM(O30:O31)</f>
        <v>3153.2</v>
      </c>
      <c r="P32" s="59">
        <f>SUM(P30:P31)</f>
        <v>87335</v>
      </c>
      <c r="Q32" s="45">
        <f>SUM(Q30:Q31)</f>
        <v>5318</v>
      </c>
      <c r="R32" s="24">
        <f t="shared" si="6"/>
        <v>6.0891967710539872</v>
      </c>
      <c r="S32" s="60">
        <f>SUM(S30:S31)</f>
        <v>15600</v>
      </c>
      <c r="T32" s="60">
        <f t="shared" ref="T32" si="11">SUM(T30:T31)</f>
        <v>0</v>
      </c>
      <c r="U32" s="61">
        <f t="shared" si="7"/>
        <v>0</v>
      </c>
      <c r="V32" s="31">
        <f t="shared" si="8"/>
        <v>1753</v>
      </c>
      <c r="W32" s="62">
        <f>SUM(W30:W31)</f>
        <v>15952</v>
      </c>
      <c r="X32" s="63">
        <f>((H32*0.45)+(L32*0.35)+(Q32/1.33*0.18)+(T32*0.2))/W32*10</f>
        <v>4.5871171786034797</v>
      </c>
      <c r="Y32" s="42">
        <f t="shared" ref="Y32:AL32" si="12">SUM(Y30:Y31)</f>
        <v>20823</v>
      </c>
      <c r="Z32" s="42">
        <f t="shared" si="12"/>
        <v>555</v>
      </c>
      <c r="AA32" s="42">
        <f t="shared" si="12"/>
        <v>1952</v>
      </c>
      <c r="AB32" s="42">
        <f t="shared" si="12"/>
        <v>600</v>
      </c>
      <c r="AC32" s="42">
        <f t="shared" si="12"/>
        <v>372</v>
      </c>
      <c r="AD32" s="42">
        <f t="shared" si="12"/>
        <v>640</v>
      </c>
      <c r="AE32" s="42">
        <f t="shared" si="12"/>
        <v>0</v>
      </c>
      <c r="AF32" s="42">
        <f t="shared" si="12"/>
        <v>4951</v>
      </c>
      <c r="AG32" s="42">
        <f t="shared" si="12"/>
        <v>1597.1</v>
      </c>
      <c r="AH32" s="42">
        <f t="shared" si="12"/>
        <v>8696.5</v>
      </c>
      <c r="AI32" s="42">
        <f t="shared" si="12"/>
        <v>3565</v>
      </c>
      <c r="AJ32" s="42">
        <f t="shared" si="12"/>
        <v>0</v>
      </c>
      <c r="AK32" s="42">
        <f t="shared" si="12"/>
        <v>0</v>
      </c>
      <c r="AL32" s="42">
        <f t="shared" si="12"/>
        <v>0</v>
      </c>
    </row>
    <row r="33" spans="1:35" s="76" customFormat="1" ht="22.8" x14ac:dyDescent="0.4">
      <c r="A33" s="65"/>
      <c r="B33" s="66" t="s">
        <v>50</v>
      </c>
      <c r="C33" s="67">
        <v>26314</v>
      </c>
      <c r="D33" s="68">
        <v>3470</v>
      </c>
      <c r="E33" s="69">
        <f t="shared" si="9"/>
        <v>13.186896708976208</v>
      </c>
      <c r="F33" s="23">
        <f t="shared" si="2"/>
        <v>750</v>
      </c>
      <c r="G33" s="70">
        <v>10556</v>
      </c>
      <c r="H33" s="68">
        <v>35</v>
      </c>
      <c r="I33" s="71">
        <f t="shared" si="0"/>
        <v>0.33156498673740054</v>
      </c>
      <c r="J33" s="23">
        <f t="shared" si="3"/>
        <v>35</v>
      </c>
      <c r="K33" s="72">
        <v>58000</v>
      </c>
      <c r="L33" s="73">
        <v>2330</v>
      </c>
      <c r="M33" s="69">
        <f t="shared" si="4"/>
        <v>4.0172413793103452</v>
      </c>
      <c r="N33" s="23">
        <f t="shared" si="5"/>
        <v>1588</v>
      </c>
      <c r="O33" s="73">
        <v>690</v>
      </c>
      <c r="P33" s="70">
        <v>59455</v>
      </c>
      <c r="Q33" s="73">
        <v>8771</v>
      </c>
      <c r="R33" s="69">
        <f t="shared" si="6"/>
        <v>14.752333697754604</v>
      </c>
      <c r="S33" s="68"/>
      <c r="T33" s="68"/>
      <c r="U33" s="68"/>
      <c r="V33" s="31">
        <f t="shared" si="8"/>
        <v>2873</v>
      </c>
      <c r="W33" s="74">
        <v>13865</v>
      </c>
      <c r="X33" s="75">
        <f>((H33*0.45)+(L33*0.35)+(Q33/1.33*0.18)+(T33*0.2))/W33*10</f>
        <v>1.4556816672044337</v>
      </c>
      <c r="Y33" s="68">
        <v>16716</v>
      </c>
      <c r="Z33" s="68">
        <v>555</v>
      </c>
      <c r="AA33" s="68">
        <v>2172</v>
      </c>
      <c r="AB33" s="68">
        <v>340</v>
      </c>
      <c r="AC33" s="68">
        <v>323</v>
      </c>
      <c r="AD33" s="68"/>
      <c r="AF33" s="76">
        <v>2720</v>
      </c>
      <c r="AG33" s="76">
        <v>0</v>
      </c>
      <c r="AH33" s="76">
        <v>742</v>
      </c>
      <c r="AI33" s="76">
        <v>5898</v>
      </c>
    </row>
    <row r="34" spans="1:35" ht="22.8" x14ac:dyDescent="0.4">
      <c r="A34" s="77"/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0"/>
      <c r="Q34" s="79"/>
      <c r="R34" s="79"/>
      <c r="S34" s="81"/>
      <c r="T34" s="81"/>
      <c r="U34" s="81"/>
      <c r="V34" s="82"/>
    </row>
    <row r="39" spans="1:35" ht="22.95" customHeight="1" x14ac:dyDescent="0.55000000000000004"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1:35" ht="13.2" customHeight="1" x14ac:dyDescent="0.55000000000000004">
      <c r="B40" s="83"/>
    </row>
    <row r="41" spans="1:35" ht="46.2" customHeight="1" x14ac:dyDescent="0.55000000000000004">
      <c r="B41" s="83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</row>
  </sheetData>
  <mergeCells count="17">
    <mergeCell ref="AC2:AC4"/>
    <mergeCell ref="AD2:AD4"/>
    <mergeCell ref="AF2:AF4"/>
    <mergeCell ref="G3:J3"/>
    <mergeCell ref="K3:N3"/>
    <mergeCell ref="O3:O4"/>
    <mergeCell ref="P3:V3"/>
    <mergeCell ref="Y3:Y4"/>
    <mergeCell ref="Z3:Z4"/>
    <mergeCell ref="AA3:AA4"/>
    <mergeCell ref="Y2:AB2"/>
    <mergeCell ref="AB3:AB4"/>
    <mergeCell ref="C1:T1"/>
    <mergeCell ref="C2:F3"/>
    <mergeCell ref="G2:U2"/>
    <mergeCell ref="W2:W4"/>
    <mergeCell ref="X2:X4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tabSelected="1" view="pageBreakPreview" zoomScale="60" zoomScaleNormal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6" sqref="D6"/>
    </sheetView>
  </sheetViews>
  <sheetFormatPr defaultRowHeight="13.2" x14ac:dyDescent="0.25"/>
  <cols>
    <col min="1" max="1" width="6.6640625" customWidth="1"/>
    <col min="2" max="2" width="34.77734375" style="86" customWidth="1"/>
    <col min="3" max="3" width="9.21875" customWidth="1"/>
    <col min="4" max="4" width="11.21875" customWidth="1"/>
    <col min="5" max="5" width="7.88671875" customWidth="1"/>
    <col min="6" max="6" width="9.6640625" customWidth="1"/>
    <col min="7" max="7" width="9.77734375" customWidth="1"/>
    <col min="8" max="8" width="9.88671875" customWidth="1"/>
    <col min="9" max="9" width="8.33203125" customWidth="1"/>
    <col min="10" max="10" width="10" customWidth="1"/>
    <col min="11" max="11" width="8.44140625" customWidth="1"/>
    <col min="12" max="12" width="11.5546875" customWidth="1"/>
    <col min="13" max="13" width="8.33203125" customWidth="1"/>
    <col min="14" max="15" width="10.44140625" customWidth="1"/>
    <col min="16" max="16" width="9" customWidth="1"/>
    <col min="17" max="17" width="10.33203125" customWidth="1"/>
    <col min="18" max="18" width="7.109375" customWidth="1"/>
    <col min="19" max="19" width="11.77734375" hidden="1" customWidth="1"/>
    <col min="20" max="20" width="9.6640625" hidden="1" customWidth="1"/>
    <col min="21" max="21" width="10.5546875" hidden="1" customWidth="1"/>
    <col min="22" max="22" width="11.5546875" customWidth="1"/>
    <col min="23" max="23" width="9" style="4" customWidth="1"/>
    <col min="24" max="24" width="8.33203125" style="4" customWidth="1"/>
    <col min="25" max="25" width="11.109375" style="5" customWidth="1"/>
    <col min="26" max="26" width="6.77734375" customWidth="1"/>
    <col min="27" max="29" width="8.88671875" style="5"/>
    <col min="30" max="30" width="8.44140625" customWidth="1"/>
    <col min="34" max="34" width="10.6640625" customWidth="1"/>
  </cols>
  <sheetData>
    <row r="1" spans="1:35" ht="67.2" customHeight="1" x14ac:dyDescent="0.25">
      <c r="B1" s="1"/>
      <c r="C1" s="87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2"/>
      <c r="V1" s="3"/>
    </row>
    <row r="2" spans="1:35" ht="53.4" customHeight="1" x14ac:dyDescent="0.4">
      <c r="A2" s="6"/>
      <c r="B2" s="7" t="s">
        <v>1</v>
      </c>
      <c r="C2" s="88" t="s">
        <v>2</v>
      </c>
      <c r="D2" s="89"/>
      <c r="E2" s="89"/>
      <c r="F2" s="90"/>
      <c r="G2" s="94" t="s">
        <v>3</v>
      </c>
      <c r="H2" s="95"/>
      <c r="I2" s="95"/>
      <c r="J2" s="95"/>
      <c r="K2" s="95"/>
      <c r="L2" s="95"/>
      <c r="M2" s="95"/>
      <c r="N2" s="95"/>
      <c r="O2" s="95"/>
      <c r="P2" s="96"/>
      <c r="Q2" s="96"/>
      <c r="R2" s="96"/>
      <c r="S2" s="96"/>
      <c r="T2" s="96"/>
      <c r="U2" s="97"/>
      <c r="V2" s="8"/>
      <c r="W2" s="98" t="s">
        <v>4</v>
      </c>
      <c r="X2" s="101" t="s">
        <v>5</v>
      </c>
      <c r="Y2" s="118" t="s">
        <v>6</v>
      </c>
      <c r="Z2" s="119"/>
      <c r="AA2" s="119"/>
      <c r="AB2" s="120"/>
      <c r="AC2" s="102" t="s">
        <v>7</v>
      </c>
      <c r="AD2" s="103" t="s">
        <v>8</v>
      </c>
      <c r="AF2" s="106" t="s">
        <v>9</v>
      </c>
    </row>
    <row r="3" spans="1:35" ht="37.950000000000003" customHeight="1" x14ac:dyDescent="0.25">
      <c r="A3" s="9"/>
      <c r="B3" s="10"/>
      <c r="C3" s="91"/>
      <c r="D3" s="92"/>
      <c r="E3" s="92"/>
      <c r="F3" s="93"/>
      <c r="G3" s="107" t="s">
        <v>10</v>
      </c>
      <c r="H3" s="108"/>
      <c r="I3" s="108"/>
      <c r="J3" s="109"/>
      <c r="K3" s="110" t="s">
        <v>11</v>
      </c>
      <c r="L3" s="111"/>
      <c r="M3" s="111"/>
      <c r="N3" s="112"/>
      <c r="O3" s="113" t="s">
        <v>12</v>
      </c>
      <c r="P3" s="115" t="s">
        <v>13</v>
      </c>
      <c r="Q3" s="115"/>
      <c r="R3" s="115"/>
      <c r="S3" s="115"/>
      <c r="T3" s="115"/>
      <c r="U3" s="115"/>
      <c r="V3" s="115"/>
      <c r="W3" s="99"/>
      <c r="X3" s="99"/>
      <c r="Y3" s="116" t="s">
        <v>14</v>
      </c>
      <c r="Z3" s="116" t="s">
        <v>15</v>
      </c>
      <c r="AA3" s="116" t="s">
        <v>16</v>
      </c>
      <c r="AB3" s="121" t="s">
        <v>17</v>
      </c>
      <c r="AC3" s="102"/>
      <c r="AD3" s="104"/>
      <c r="AF3" s="106"/>
    </row>
    <row r="4" spans="1:35" ht="35.4" customHeight="1" x14ac:dyDescent="0.25">
      <c r="A4" s="11"/>
      <c r="B4" s="12"/>
      <c r="C4" s="13" t="s">
        <v>18</v>
      </c>
      <c r="D4" s="14" t="s">
        <v>19</v>
      </c>
      <c r="E4" s="14" t="s">
        <v>20</v>
      </c>
      <c r="F4" s="14" t="s">
        <v>21</v>
      </c>
      <c r="G4" s="15" t="s">
        <v>18</v>
      </c>
      <c r="H4" s="16" t="s">
        <v>19</v>
      </c>
      <c r="I4" s="16" t="s">
        <v>20</v>
      </c>
      <c r="J4" s="16" t="s">
        <v>21</v>
      </c>
      <c r="K4" s="15" t="s">
        <v>18</v>
      </c>
      <c r="L4" s="16" t="s">
        <v>19</v>
      </c>
      <c r="M4" s="16" t="s">
        <v>20</v>
      </c>
      <c r="N4" s="16" t="s">
        <v>21</v>
      </c>
      <c r="O4" s="114"/>
      <c r="P4" s="17" t="s">
        <v>18</v>
      </c>
      <c r="Q4" s="18" t="s">
        <v>19</v>
      </c>
      <c r="R4" s="18" t="s">
        <v>20</v>
      </c>
      <c r="S4" s="19" t="s">
        <v>18</v>
      </c>
      <c r="T4" s="16" t="s">
        <v>19</v>
      </c>
      <c r="U4" s="16" t="s">
        <v>20</v>
      </c>
      <c r="V4" s="16" t="s">
        <v>21</v>
      </c>
      <c r="W4" s="100"/>
      <c r="X4" s="100"/>
      <c r="Y4" s="117"/>
      <c r="Z4" s="117"/>
      <c r="AA4" s="117"/>
      <c r="AB4" s="117"/>
      <c r="AC4" s="102"/>
      <c r="AD4" s="105"/>
      <c r="AF4" s="106"/>
      <c r="AG4" t="s">
        <v>10</v>
      </c>
      <c r="AH4" t="s">
        <v>11</v>
      </c>
      <c r="AI4" t="s">
        <v>13</v>
      </c>
    </row>
    <row r="5" spans="1:35" ht="22.8" customHeight="1" x14ac:dyDescent="0.4">
      <c r="A5" s="20">
        <v>1</v>
      </c>
      <c r="B5" s="21" t="s">
        <v>22</v>
      </c>
      <c r="C5" s="22">
        <v>5762</v>
      </c>
      <c r="D5" s="23">
        <v>1500</v>
      </c>
      <c r="E5" s="24">
        <f>D5/C5*100</f>
        <v>26.032627559875042</v>
      </c>
      <c r="F5" s="23">
        <f>D5-AF5</f>
        <v>623</v>
      </c>
      <c r="G5" s="25">
        <v>2000</v>
      </c>
      <c r="H5" s="26">
        <v>684.5</v>
      </c>
      <c r="I5" s="23">
        <f t="shared" ref="I5:I33" si="0">H5/G5*100</f>
        <v>34.225000000000001</v>
      </c>
      <c r="J5" s="23">
        <f>H5-AG5</f>
        <v>371</v>
      </c>
      <c r="K5" s="27">
        <v>22000</v>
      </c>
      <c r="L5" s="26">
        <v>3531.5</v>
      </c>
      <c r="M5" s="23">
        <f>L5/K5*100</f>
        <v>16.052272727272726</v>
      </c>
      <c r="N5" s="24">
        <f>L5-AH5</f>
        <v>305.59999999999991</v>
      </c>
      <c r="O5" s="23"/>
      <c r="P5" s="27">
        <v>8200</v>
      </c>
      <c r="Q5" s="28"/>
      <c r="R5" s="23">
        <f>Q5/P5*100</f>
        <v>0</v>
      </c>
      <c r="S5" s="29">
        <v>2800</v>
      </c>
      <c r="T5" s="30"/>
      <c r="U5" s="30">
        <f>T5/S5*100</f>
        <v>0</v>
      </c>
      <c r="V5" s="31">
        <f>Q5-AI5</f>
        <v>0</v>
      </c>
      <c r="W5" s="32">
        <v>3513</v>
      </c>
      <c r="X5" s="33">
        <f t="shared" ref="X5:X18" si="1">((H5*0.45)+(L5*0.35)+(Q5/1.33*0.18)+(T5*0.2))/W5*10</f>
        <v>4.395246228294905</v>
      </c>
      <c r="Y5" s="34">
        <v>4315</v>
      </c>
      <c r="Z5" s="35"/>
      <c r="AA5" s="34">
        <v>870</v>
      </c>
      <c r="AB5" s="34">
        <v>20</v>
      </c>
      <c r="AC5" s="34">
        <v>300</v>
      </c>
      <c r="AD5" s="34"/>
      <c r="AF5">
        <v>877</v>
      </c>
      <c r="AG5">
        <v>313.5</v>
      </c>
      <c r="AH5">
        <v>3225.9</v>
      </c>
    </row>
    <row r="6" spans="1:35" ht="22.8" x14ac:dyDescent="0.4">
      <c r="A6" s="20">
        <v>2</v>
      </c>
      <c r="B6" s="21" t="s">
        <v>23</v>
      </c>
      <c r="C6" s="22">
        <v>0</v>
      </c>
      <c r="D6" s="23"/>
      <c r="E6" s="24"/>
      <c r="F6" s="23">
        <f t="shared" ref="F6:F33" si="2">D6-AF6</f>
        <v>0</v>
      </c>
      <c r="G6" s="25">
        <v>0</v>
      </c>
      <c r="H6" s="28"/>
      <c r="I6" s="23" t="e">
        <f t="shared" si="0"/>
        <v>#DIV/0!</v>
      </c>
      <c r="J6" s="23">
        <f t="shared" ref="J6:J33" si="3">H6-AG6</f>
        <v>0</v>
      </c>
      <c r="K6" s="27">
        <v>0</v>
      </c>
      <c r="L6" s="28"/>
      <c r="M6" s="23" t="e">
        <f t="shared" ref="M6:M33" si="4">L6/K6*100</f>
        <v>#DIV/0!</v>
      </c>
      <c r="N6" s="23">
        <f t="shared" ref="N6:N33" si="5">L6-AH6</f>
        <v>0</v>
      </c>
      <c r="O6" s="23"/>
      <c r="P6" s="27">
        <v>0</v>
      </c>
      <c r="Q6" s="28"/>
      <c r="R6" s="23" t="e">
        <f t="shared" ref="R6:R33" si="6">Q6/P6*100</f>
        <v>#DIV/0!</v>
      </c>
      <c r="S6" s="29"/>
      <c r="T6" s="30"/>
      <c r="U6" s="30" t="e">
        <f t="shared" ref="U6:U32" si="7">T6/S6*100</f>
        <v>#DIV/0!</v>
      </c>
      <c r="V6" s="31">
        <f t="shared" ref="V6:V33" si="8">Q6-AI6</f>
        <v>0</v>
      </c>
      <c r="W6" s="32">
        <v>0</v>
      </c>
      <c r="X6" s="33" t="e">
        <f t="shared" si="1"/>
        <v>#DIV/0!</v>
      </c>
      <c r="Y6" s="34">
        <v>946</v>
      </c>
      <c r="Z6" s="35"/>
      <c r="AA6" s="34"/>
      <c r="AB6" s="34">
        <v>40</v>
      </c>
      <c r="AC6" s="34"/>
      <c r="AD6" s="34"/>
    </row>
    <row r="7" spans="1:35" ht="22.8" x14ac:dyDescent="0.4">
      <c r="A7" s="20">
        <v>3</v>
      </c>
      <c r="B7" s="21" t="s">
        <v>24</v>
      </c>
      <c r="C7" s="22">
        <v>1650</v>
      </c>
      <c r="D7" s="23">
        <v>698</v>
      </c>
      <c r="E7" s="24">
        <f t="shared" ref="E7:E33" si="9">D7/C7*100</f>
        <v>42.303030303030305</v>
      </c>
      <c r="F7" s="23">
        <f t="shared" si="2"/>
        <v>30</v>
      </c>
      <c r="G7" s="25">
        <v>800</v>
      </c>
      <c r="H7" s="28">
        <v>355</v>
      </c>
      <c r="I7" s="23">
        <f t="shared" si="0"/>
        <v>44.375</v>
      </c>
      <c r="J7" s="23">
        <f t="shared" si="3"/>
        <v>65</v>
      </c>
      <c r="K7" s="27">
        <v>7500</v>
      </c>
      <c r="L7" s="28">
        <v>4060</v>
      </c>
      <c r="M7" s="23">
        <f t="shared" si="4"/>
        <v>54.133333333333333</v>
      </c>
      <c r="N7" s="23">
        <f t="shared" si="5"/>
        <v>130</v>
      </c>
      <c r="O7" s="24">
        <v>852</v>
      </c>
      <c r="P7" s="27">
        <v>10400</v>
      </c>
      <c r="Q7" s="28"/>
      <c r="R7" s="23">
        <f t="shared" si="6"/>
        <v>0</v>
      </c>
      <c r="S7" s="29">
        <v>1000</v>
      </c>
      <c r="T7" s="30"/>
      <c r="U7" s="30">
        <f t="shared" si="7"/>
        <v>0</v>
      </c>
      <c r="V7" s="31">
        <f t="shared" si="8"/>
        <v>0</v>
      </c>
      <c r="W7" s="32">
        <v>1470</v>
      </c>
      <c r="X7" s="33">
        <f t="shared" si="1"/>
        <v>10.753401360544217</v>
      </c>
      <c r="Y7" s="34">
        <v>1300</v>
      </c>
      <c r="Z7" s="35"/>
      <c r="AA7" s="34">
        <v>300</v>
      </c>
      <c r="AB7" s="34"/>
      <c r="AC7" s="34"/>
      <c r="AD7" s="34"/>
      <c r="AF7">
        <v>668</v>
      </c>
      <c r="AG7">
        <v>290</v>
      </c>
      <c r="AH7">
        <v>3930</v>
      </c>
    </row>
    <row r="8" spans="1:35" ht="22.8" x14ac:dyDescent="0.4">
      <c r="A8" s="20">
        <v>4</v>
      </c>
      <c r="B8" s="21" t="s">
        <v>25</v>
      </c>
      <c r="C8" s="22">
        <v>1196</v>
      </c>
      <c r="D8" s="23">
        <v>210</v>
      </c>
      <c r="E8" s="24">
        <f t="shared" si="9"/>
        <v>17.558528428093645</v>
      </c>
      <c r="F8" s="23">
        <f t="shared" si="2"/>
        <v>30</v>
      </c>
      <c r="G8" s="25">
        <v>468</v>
      </c>
      <c r="H8" s="28">
        <v>105</v>
      </c>
      <c r="I8" s="23">
        <f t="shared" si="0"/>
        <v>22.435897435897438</v>
      </c>
      <c r="J8" s="23">
        <f t="shared" si="3"/>
        <v>25</v>
      </c>
      <c r="K8" s="27">
        <v>1645</v>
      </c>
      <c r="L8" s="28">
        <v>270</v>
      </c>
      <c r="M8" s="23">
        <f t="shared" si="4"/>
        <v>16.413373860182372</v>
      </c>
      <c r="N8" s="23">
        <f t="shared" si="5"/>
        <v>100</v>
      </c>
      <c r="O8" s="23"/>
      <c r="P8" s="27">
        <v>3827</v>
      </c>
      <c r="Q8" s="28"/>
      <c r="R8" s="23">
        <f t="shared" si="6"/>
        <v>0</v>
      </c>
      <c r="S8" s="29">
        <v>470</v>
      </c>
      <c r="T8" s="30"/>
      <c r="U8" s="30">
        <f t="shared" si="7"/>
        <v>0</v>
      </c>
      <c r="V8" s="31">
        <f t="shared" si="8"/>
        <v>0</v>
      </c>
      <c r="W8" s="32">
        <v>450</v>
      </c>
      <c r="X8" s="33">
        <f t="shared" si="1"/>
        <v>3.15</v>
      </c>
      <c r="Y8" s="34">
        <v>350</v>
      </c>
      <c r="Z8" s="35"/>
      <c r="AA8" s="34"/>
      <c r="AB8" s="34"/>
      <c r="AC8" s="34"/>
      <c r="AD8" s="34"/>
      <c r="AF8">
        <v>180</v>
      </c>
      <c r="AG8">
        <v>80</v>
      </c>
      <c r="AH8">
        <v>170</v>
      </c>
    </row>
    <row r="9" spans="1:35" ht="22.8" x14ac:dyDescent="0.4">
      <c r="A9" s="20">
        <v>5</v>
      </c>
      <c r="B9" s="21" t="s">
        <v>26</v>
      </c>
      <c r="C9" s="22">
        <v>1240</v>
      </c>
      <c r="D9" s="23">
        <v>473</v>
      </c>
      <c r="E9" s="24">
        <f t="shared" si="9"/>
        <v>38.145161290322584</v>
      </c>
      <c r="F9" s="23">
        <f t="shared" si="2"/>
        <v>85</v>
      </c>
      <c r="G9" s="25">
        <v>750</v>
      </c>
      <c r="H9" s="28">
        <v>327</v>
      </c>
      <c r="I9" s="23">
        <f t="shared" si="0"/>
        <v>43.6</v>
      </c>
      <c r="J9" s="23">
        <f t="shared" si="3"/>
        <v>94</v>
      </c>
      <c r="K9" s="27">
        <v>3190</v>
      </c>
      <c r="L9" s="28">
        <v>762</v>
      </c>
      <c r="M9" s="23">
        <f t="shared" si="4"/>
        <v>23.887147335423197</v>
      </c>
      <c r="N9" s="23">
        <f t="shared" si="5"/>
        <v>303</v>
      </c>
      <c r="O9" s="23"/>
      <c r="P9" s="27">
        <v>5200</v>
      </c>
      <c r="Q9" s="28"/>
      <c r="R9" s="23">
        <f t="shared" si="6"/>
        <v>0</v>
      </c>
      <c r="S9" s="29">
        <v>900</v>
      </c>
      <c r="T9" s="30"/>
      <c r="U9" s="30">
        <f t="shared" si="7"/>
        <v>0</v>
      </c>
      <c r="V9" s="31">
        <f t="shared" si="8"/>
        <v>0</v>
      </c>
      <c r="W9" s="32">
        <v>957</v>
      </c>
      <c r="X9" s="33">
        <f t="shared" si="1"/>
        <v>4.3244514106583072</v>
      </c>
      <c r="Y9" s="34">
        <v>1348</v>
      </c>
      <c r="Z9" s="35"/>
      <c r="AA9" s="34">
        <v>174</v>
      </c>
      <c r="AB9" s="34"/>
      <c r="AC9" s="34"/>
      <c r="AD9" s="34"/>
      <c r="AF9">
        <v>388</v>
      </c>
      <c r="AG9">
        <v>233</v>
      </c>
      <c r="AH9">
        <v>459</v>
      </c>
    </row>
    <row r="10" spans="1:35" ht="22.8" x14ac:dyDescent="0.4">
      <c r="A10" s="20">
        <v>6</v>
      </c>
      <c r="B10" s="21" t="s">
        <v>27</v>
      </c>
      <c r="C10" s="22">
        <v>1004</v>
      </c>
      <c r="D10" s="23">
        <v>327</v>
      </c>
      <c r="E10" s="24">
        <f t="shared" si="9"/>
        <v>32.569721115537845</v>
      </c>
      <c r="F10" s="23">
        <f t="shared" si="2"/>
        <v>55</v>
      </c>
      <c r="G10" s="25">
        <v>147</v>
      </c>
      <c r="H10" s="28">
        <v>81</v>
      </c>
      <c r="I10" s="23">
        <f t="shared" si="0"/>
        <v>55.102040816326522</v>
      </c>
      <c r="J10" s="23">
        <f t="shared" si="3"/>
        <v>0</v>
      </c>
      <c r="K10" s="27">
        <v>3100</v>
      </c>
      <c r="L10" s="28">
        <v>1142.5999999999999</v>
      </c>
      <c r="M10" s="23">
        <f t="shared" si="4"/>
        <v>36.858064516129033</v>
      </c>
      <c r="N10" s="23">
        <f t="shared" si="5"/>
        <v>174.59999999999991</v>
      </c>
      <c r="O10" s="23">
        <v>1142.5999999999999</v>
      </c>
      <c r="P10" s="27">
        <v>0</v>
      </c>
      <c r="Q10" s="28"/>
      <c r="R10" s="23" t="e">
        <f t="shared" si="6"/>
        <v>#DIV/0!</v>
      </c>
      <c r="S10" s="29">
        <v>300</v>
      </c>
      <c r="T10" s="30"/>
      <c r="U10" s="30">
        <f t="shared" si="7"/>
        <v>0</v>
      </c>
      <c r="V10" s="31">
        <f t="shared" si="8"/>
        <v>0</v>
      </c>
      <c r="W10" s="32">
        <v>651</v>
      </c>
      <c r="X10" s="33">
        <f t="shared" si="1"/>
        <v>6.7029185867895533</v>
      </c>
      <c r="Y10" s="34">
        <v>350</v>
      </c>
      <c r="Z10" s="35"/>
      <c r="AA10" s="34"/>
      <c r="AB10" s="34">
        <v>40</v>
      </c>
      <c r="AC10" s="34"/>
      <c r="AD10" s="34"/>
      <c r="AF10">
        <v>272</v>
      </c>
      <c r="AG10">
        <v>81</v>
      </c>
      <c r="AH10">
        <v>968</v>
      </c>
    </row>
    <row r="11" spans="1:35" ht="22.8" x14ac:dyDescent="0.4">
      <c r="A11" s="20">
        <v>7</v>
      </c>
      <c r="B11" s="21" t="s">
        <v>28</v>
      </c>
      <c r="C11" s="22">
        <v>415</v>
      </c>
      <c r="D11" s="23">
        <v>110</v>
      </c>
      <c r="E11" s="24">
        <f t="shared" si="9"/>
        <v>26.506024096385545</v>
      </c>
      <c r="F11" s="23">
        <f t="shared" si="2"/>
        <v>0</v>
      </c>
      <c r="G11" s="25">
        <v>275</v>
      </c>
      <c r="H11" s="28">
        <v>250</v>
      </c>
      <c r="I11" s="23">
        <f t="shared" si="0"/>
        <v>90.909090909090907</v>
      </c>
      <c r="J11" s="23">
        <f t="shared" si="3"/>
        <v>0</v>
      </c>
      <c r="K11" s="27">
        <v>730</v>
      </c>
      <c r="L11" s="28"/>
      <c r="M11" s="23">
        <f t="shared" si="4"/>
        <v>0</v>
      </c>
      <c r="N11" s="23">
        <f t="shared" si="5"/>
        <v>0</v>
      </c>
      <c r="O11" s="23"/>
      <c r="P11" s="27">
        <v>2500</v>
      </c>
      <c r="Q11" s="28"/>
      <c r="R11" s="23">
        <f t="shared" si="6"/>
        <v>0</v>
      </c>
      <c r="S11" s="29">
        <v>300</v>
      </c>
      <c r="T11" s="30"/>
      <c r="U11" s="30">
        <f t="shared" si="7"/>
        <v>0</v>
      </c>
      <c r="V11" s="31">
        <f t="shared" si="8"/>
        <v>0</v>
      </c>
      <c r="W11" s="32">
        <v>436</v>
      </c>
      <c r="X11" s="33">
        <f t="shared" si="1"/>
        <v>2.580275229357798</v>
      </c>
      <c r="Y11" s="34">
        <v>320</v>
      </c>
      <c r="Z11" s="35"/>
      <c r="AA11" s="34">
        <v>90</v>
      </c>
      <c r="AB11" s="34"/>
      <c r="AC11" s="34"/>
      <c r="AD11" s="34">
        <v>10</v>
      </c>
      <c r="AF11">
        <v>110</v>
      </c>
      <c r="AG11">
        <v>250</v>
      </c>
    </row>
    <row r="12" spans="1:35" ht="22.8" x14ac:dyDescent="0.4">
      <c r="A12" s="20">
        <v>8</v>
      </c>
      <c r="B12" s="21" t="s">
        <v>29</v>
      </c>
      <c r="C12" s="22">
        <v>1592</v>
      </c>
      <c r="D12" s="23">
        <v>654</v>
      </c>
      <c r="E12" s="24">
        <f t="shared" si="9"/>
        <v>41.08040201005025</v>
      </c>
      <c r="F12" s="23">
        <f t="shared" si="2"/>
        <v>75</v>
      </c>
      <c r="G12" s="25">
        <v>1000</v>
      </c>
      <c r="H12" s="28">
        <v>104</v>
      </c>
      <c r="I12" s="23">
        <f t="shared" si="0"/>
        <v>10.4</v>
      </c>
      <c r="J12" s="23">
        <f t="shared" si="3"/>
        <v>0</v>
      </c>
      <c r="K12" s="27">
        <v>4293</v>
      </c>
      <c r="L12" s="28">
        <v>1034</v>
      </c>
      <c r="M12" s="23">
        <f t="shared" si="4"/>
        <v>24.085720941066853</v>
      </c>
      <c r="N12" s="23">
        <f t="shared" si="5"/>
        <v>102</v>
      </c>
      <c r="O12" s="23">
        <v>1034</v>
      </c>
      <c r="P12" s="27">
        <v>4800</v>
      </c>
      <c r="Q12" s="28">
        <v>2250</v>
      </c>
      <c r="R12" s="23">
        <f t="shared" si="6"/>
        <v>46.875</v>
      </c>
      <c r="S12" s="29">
        <v>1042</v>
      </c>
      <c r="T12" s="30"/>
      <c r="U12" s="30">
        <f t="shared" si="7"/>
        <v>0</v>
      </c>
      <c r="V12" s="31">
        <f t="shared" si="8"/>
        <v>750</v>
      </c>
      <c r="W12" s="32">
        <v>1365</v>
      </c>
      <c r="X12" s="33">
        <f t="shared" si="1"/>
        <v>5.2249910490511988</v>
      </c>
      <c r="Y12" s="34">
        <v>1189</v>
      </c>
      <c r="Z12" s="35"/>
      <c r="AA12" s="34">
        <v>318</v>
      </c>
      <c r="AB12" s="34"/>
      <c r="AC12" s="34"/>
      <c r="AD12" s="34"/>
      <c r="AF12">
        <v>579</v>
      </c>
      <c r="AG12">
        <v>104</v>
      </c>
      <c r="AH12">
        <v>932</v>
      </c>
      <c r="AI12">
        <v>1500</v>
      </c>
    </row>
    <row r="13" spans="1:35" ht="22.8" x14ac:dyDescent="0.4">
      <c r="A13" s="20">
        <v>9</v>
      </c>
      <c r="B13" s="21" t="s">
        <v>30</v>
      </c>
      <c r="C13" s="22">
        <v>1507</v>
      </c>
      <c r="D13" s="23">
        <v>350</v>
      </c>
      <c r="E13" s="24">
        <f t="shared" si="9"/>
        <v>23.224950232249501</v>
      </c>
      <c r="F13" s="23">
        <f t="shared" si="2"/>
        <v>42</v>
      </c>
      <c r="G13" s="25">
        <v>450</v>
      </c>
      <c r="H13" s="28">
        <v>175</v>
      </c>
      <c r="I13" s="23">
        <f t="shared" si="0"/>
        <v>38.888888888888893</v>
      </c>
      <c r="J13" s="23">
        <f t="shared" si="3"/>
        <v>45</v>
      </c>
      <c r="K13" s="27">
        <v>2800</v>
      </c>
      <c r="L13" s="28">
        <v>1900</v>
      </c>
      <c r="M13" s="23">
        <f t="shared" si="4"/>
        <v>67.857142857142861</v>
      </c>
      <c r="N13" s="23">
        <f t="shared" si="5"/>
        <v>300</v>
      </c>
      <c r="O13" s="23"/>
      <c r="P13" s="27">
        <v>1200</v>
      </c>
      <c r="Q13" s="28"/>
      <c r="R13" s="23">
        <f t="shared" si="6"/>
        <v>0</v>
      </c>
      <c r="S13" s="29">
        <v>300</v>
      </c>
      <c r="T13" s="30"/>
      <c r="U13" s="30">
        <f t="shared" si="7"/>
        <v>0</v>
      </c>
      <c r="V13" s="31">
        <f t="shared" si="8"/>
        <v>0</v>
      </c>
      <c r="W13" s="32">
        <v>450</v>
      </c>
      <c r="X13" s="33">
        <f t="shared" si="1"/>
        <v>16.527777777777779</v>
      </c>
      <c r="Y13" s="34">
        <v>800</v>
      </c>
      <c r="Z13" s="35"/>
      <c r="AA13" s="34"/>
      <c r="AB13" s="34"/>
      <c r="AC13" s="34"/>
      <c r="AD13" s="34"/>
      <c r="AF13">
        <v>308</v>
      </c>
      <c r="AG13">
        <v>130</v>
      </c>
      <c r="AH13">
        <v>1600</v>
      </c>
    </row>
    <row r="14" spans="1:35" ht="22.8" x14ac:dyDescent="0.4">
      <c r="A14" s="20">
        <v>10</v>
      </c>
      <c r="B14" s="21" t="s">
        <v>31</v>
      </c>
      <c r="C14" s="22">
        <v>612</v>
      </c>
      <c r="D14" s="23">
        <v>447</v>
      </c>
      <c r="E14" s="24">
        <f t="shared" si="9"/>
        <v>73.039215686274503</v>
      </c>
      <c r="F14" s="23">
        <f t="shared" si="2"/>
        <v>24.5</v>
      </c>
      <c r="G14" s="25">
        <v>530</v>
      </c>
      <c r="H14" s="28">
        <v>300</v>
      </c>
      <c r="I14" s="23">
        <f t="shared" si="0"/>
        <v>56.60377358490566</v>
      </c>
      <c r="J14" s="23">
        <f t="shared" si="3"/>
        <v>49</v>
      </c>
      <c r="K14" s="27">
        <v>1600</v>
      </c>
      <c r="L14" s="28">
        <v>755</v>
      </c>
      <c r="M14" s="23">
        <f t="shared" si="4"/>
        <v>47.1875</v>
      </c>
      <c r="N14" s="23">
        <f t="shared" si="5"/>
        <v>0</v>
      </c>
      <c r="O14" s="23"/>
      <c r="P14" s="27">
        <v>4000</v>
      </c>
      <c r="Q14" s="28">
        <v>1435</v>
      </c>
      <c r="R14" s="23">
        <f t="shared" si="6"/>
        <v>35.875</v>
      </c>
      <c r="S14" s="29">
        <v>190</v>
      </c>
      <c r="T14" s="30"/>
      <c r="U14" s="30">
        <f t="shared" si="7"/>
        <v>0</v>
      </c>
      <c r="V14" s="31">
        <f t="shared" si="8"/>
        <v>0</v>
      </c>
      <c r="W14" s="32">
        <v>588</v>
      </c>
      <c r="X14" s="33">
        <f t="shared" si="1"/>
        <v>10.092866093805943</v>
      </c>
      <c r="Y14" s="34">
        <v>680</v>
      </c>
      <c r="Z14" s="35"/>
      <c r="AA14" s="34"/>
      <c r="AB14" s="34"/>
      <c r="AC14" s="34">
        <v>20</v>
      </c>
      <c r="AD14" s="34"/>
      <c r="AF14">
        <v>422.5</v>
      </c>
      <c r="AG14">
        <v>251</v>
      </c>
      <c r="AH14">
        <v>755</v>
      </c>
      <c r="AI14">
        <v>1435</v>
      </c>
    </row>
    <row r="15" spans="1:35" ht="22.8" x14ac:dyDescent="0.4">
      <c r="A15" s="20">
        <v>11</v>
      </c>
      <c r="B15" s="21" t="s">
        <v>32</v>
      </c>
      <c r="C15" s="22">
        <v>2953</v>
      </c>
      <c r="D15" s="23">
        <v>600</v>
      </c>
      <c r="E15" s="24">
        <f t="shared" si="9"/>
        <v>20.31832035218422</v>
      </c>
      <c r="F15" s="23">
        <f t="shared" si="2"/>
        <v>100</v>
      </c>
      <c r="G15" s="25">
        <v>500</v>
      </c>
      <c r="H15" s="28">
        <v>90</v>
      </c>
      <c r="I15" s="23">
        <f t="shared" si="0"/>
        <v>18</v>
      </c>
      <c r="J15" s="23">
        <f t="shared" si="3"/>
        <v>10</v>
      </c>
      <c r="K15" s="27">
        <v>4640</v>
      </c>
      <c r="L15" s="28"/>
      <c r="M15" s="23">
        <f t="shared" si="4"/>
        <v>0</v>
      </c>
      <c r="N15" s="23">
        <f t="shared" si="5"/>
        <v>0</v>
      </c>
      <c r="O15" s="23"/>
      <c r="P15" s="27">
        <v>3200</v>
      </c>
      <c r="Q15" s="28">
        <v>2100</v>
      </c>
      <c r="R15" s="23">
        <f t="shared" si="6"/>
        <v>65.625</v>
      </c>
      <c r="S15" s="29">
        <v>680</v>
      </c>
      <c r="T15" s="30"/>
      <c r="U15" s="30">
        <f t="shared" si="7"/>
        <v>0</v>
      </c>
      <c r="V15" s="31">
        <f t="shared" si="8"/>
        <v>400</v>
      </c>
      <c r="W15" s="32">
        <v>706</v>
      </c>
      <c r="X15" s="33">
        <f t="shared" si="1"/>
        <v>4.5992992396004171</v>
      </c>
      <c r="Y15" s="34">
        <v>1000</v>
      </c>
      <c r="Z15" s="35"/>
      <c r="AA15" s="34"/>
      <c r="AB15" s="34"/>
      <c r="AC15" s="34"/>
      <c r="AD15" s="34"/>
      <c r="AF15">
        <v>500</v>
      </c>
      <c r="AG15">
        <v>80</v>
      </c>
      <c r="AI15">
        <v>1700</v>
      </c>
    </row>
    <row r="16" spans="1:35" ht="22.8" x14ac:dyDescent="0.4">
      <c r="A16" s="20">
        <v>12</v>
      </c>
      <c r="B16" s="21" t="s">
        <v>33</v>
      </c>
      <c r="C16" s="22">
        <v>2122</v>
      </c>
      <c r="D16" s="28">
        <v>878</v>
      </c>
      <c r="E16" s="24">
        <f t="shared" si="9"/>
        <v>41.376060320452403</v>
      </c>
      <c r="F16" s="23">
        <f t="shared" si="2"/>
        <v>107</v>
      </c>
      <c r="G16" s="25">
        <v>740</v>
      </c>
      <c r="H16" s="28">
        <v>450</v>
      </c>
      <c r="I16" s="23">
        <f t="shared" si="0"/>
        <v>60.810810810810814</v>
      </c>
      <c r="J16" s="23">
        <f t="shared" si="3"/>
        <v>94</v>
      </c>
      <c r="K16" s="22">
        <v>4450</v>
      </c>
      <c r="L16" s="28">
        <v>3238</v>
      </c>
      <c r="M16" s="23">
        <f t="shared" si="4"/>
        <v>72.764044943820224</v>
      </c>
      <c r="N16" s="23">
        <f t="shared" si="5"/>
        <v>134</v>
      </c>
      <c r="O16" s="23">
        <v>684</v>
      </c>
      <c r="P16" s="27">
        <v>9825</v>
      </c>
      <c r="Q16" s="28"/>
      <c r="R16" s="23">
        <f t="shared" si="6"/>
        <v>0</v>
      </c>
      <c r="S16" s="29">
        <v>1370</v>
      </c>
      <c r="T16" s="30"/>
      <c r="U16" s="30">
        <f t="shared" si="7"/>
        <v>0</v>
      </c>
      <c r="V16" s="31">
        <f t="shared" si="8"/>
        <v>0</v>
      </c>
      <c r="W16" s="32">
        <v>1318</v>
      </c>
      <c r="X16" s="33">
        <f t="shared" si="1"/>
        <v>10.135053110773899</v>
      </c>
      <c r="Y16" s="34">
        <v>940</v>
      </c>
      <c r="Z16" s="35">
        <v>355</v>
      </c>
      <c r="AA16" s="34">
        <v>200</v>
      </c>
      <c r="AB16" s="34"/>
      <c r="AC16" s="34">
        <v>20</v>
      </c>
      <c r="AD16" s="34"/>
      <c r="AF16">
        <v>771</v>
      </c>
      <c r="AG16">
        <v>356</v>
      </c>
      <c r="AH16">
        <v>3104</v>
      </c>
    </row>
    <row r="17" spans="1:38" ht="22.8" x14ac:dyDescent="0.4">
      <c r="A17" s="20">
        <v>13</v>
      </c>
      <c r="B17" s="21" t="s">
        <v>34</v>
      </c>
      <c r="C17" s="22">
        <v>220</v>
      </c>
      <c r="D17" s="23">
        <v>112</v>
      </c>
      <c r="E17" s="24">
        <f t="shared" si="9"/>
        <v>50.909090909090907</v>
      </c>
      <c r="F17" s="23">
        <f t="shared" si="2"/>
        <v>0</v>
      </c>
      <c r="G17" s="25">
        <v>140</v>
      </c>
      <c r="H17" s="28">
        <v>40</v>
      </c>
      <c r="I17" s="23">
        <f t="shared" si="0"/>
        <v>28.571428571428569</v>
      </c>
      <c r="J17" s="23">
        <f t="shared" si="3"/>
        <v>0</v>
      </c>
      <c r="K17" s="27">
        <v>1150</v>
      </c>
      <c r="L17" s="28"/>
      <c r="M17" s="23">
        <f t="shared" si="4"/>
        <v>0</v>
      </c>
      <c r="N17" s="23">
        <f t="shared" si="5"/>
        <v>0</v>
      </c>
      <c r="O17" s="23"/>
      <c r="P17" s="27">
        <v>1300</v>
      </c>
      <c r="Q17" s="28"/>
      <c r="R17" s="23">
        <f t="shared" si="6"/>
        <v>0</v>
      </c>
      <c r="S17" s="29">
        <v>400</v>
      </c>
      <c r="T17" s="30"/>
      <c r="U17" s="30">
        <f t="shared" si="7"/>
        <v>0</v>
      </c>
      <c r="V17" s="31">
        <f t="shared" si="8"/>
        <v>0</v>
      </c>
      <c r="W17" s="32">
        <v>254</v>
      </c>
      <c r="X17" s="33">
        <f t="shared" si="1"/>
        <v>0.70866141732283461</v>
      </c>
      <c r="Y17" s="34">
        <v>480</v>
      </c>
      <c r="Z17" s="35"/>
      <c r="AA17" s="34"/>
      <c r="AB17" s="34"/>
      <c r="AC17" s="34"/>
      <c r="AD17" s="34"/>
      <c r="AF17">
        <v>112</v>
      </c>
      <c r="AG17">
        <v>40</v>
      </c>
    </row>
    <row r="18" spans="1:38" ht="22.8" x14ac:dyDescent="0.4">
      <c r="A18" s="20">
        <v>14</v>
      </c>
      <c r="B18" s="21" t="s">
        <v>35</v>
      </c>
      <c r="C18" s="22">
        <v>983</v>
      </c>
      <c r="D18" s="23">
        <v>176</v>
      </c>
      <c r="E18" s="24">
        <f t="shared" si="9"/>
        <v>17.904374364191249</v>
      </c>
      <c r="F18" s="23">
        <f t="shared" si="2"/>
        <v>20</v>
      </c>
      <c r="G18" s="25">
        <v>445</v>
      </c>
      <c r="H18" s="28">
        <v>79</v>
      </c>
      <c r="I18" s="23">
        <f t="shared" si="0"/>
        <v>17.752808988764045</v>
      </c>
      <c r="J18" s="23">
        <f t="shared" si="3"/>
        <v>11</v>
      </c>
      <c r="K18" s="27">
        <v>0</v>
      </c>
      <c r="L18" s="28"/>
      <c r="M18" s="23" t="e">
        <f t="shared" si="4"/>
        <v>#DIV/0!</v>
      </c>
      <c r="N18" s="23">
        <f t="shared" si="5"/>
        <v>0</v>
      </c>
      <c r="O18" s="23"/>
      <c r="P18" s="27">
        <v>4650</v>
      </c>
      <c r="Q18" s="28"/>
      <c r="R18" s="23">
        <f t="shared" si="6"/>
        <v>0</v>
      </c>
      <c r="S18" s="29">
        <v>315</v>
      </c>
      <c r="T18" s="30"/>
      <c r="U18" s="30">
        <f t="shared" si="7"/>
        <v>0</v>
      </c>
      <c r="V18" s="31">
        <f t="shared" si="8"/>
        <v>0</v>
      </c>
      <c r="W18" s="32">
        <v>380</v>
      </c>
      <c r="X18" s="33">
        <f t="shared" si="1"/>
        <v>0.93552631578947376</v>
      </c>
      <c r="Y18" s="34">
        <v>953</v>
      </c>
      <c r="Z18" s="35"/>
      <c r="AA18" s="34"/>
      <c r="AB18" s="34"/>
      <c r="AC18" s="34">
        <v>32</v>
      </c>
      <c r="AD18" s="34"/>
      <c r="AF18">
        <v>156</v>
      </c>
      <c r="AG18">
        <v>68</v>
      </c>
    </row>
    <row r="19" spans="1:38" ht="22.8" x14ac:dyDescent="0.4">
      <c r="A19" s="20">
        <v>15</v>
      </c>
      <c r="B19" s="21" t="s">
        <v>36</v>
      </c>
      <c r="C19" s="22">
        <v>1487</v>
      </c>
      <c r="D19" s="23"/>
      <c r="E19" s="24">
        <f t="shared" si="9"/>
        <v>0</v>
      </c>
      <c r="F19" s="23">
        <f t="shared" si="2"/>
        <v>0</v>
      </c>
      <c r="G19" s="25">
        <v>0</v>
      </c>
      <c r="H19" s="28"/>
      <c r="I19" s="23" t="e">
        <f t="shared" si="0"/>
        <v>#DIV/0!</v>
      </c>
      <c r="J19" s="23">
        <f t="shared" si="3"/>
        <v>0</v>
      </c>
      <c r="K19" s="27">
        <v>0</v>
      </c>
      <c r="L19" s="28"/>
      <c r="M19" s="23" t="e">
        <f t="shared" si="4"/>
        <v>#DIV/0!</v>
      </c>
      <c r="N19" s="23">
        <f t="shared" si="5"/>
        <v>0</v>
      </c>
      <c r="O19" s="23"/>
      <c r="P19" s="27">
        <v>0</v>
      </c>
      <c r="Q19" s="28"/>
      <c r="R19" s="23" t="e">
        <f t="shared" si="6"/>
        <v>#DIV/0!</v>
      </c>
      <c r="S19" s="29">
        <v>0</v>
      </c>
      <c r="T19" s="30"/>
      <c r="U19" s="30" t="e">
        <f t="shared" si="7"/>
        <v>#DIV/0!</v>
      </c>
      <c r="V19" s="31">
        <f t="shared" si="8"/>
        <v>0</v>
      </c>
      <c r="W19" s="32">
        <v>0</v>
      </c>
      <c r="X19" s="33"/>
      <c r="Y19" s="34"/>
      <c r="Z19" s="35"/>
      <c r="AA19" s="34"/>
      <c r="AB19" s="34"/>
      <c r="AC19" s="34"/>
      <c r="AD19" s="34"/>
    </row>
    <row r="20" spans="1:38" ht="22.8" x14ac:dyDescent="0.4">
      <c r="A20" s="20">
        <v>16</v>
      </c>
      <c r="B20" s="21" t="s">
        <v>37</v>
      </c>
      <c r="C20" s="22">
        <v>550</v>
      </c>
      <c r="D20" s="23">
        <v>102</v>
      </c>
      <c r="E20" s="24">
        <f t="shared" si="9"/>
        <v>18.545454545454547</v>
      </c>
      <c r="F20" s="23">
        <f t="shared" si="2"/>
        <v>20</v>
      </c>
      <c r="G20" s="25">
        <v>370</v>
      </c>
      <c r="H20" s="28">
        <v>18</v>
      </c>
      <c r="I20" s="23">
        <f t="shared" si="0"/>
        <v>4.8648648648648649</v>
      </c>
      <c r="J20" s="23">
        <f t="shared" si="3"/>
        <v>18</v>
      </c>
      <c r="K20" s="27">
        <v>402</v>
      </c>
      <c r="L20" s="28"/>
      <c r="M20" s="23">
        <f t="shared" si="4"/>
        <v>0</v>
      </c>
      <c r="N20" s="23">
        <f t="shared" si="5"/>
        <v>0</v>
      </c>
      <c r="O20" s="23"/>
      <c r="P20" s="27">
        <v>2690</v>
      </c>
      <c r="Q20" s="28">
        <v>829</v>
      </c>
      <c r="R20" s="23">
        <f t="shared" si="6"/>
        <v>30.817843866171003</v>
      </c>
      <c r="S20" s="29">
        <v>300</v>
      </c>
      <c r="T20" s="30"/>
      <c r="U20" s="30">
        <f t="shared" si="7"/>
        <v>0</v>
      </c>
      <c r="V20" s="31">
        <f t="shared" si="8"/>
        <v>146</v>
      </c>
      <c r="W20" s="32">
        <v>257</v>
      </c>
      <c r="X20" s="33">
        <f>((H20*0.45)+(L20*0.35)+(Q20/1.33*0.18)+(T20*0.2))/W20*10</f>
        <v>4.6807583160235211</v>
      </c>
      <c r="Y20" s="34">
        <v>205</v>
      </c>
      <c r="Z20" s="35"/>
      <c r="AA20" s="34"/>
      <c r="AB20" s="34"/>
      <c r="AC20" s="34"/>
      <c r="AD20" s="34"/>
      <c r="AF20">
        <v>82</v>
      </c>
      <c r="AI20">
        <v>683</v>
      </c>
    </row>
    <row r="21" spans="1:38" ht="22.8" x14ac:dyDescent="0.4">
      <c r="A21" s="20">
        <v>17</v>
      </c>
      <c r="B21" s="21" t="s">
        <v>38</v>
      </c>
      <c r="C21" s="22">
        <v>360</v>
      </c>
      <c r="D21" s="23">
        <v>73</v>
      </c>
      <c r="E21" s="24">
        <f t="shared" si="9"/>
        <v>20.277777777777779</v>
      </c>
      <c r="F21" s="23">
        <f t="shared" si="2"/>
        <v>36</v>
      </c>
      <c r="G21" s="25">
        <v>154</v>
      </c>
      <c r="H21" s="28">
        <v>28</v>
      </c>
      <c r="I21" s="23">
        <f t="shared" si="0"/>
        <v>18.181818181818183</v>
      </c>
      <c r="J21" s="23">
        <f t="shared" si="3"/>
        <v>6</v>
      </c>
      <c r="K21" s="27">
        <v>0</v>
      </c>
      <c r="L21" s="28"/>
      <c r="M21" s="23" t="e">
        <f t="shared" si="4"/>
        <v>#DIV/0!</v>
      </c>
      <c r="N21" s="23">
        <f t="shared" si="5"/>
        <v>0</v>
      </c>
      <c r="O21" s="23"/>
      <c r="P21" s="27">
        <v>2620</v>
      </c>
      <c r="Q21" s="28">
        <v>120</v>
      </c>
      <c r="R21" s="23">
        <f t="shared" si="6"/>
        <v>4.5801526717557248</v>
      </c>
      <c r="S21" s="29">
        <v>100</v>
      </c>
      <c r="T21" s="30"/>
      <c r="U21" s="30">
        <f t="shared" si="7"/>
        <v>0</v>
      </c>
      <c r="V21" s="31">
        <f t="shared" si="8"/>
        <v>120</v>
      </c>
      <c r="W21" s="32">
        <v>135</v>
      </c>
      <c r="X21" s="33">
        <f>((H21*0.45)+(L21*0.35)+(Q21/1.33*0.18)+(T21*0.2))/W21*10</f>
        <v>2.1363408521303255</v>
      </c>
      <c r="Y21" s="34">
        <v>60</v>
      </c>
      <c r="Z21" s="35"/>
      <c r="AA21" s="34"/>
      <c r="AB21" s="34"/>
      <c r="AC21" s="34"/>
      <c r="AD21" s="34"/>
      <c r="AF21">
        <v>37</v>
      </c>
      <c r="AG21">
        <v>22</v>
      </c>
    </row>
    <row r="22" spans="1:38" ht="22.8" x14ac:dyDescent="0.4">
      <c r="A22" s="20">
        <v>18</v>
      </c>
      <c r="B22" s="36" t="s">
        <v>39</v>
      </c>
      <c r="C22" s="22">
        <v>533</v>
      </c>
      <c r="D22" s="23">
        <v>70</v>
      </c>
      <c r="E22" s="24">
        <f t="shared" si="9"/>
        <v>13.133208255159476</v>
      </c>
      <c r="F22" s="23">
        <f t="shared" si="2"/>
        <v>0</v>
      </c>
      <c r="G22" s="25">
        <v>0</v>
      </c>
      <c r="H22" s="28"/>
      <c r="I22" s="23" t="e">
        <f t="shared" si="0"/>
        <v>#DIV/0!</v>
      </c>
      <c r="J22" s="23">
        <f t="shared" si="3"/>
        <v>0</v>
      </c>
      <c r="K22" s="27"/>
      <c r="L22" s="28"/>
      <c r="M22" s="23" t="e">
        <f t="shared" si="4"/>
        <v>#DIV/0!</v>
      </c>
      <c r="N22" s="23">
        <f t="shared" si="5"/>
        <v>0</v>
      </c>
      <c r="O22" s="23"/>
      <c r="P22" s="27"/>
      <c r="Q22" s="28"/>
      <c r="R22" s="23" t="e">
        <f t="shared" si="6"/>
        <v>#DIV/0!</v>
      </c>
      <c r="S22" s="29">
        <v>0</v>
      </c>
      <c r="T22" s="30"/>
      <c r="U22" s="30" t="e">
        <f t="shared" si="7"/>
        <v>#DIV/0!</v>
      </c>
      <c r="V22" s="31">
        <f t="shared" si="8"/>
        <v>0</v>
      </c>
      <c r="W22" s="32">
        <v>0</v>
      </c>
      <c r="X22" s="33"/>
      <c r="Y22" s="34"/>
      <c r="Z22" s="35"/>
      <c r="AA22" s="34"/>
      <c r="AB22" s="34"/>
      <c r="AC22" s="34"/>
      <c r="AD22" s="37">
        <v>170</v>
      </c>
      <c r="AF22">
        <v>70</v>
      </c>
    </row>
    <row r="23" spans="1:38" ht="22.8" x14ac:dyDescent="0.4">
      <c r="A23" s="20">
        <v>20</v>
      </c>
      <c r="B23" s="36" t="s">
        <v>40</v>
      </c>
      <c r="C23" s="22">
        <v>1763</v>
      </c>
      <c r="D23" s="23">
        <v>1000</v>
      </c>
      <c r="E23" s="24">
        <f t="shared" si="9"/>
        <v>56.721497447532613</v>
      </c>
      <c r="F23" s="23">
        <f t="shared" si="2"/>
        <v>500</v>
      </c>
      <c r="G23" s="25">
        <v>371</v>
      </c>
      <c r="H23" s="28">
        <v>340</v>
      </c>
      <c r="I23" s="23">
        <f t="shared" si="0"/>
        <v>91.644204851752022</v>
      </c>
      <c r="J23" s="23">
        <f t="shared" si="3"/>
        <v>190</v>
      </c>
      <c r="K23" s="27">
        <v>1200</v>
      </c>
      <c r="L23" s="28"/>
      <c r="M23" s="23">
        <f t="shared" si="4"/>
        <v>0</v>
      </c>
      <c r="N23" s="23">
        <f t="shared" si="5"/>
        <v>0</v>
      </c>
      <c r="O23" s="23"/>
      <c r="P23" s="27"/>
      <c r="Q23" s="28"/>
      <c r="R23" s="23" t="e">
        <f t="shared" si="6"/>
        <v>#DIV/0!</v>
      </c>
      <c r="S23" s="29">
        <v>100</v>
      </c>
      <c r="T23" s="30"/>
      <c r="U23" s="30">
        <f t="shared" si="7"/>
        <v>0</v>
      </c>
      <c r="V23" s="31">
        <f t="shared" si="8"/>
        <v>0</v>
      </c>
      <c r="W23" s="32">
        <v>217</v>
      </c>
      <c r="X23" s="33">
        <f>((H23*0.45)+(L23*0.35)+(Q23/1.33*0.18)+(T23*0.2))/W23*10</f>
        <v>7.0506912442396308</v>
      </c>
      <c r="Y23" s="34"/>
      <c r="Z23" s="35"/>
      <c r="AA23" s="34"/>
      <c r="AB23" s="34"/>
      <c r="AC23" s="34"/>
      <c r="AD23" s="34"/>
      <c r="AF23">
        <v>500</v>
      </c>
      <c r="AG23">
        <v>150</v>
      </c>
    </row>
    <row r="24" spans="1:38" ht="22.8" x14ac:dyDescent="0.4">
      <c r="A24" s="20">
        <v>21</v>
      </c>
      <c r="B24" s="36" t="s">
        <v>41</v>
      </c>
      <c r="C24" s="22">
        <v>0</v>
      </c>
      <c r="D24" s="28"/>
      <c r="E24" s="24"/>
      <c r="F24" s="23">
        <f t="shared" si="2"/>
        <v>0</v>
      </c>
      <c r="G24" s="25">
        <v>0</v>
      </c>
      <c r="H24" s="28"/>
      <c r="I24" s="23"/>
      <c r="J24" s="23">
        <f t="shared" si="3"/>
        <v>0</v>
      </c>
      <c r="K24" s="22"/>
      <c r="L24" s="28"/>
      <c r="M24" s="23"/>
      <c r="N24" s="23">
        <f t="shared" si="5"/>
        <v>0</v>
      </c>
      <c r="O24" s="23"/>
      <c r="P24" s="27"/>
      <c r="Q24" s="28"/>
      <c r="R24" s="23"/>
      <c r="S24" s="29"/>
      <c r="T24" s="30"/>
      <c r="U24" s="30"/>
      <c r="V24" s="31">
        <f t="shared" si="8"/>
        <v>0</v>
      </c>
      <c r="W24" s="32">
        <v>0</v>
      </c>
      <c r="X24" s="33"/>
      <c r="Y24" s="34"/>
      <c r="Z24" s="35">
        <v>200</v>
      </c>
      <c r="AA24" s="34"/>
      <c r="AB24" s="34"/>
      <c r="AC24" s="34"/>
      <c r="AD24" s="34"/>
    </row>
    <row r="25" spans="1:38" ht="22.8" x14ac:dyDescent="0.4">
      <c r="A25" s="20">
        <v>22</v>
      </c>
      <c r="B25" s="36" t="s">
        <v>42</v>
      </c>
      <c r="C25" s="22">
        <v>1445</v>
      </c>
      <c r="D25" s="23">
        <v>130</v>
      </c>
      <c r="E25" s="24">
        <f t="shared" si="9"/>
        <v>8.9965397923875443</v>
      </c>
      <c r="F25" s="23">
        <f t="shared" si="2"/>
        <v>35</v>
      </c>
      <c r="G25" s="25">
        <v>860</v>
      </c>
      <c r="H25" s="28">
        <v>153</v>
      </c>
      <c r="I25" s="23">
        <f t="shared" si="0"/>
        <v>17.790697674418603</v>
      </c>
      <c r="J25" s="23">
        <f t="shared" si="3"/>
        <v>72</v>
      </c>
      <c r="K25" s="27"/>
      <c r="L25" s="28"/>
      <c r="M25" s="23"/>
      <c r="N25" s="23">
        <f t="shared" si="5"/>
        <v>0</v>
      </c>
      <c r="O25" s="23"/>
      <c r="P25" s="27">
        <v>13523</v>
      </c>
      <c r="Q25" s="28"/>
      <c r="R25" s="23">
        <f t="shared" si="6"/>
        <v>0</v>
      </c>
      <c r="S25" s="29">
        <v>33</v>
      </c>
      <c r="T25" s="30"/>
      <c r="U25" s="30">
        <f t="shared" si="7"/>
        <v>0</v>
      </c>
      <c r="V25" s="31">
        <f t="shared" si="8"/>
        <v>0</v>
      </c>
      <c r="W25" s="32">
        <v>415</v>
      </c>
      <c r="X25" s="33">
        <f>((H25*0.45)+(L25*0.35)+(Q25/1.33*0.18)+(T25*0.2))/W25*10</f>
        <v>1.6590361445783133</v>
      </c>
      <c r="Y25" s="34">
        <v>1632</v>
      </c>
      <c r="Z25" s="35"/>
      <c r="AA25" s="34"/>
      <c r="AB25" s="34"/>
      <c r="AC25" s="34"/>
      <c r="AD25" s="34"/>
      <c r="AF25">
        <v>95</v>
      </c>
      <c r="AG25">
        <v>81</v>
      </c>
    </row>
    <row r="26" spans="1:38" ht="22.8" x14ac:dyDescent="0.4">
      <c r="A26" s="38">
        <v>23</v>
      </c>
      <c r="B26" s="36" t="s">
        <v>43</v>
      </c>
      <c r="C26" s="22"/>
      <c r="D26" s="23"/>
      <c r="E26" s="24"/>
      <c r="F26" s="23">
        <f t="shared" si="2"/>
        <v>0</v>
      </c>
      <c r="G26" s="27"/>
      <c r="H26" s="28"/>
      <c r="I26" s="23"/>
      <c r="J26" s="23">
        <f t="shared" si="3"/>
        <v>0</v>
      </c>
      <c r="K26" s="27"/>
      <c r="L26" s="28"/>
      <c r="M26" s="23"/>
      <c r="N26" s="23">
        <f t="shared" si="5"/>
        <v>0</v>
      </c>
      <c r="O26" s="23"/>
      <c r="P26" s="27"/>
      <c r="Q26" s="28"/>
      <c r="R26" s="23"/>
      <c r="S26" s="29"/>
      <c r="T26" s="30"/>
      <c r="U26" s="30"/>
      <c r="V26" s="31">
        <f t="shared" si="8"/>
        <v>0</v>
      </c>
      <c r="W26" s="32">
        <v>0</v>
      </c>
      <c r="X26" s="33"/>
      <c r="Y26" s="34"/>
      <c r="Z26" s="35"/>
      <c r="AA26" s="34"/>
      <c r="AB26" s="34"/>
      <c r="AC26" s="34"/>
      <c r="AD26" s="34"/>
    </row>
    <row r="27" spans="1:38" ht="22.8" x14ac:dyDescent="0.4">
      <c r="A27" s="38">
        <v>24</v>
      </c>
      <c r="B27" s="36" t="s">
        <v>44</v>
      </c>
      <c r="C27" s="22">
        <v>185</v>
      </c>
      <c r="D27" s="23"/>
      <c r="E27" s="24">
        <f t="shared" si="9"/>
        <v>0</v>
      </c>
      <c r="F27" s="23">
        <f t="shared" si="2"/>
        <v>0</v>
      </c>
      <c r="G27" s="27"/>
      <c r="H27" s="28"/>
      <c r="I27" s="23"/>
      <c r="J27" s="23">
        <f t="shared" si="3"/>
        <v>0</v>
      </c>
      <c r="K27" s="27"/>
      <c r="L27" s="28"/>
      <c r="M27" s="23"/>
      <c r="N27" s="23">
        <f t="shared" si="5"/>
        <v>0</v>
      </c>
      <c r="O27" s="23"/>
      <c r="P27" s="27"/>
      <c r="Q27" s="28"/>
      <c r="R27" s="23"/>
      <c r="S27" s="29"/>
      <c r="T27" s="30"/>
      <c r="U27" s="30"/>
      <c r="V27" s="31">
        <f t="shared" si="8"/>
        <v>0</v>
      </c>
      <c r="W27" s="32">
        <v>0</v>
      </c>
      <c r="X27" s="33"/>
      <c r="Y27" s="34"/>
      <c r="Z27" s="35"/>
      <c r="AA27" s="34"/>
      <c r="AB27" s="34"/>
      <c r="AC27" s="34"/>
      <c r="AD27" s="34"/>
    </row>
    <row r="28" spans="1:38" ht="22.8" x14ac:dyDescent="0.4">
      <c r="A28" s="38">
        <v>25</v>
      </c>
      <c r="B28" s="36" t="s">
        <v>45</v>
      </c>
      <c r="C28" s="39">
        <v>117</v>
      </c>
      <c r="D28" s="23"/>
      <c r="E28" s="24">
        <f t="shared" si="9"/>
        <v>0</v>
      </c>
      <c r="F28" s="23">
        <f t="shared" si="2"/>
        <v>0</v>
      </c>
      <c r="G28" s="27"/>
      <c r="H28" s="28"/>
      <c r="I28" s="23"/>
      <c r="J28" s="23">
        <f t="shared" si="3"/>
        <v>0</v>
      </c>
      <c r="K28" s="27"/>
      <c r="L28" s="28"/>
      <c r="M28" s="23"/>
      <c r="N28" s="23">
        <f t="shared" si="5"/>
        <v>0</v>
      </c>
      <c r="O28" s="23"/>
      <c r="P28" s="27"/>
      <c r="Q28" s="28"/>
      <c r="R28" s="23"/>
      <c r="S28" s="29"/>
      <c r="T28" s="30"/>
      <c r="U28" s="30"/>
      <c r="V28" s="31">
        <f t="shared" si="8"/>
        <v>0</v>
      </c>
      <c r="W28" s="32">
        <v>0</v>
      </c>
      <c r="X28" s="33"/>
      <c r="Y28" s="34"/>
      <c r="Z28" s="35"/>
      <c r="AA28" s="34"/>
      <c r="AB28" s="34"/>
      <c r="AC28" s="34"/>
      <c r="AD28" s="34"/>
    </row>
    <row r="29" spans="1:38" ht="22.8" x14ac:dyDescent="0.4">
      <c r="A29" s="38">
        <v>26</v>
      </c>
      <c r="B29" s="36" t="s">
        <v>46</v>
      </c>
      <c r="C29" s="22">
        <v>560</v>
      </c>
      <c r="D29" s="23">
        <v>60</v>
      </c>
      <c r="E29" s="24">
        <f t="shared" si="9"/>
        <v>10.714285714285714</v>
      </c>
      <c r="F29" s="23">
        <f t="shared" si="2"/>
        <v>0</v>
      </c>
      <c r="G29" s="27"/>
      <c r="H29" s="28"/>
      <c r="I29" s="23"/>
      <c r="J29" s="23">
        <f t="shared" si="3"/>
        <v>0</v>
      </c>
      <c r="K29" s="27"/>
      <c r="L29" s="28"/>
      <c r="M29" s="23"/>
      <c r="N29" s="23">
        <f t="shared" si="5"/>
        <v>0</v>
      </c>
      <c r="O29" s="23"/>
      <c r="P29" s="27"/>
      <c r="Q29" s="28"/>
      <c r="R29" s="23"/>
      <c r="S29" s="29"/>
      <c r="T29" s="30"/>
      <c r="U29" s="30"/>
      <c r="V29" s="31">
        <f t="shared" si="8"/>
        <v>0</v>
      </c>
      <c r="W29" s="32">
        <v>0</v>
      </c>
      <c r="X29" s="33"/>
      <c r="Y29" s="40"/>
      <c r="Z29" s="41"/>
      <c r="AA29" s="40"/>
      <c r="AB29" s="40"/>
      <c r="AC29" s="40"/>
      <c r="AD29" s="34"/>
      <c r="AF29">
        <v>60</v>
      </c>
    </row>
    <row r="30" spans="1:38" s="48" customFormat="1" ht="22.8" x14ac:dyDescent="0.4">
      <c r="A30" s="42"/>
      <c r="B30" s="43" t="s">
        <v>47</v>
      </c>
      <c r="C30" s="44">
        <f>SUM(C5:C29)</f>
        <v>28256</v>
      </c>
      <c r="D30" s="45">
        <f>SUM(D5:D29)</f>
        <v>7970</v>
      </c>
      <c r="E30" s="24">
        <f t="shared" si="9"/>
        <v>28.206398640996603</v>
      </c>
      <c r="F30" s="23">
        <f t="shared" si="2"/>
        <v>1782.5</v>
      </c>
      <c r="G30" s="44">
        <f>SUM(G5:G29)</f>
        <v>10000</v>
      </c>
      <c r="H30" s="45">
        <f>SUM(H5:H29)</f>
        <v>3579.5</v>
      </c>
      <c r="I30" s="24">
        <f t="shared" si="0"/>
        <v>35.795000000000002</v>
      </c>
      <c r="J30" s="23">
        <f t="shared" si="3"/>
        <v>1050</v>
      </c>
      <c r="K30" s="44">
        <f>SUM(K5:K29)</f>
        <v>58700</v>
      </c>
      <c r="L30" s="45">
        <f>SUM(L5:L29)</f>
        <v>16693.099999999999</v>
      </c>
      <c r="M30" s="24">
        <f t="shared" si="4"/>
        <v>28.437989778534924</v>
      </c>
      <c r="N30" s="23">
        <f t="shared" si="5"/>
        <v>1549.1999999999989</v>
      </c>
      <c r="O30" s="46">
        <f>SUM(O5:O29)</f>
        <v>3712.6</v>
      </c>
      <c r="P30" s="44">
        <f>SUM(P5:P29)</f>
        <v>77935</v>
      </c>
      <c r="Q30" s="45">
        <f>SUM(Q5:Q29)</f>
        <v>6734</v>
      </c>
      <c r="R30" s="24">
        <f t="shared" si="6"/>
        <v>8.6405337781484572</v>
      </c>
      <c r="S30" s="29">
        <f>SUM(S5:S29)</f>
        <v>10600</v>
      </c>
      <c r="T30" s="34">
        <f>SUM(T5:T29)</f>
        <v>0</v>
      </c>
      <c r="U30" s="30">
        <f t="shared" si="7"/>
        <v>0</v>
      </c>
      <c r="V30" s="31">
        <f t="shared" si="8"/>
        <v>1416</v>
      </c>
      <c r="W30" s="32">
        <f>SUM(W5:W29)</f>
        <v>13562</v>
      </c>
      <c r="X30" s="33">
        <f>((H30*0.45)+(L30*0.35)+(Q30/1.33*0.18)+(T30*0.2))/W30*10</f>
        <v>6.1677690761337791</v>
      </c>
      <c r="Y30" s="47">
        <f t="shared" ref="Y30:AL30" si="10">SUM(Y5:Y29)</f>
        <v>16868</v>
      </c>
      <c r="Z30" s="47">
        <f t="shared" si="10"/>
        <v>555</v>
      </c>
      <c r="AA30" s="47">
        <f t="shared" si="10"/>
        <v>1952</v>
      </c>
      <c r="AB30" s="47">
        <f t="shared" si="10"/>
        <v>100</v>
      </c>
      <c r="AC30" s="47">
        <f t="shared" si="10"/>
        <v>372</v>
      </c>
      <c r="AD30" s="47">
        <f t="shared" si="10"/>
        <v>180</v>
      </c>
      <c r="AE30" s="47">
        <f t="shared" si="10"/>
        <v>0</v>
      </c>
      <c r="AF30" s="47">
        <f t="shared" si="10"/>
        <v>6187.5</v>
      </c>
      <c r="AG30" s="47">
        <f t="shared" si="10"/>
        <v>2529.5</v>
      </c>
      <c r="AH30" s="47">
        <f t="shared" si="10"/>
        <v>15143.9</v>
      </c>
      <c r="AI30" s="47">
        <f t="shared" si="10"/>
        <v>5318</v>
      </c>
      <c r="AJ30" s="47">
        <f t="shared" si="10"/>
        <v>0</v>
      </c>
      <c r="AK30" s="47">
        <f t="shared" si="10"/>
        <v>0</v>
      </c>
      <c r="AL30" s="47">
        <f t="shared" si="10"/>
        <v>0</v>
      </c>
    </row>
    <row r="31" spans="1:38" s="55" customFormat="1" ht="22.8" x14ac:dyDescent="0.4">
      <c r="A31" s="49"/>
      <c r="B31" s="50" t="s">
        <v>48</v>
      </c>
      <c r="C31" s="51">
        <v>7635</v>
      </c>
      <c r="D31" s="52">
        <v>1900</v>
      </c>
      <c r="E31" s="24">
        <f t="shared" si="9"/>
        <v>24.885396201702683</v>
      </c>
      <c r="F31" s="23">
        <f t="shared" si="2"/>
        <v>1450</v>
      </c>
      <c r="G31" s="51">
        <v>1500</v>
      </c>
      <c r="H31" s="52">
        <v>560</v>
      </c>
      <c r="I31" s="24">
        <f t="shared" si="0"/>
        <v>37.333333333333336</v>
      </c>
      <c r="J31" s="23">
        <f t="shared" si="3"/>
        <v>440</v>
      </c>
      <c r="K31" s="51">
        <v>4420</v>
      </c>
      <c r="L31" s="52">
        <v>1100</v>
      </c>
      <c r="M31" s="24">
        <f t="shared" si="4"/>
        <v>24.886877828054299</v>
      </c>
      <c r="N31" s="23">
        <f t="shared" si="5"/>
        <v>800</v>
      </c>
      <c r="O31" s="23">
        <v>350</v>
      </c>
      <c r="P31" s="44">
        <v>9400</v>
      </c>
      <c r="Q31" s="53">
        <v>1200</v>
      </c>
      <c r="R31" s="23">
        <f t="shared" si="6"/>
        <v>12.76595744680851</v>
      </c>
      <c r="S31" s="54">
        <v>5000</v>
      </c>
      <c r="T31" s="37"/>
      <c r="U31" s="30">
        <f t="shared" si="7"/>
        <v>0</v>
      </c>
      <c r="V31" s="31">
        <f t="shared" si="8"/>
        <v>1200</v>
      </c>
      <c r="W31" s="32">
        <v>2390</v>
      </c>
      <c r="X31" s="33">
        <f>((H31*0.45)+(L31*0.35)+(Q31/1.33*0.18)+(T31*0.2))/W31*10</f>
        <v>3.3447950419983012</v>
      </c>
      <c r="Y31" s="34">
        <v>4000</v>
      </c>
      <c r="Z31" s="35"/>
      <c r="AA31" s="34"/>
      <c r="AB31" s="34">
        <v>500</v>
      </c>
      <c r="AC31" s="34"/>
      <c r="AD31" s="35">
        <v>460</v>
      </c>
      <c r="AF31" s="55">
        <v>450</v>
      </c>
      <c r="AG31" s="55">
        <v>120</v>
      </c>
      <c r="AH31" s="55">
        <v>300</v>
      </c>
    </row>
    <row r="32" spans="1:38" s="64" customFormat="1" ht="22.8" x14ac:dyDescent="0.4">
      <c r="A32" s="42"/>
      <c r="B32" s="56" t="s">
        <v>49</v>
      </c>
      <c r="C32" s="57">
        <f>SUM(C30:C31)</f>
        <v>35891</v>
      </c>
      <c r="D32" s="58">
        <f>SUM(D30:D31)</f>
        <v>9870</v>
      </c>
      <c r="E32" s="24">
        <f t="shared" si="9"/>
        <v>27.499930344654651</v>
      </c>
      <c r="F32" s="23">
        <f t="shared" si="2"/>
        <v>3232.5</v>
      </c>
      <c r="G32" s="57">
        <f>SUM(G30:G31)</f>
        <v>11500</v>
      </c>
      <c r="H32" s="58">
        <f>SUM(H30:H31)</f>
        <v>4139.5</v>
      </c>
      <c r="I32" s="24">
        <f t="shared" si="0"/>
        <v>35.995652173913044</v>
      </c>
      <c r="J32" s="23">
        <f t="shared" si="3"/>
        <v>1490</v>
      </c>
      <c r="K32" s="57">
        <f>SUM(K30:K31)</f>
        <v>63120</v>
      </c>
      <c r="L32" s="58">
        <f>SUM(L30:L31)</f>
        <v>17793.099999999999</v>
      </c>
      <c r="M32" s="24">
        <f t="shared" si="4"/>
        <v>28.189321926489225</v>
      </c>
      <c r="N32" s="23">
        <f t="shared" si="5"/>
        <v>2349.1999999999989</v>
      </c>
      <c r="O32" s="45">
        <f>SUM(O30:O31)</f>
        <v>4062.6</v>
      </c>
      <c r="P32" s="59">
        <f>SUM(P30:P31)</f>
        <v>87335</v>
      </c>
      <c r="Q32" s="45">
        <f>SUM(Q30:Q31)</f>
        <v>7934</v>
      </c>
      <c r="R32" s="24">
        <f t="shared" si="6"/>
        <v>9.0845594549722346</v>
      </c>
      <c r="S32" s="60">
        <f>SUM(S30:S31)</f>
        <v>15600</v>
      </c>
      <c r="T32" s="60">
        <f t="shared" ref="T32" si="11">SUM(T30:T31)</f>
        <v>0</v>
      </c>
      <c r="U32" s="61">
        <f t="shared" si="7"/>
        <v>0</v>
      </c>
      <c r="V32" s="31">
        <f t="shared" si="8"/>
        <v>2616</v>
      </c>
      <c r="W32" s="62">
        <f>SUM(W30:W31)</f>
        <v>15952</v>
      </c>
      <c r="X32" s="63">
        <f>((H32*0.45)+(L32*0.35)+(Q32/1.33*0.18)+(T32*0.2))/W32*10</f>
        <v>5.7448184779903606</v>
      </c>
      <c r="Y32" s="42">
        <f t="shared" ref="Y32:AL32" si="12">SUM(Y30:Y31)</f>
        <v>20868</v>
      </c>
      <c r="Z32" s="42">
        <f t="shared" si="12"/>
        <v>555</v>
      </c>
      <c r="AA32" s="42">
        <f t="shared" si="12"/>
        <v>1952</v>
      </c>
      <c r="AB32" s="42">
        <f t="shared" si="12"/>
        <v>600</v>
      </c>
      <c r="AC32" s="42">
        <f t="shared" si="12"/>
        <v>372</v>
      </c>
      <c r="AD32" s="42">
        <f t="shared" si="12"/>
        <v>640</v>
      </c>
      <c r="AE32" s="42">
        <f t="shared" si="12"/>
        <v>0</v>
      </c>
      <c r="AF32" s="42">
        <f t="shared" si="12"/>
        <v>6637.5</v>
      </c>
      <c r="AG32" s="42">
        <f t="shared" si="12"/>
        <v>2649.5</v>
      </c>
      <c r="AH32" s="42">
        <f t="shared" si="12"/>
        <v>15443.9</v>
      </c>
      <c r="AI32" s="42">
        <f t="shared" si="12"/>
        <v>5318</v>
      </c>
      <c r="AJ32" s="42">
        <f t="shared" si="12"/>
        <v>0</v>
      </c>
      <c r="AK32" s="42">
        <f t="shared" si="12"/>
        <v>0</v>
      </c>
      <c r="AL32" s="42">
        <f t="shared" si="12"/>
        <v>0</v>
      </c>
    </row>
    <row r="33" spans="1:35" s="76" customFormat="1" ht="22.8" x14ac:dyDescent="0.4">
      <c r="A33" s="65"/>
      <c r="B33" s="66" t="s">
        <v>50</v>
      </c>
      <c r="C33" s="67">
        <v>26314</v>
      </c>
      <c r="D33" s="68">
        <v>4672</v>
      </c>
      <c r="E33" s="69">
        <f t="shared" si="9"/>
        <v>17.754807326898227</v>
      </c>
      <c r="F33" s="23">
        <f t="shared" si="2"/>
        <v>1202</v>
      </c>
      <c r="G33" s="70">
        <v>10556</v>
      </c>
      <c r="H33" s="68">
        <v>427</v>
      </c>
      <c r="I33" s="71">
        <f t="shared" si="0"/>
        <v>4.045092838196287</v>
      </c>
      <c r="J33" s="23">
        <f t="shared" si="3"/>
        <v>392</v>
      </c>
      <c r="K33" s="72">
        <v>58000</v>
      </c>
      <c r="L33" s="73">
        <v>6237</v>
      </c>
      <c r="M33" s="69">
        <f t="shared" si="4"/>
        <v>10.75344827586207</v>
      </c>
      <c r="N33" s="23">
        <f t="shared" si="5"/>
        <v>3907</v>
      </c>
      <c r="O33" s="73">
        <v>1334</v>
      </c>
      <c r="P33" s="70">
        <v>59455</v>
      </c>
      <c r="Q33" s="73">
        <v>14425</v>
      </c>
      <c r="R33" s="69">
        <f t="shared" si="6"/>
        <v>24.262046926246743</v>
      </c>
      <c r="S33" s="68"/>
      <c r="T33" s="68"/>
      <c r="U33" s="68"/>
      <c r="V33" s="31">
        <f t="shared" si="8"/>
        <v>5654</v>
      </c>
      <c r="W33" s="74">
        <v>13865</v>
      </c>
      <c r="X33" s="75">
        <f>((H33*0.45)+(L33*0.35)+(Q33/1.33*0.18)+(T33*0.2))/W33*10</f>
        <v>3.1210642907304327</v>
      </c>
      <c r="Y33" s="68">
        <v>16748</v>
      </c>
      <c r="Z33" s="68">
        <v>555</v>
      </c>
      <c r="AA33" s="68">
        <v>2172</v>
      </c>
      <c r="AB33" s="68">
        <v>340</v>
      </c>
      <c r="AC33" s="68">
        <v>323</v>
      </c>
      <c r="AD33" s="68"/>
      <c r="AF33" s="76">
        <v>3470</v>
      </c>
      <c r="AG33" s="76">
        <v>35</v>
      </c>
      <c r="AH33" s="76">
        <v>2330</v>
      </c>
      <c r="AI33" s="76">
        <v>8771</v>
      </c>
    </row>
    <row r="34" spans="1:35" ht="22.8" x14ac:dyDescent="0.4">
      <c r="A34" s="77"/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0"/>
      <c r="Q34" s="79"/>
      <c r="R34" s="79"/>
      <c r="S34" s="81"/>
      <c r="T34" s="81"/>
      <c r="U34" s="81"/>
      <c r="V34" s="82"/>
    </row>
    <row r="39" spans="1:35" ht="22.95" customHeight="1" x14ac:dyDescent="0.55000000000000004"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1:35" ht="13.2" customHeight="1" x14ac:dyDescent="0.55000000000000004">
      <c r="B40" s="83"/>
    </row>
    <row r="41" spans="1:35" ht="46.2" customHeight="1" x14ac:dyDescent="0.55000000000000004">
      <c r="B41" s="83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</row>
  </sheetData>
  <mergeCells count="17">
    <mergeCell ref="AC2:AC4"/>
    <mergeCell ref="AD2:AD4"/>
    <mergeCell ref="AF2:AF4"/>
    <mergeCell ref="G3:J3"/>
    <mergeCell ref="K3:N3"/>
    <mergeCell ref="O3:O4"/>
    <mergeCell ref="P3:V3"/>
    <mergeCell ref="Y3:Y4"/>
    <mergeCell ref="Z3:Z4"/>
    <mergeCell ref="AA3:AA4"/>
    <mergeCell ref="Y2:AB2"/>
    <mergeCell ref="AB3:AB4"/>
    <mergeCell ref="C1:T1"/>
    <mergeCell ref="C2:F3"/>
    <mergeCell ref="G2:U2"/>
    <mergeCell ref="W2:W4"/>
    <mergeCell ref="X2:X4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01</vt:lpstr>
      <vt:lpstr>02</vt:lpstr>
      <vt:lpstr>'01'!Заголовки_для_печати</vt:lpstr>
      <vt:lpstr>'02'!Заголовки_для_печати</vt:lpstr>
      <vt:lpstr>'01'!Область_печати</vt:lpstr>
      <vt:lpstr>'02'!Область_печати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2018-07-02T03:54:58Z</dcterms:created>
  <dcterms:modified xsi:type="dcterms:W3CDTF">2018-07-02T04:53:04Z</dcterms:modified>
</cp:coreProperties>
</file>