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17" sheetId="5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'17'!$A$1:$M$26</definedName>
  </definedNames>
  <calcPr calcId="145621"/>
</workbook>
</file>

<file path=xl/calcChain.xml><?xml version="1.0" encoding="utf-8"?>
<calcChain xmlns="http://schemas.openxmlformats.org/spreadsheetml/2006/main">
  <c r="U26" i="5" l="1"/>
  <c r="U28" i="5" s="1"/>
  <c r="L26" i="5"/>
  <c r="H26" i="5"/>
  <c r="I26" i="5" s="1"/>
  <c r="I25" i="5"/>
  <c r="H25" i="5"/>
  <c r="D25" i="5"/>
  <c r="C25" i="5"/>
  <c r="W24" i="5"/>
  <c r="U24" i="5"/>
  <c r="T24" i="5"/>
  <c r="T26" i="5" s="1"/>
  <c r="T28" i="5" s="1"/>
  <c r="S24" i="5"/>
  <c r="R24" i="5"/>
  <c r="Q24" i="5"/>
  <c r="P24" i="5"/>
  <c r="O24" i="5"/>
  <c r="N24" i="5"/>
  <c r="L24" i="5"/>
  <c r="I24" i="5"/>
  <c r="H24" i="5"/>
  <c r="G24" i="5"/>
  <c r="G26" i="5" s="1"/>
  <c r="C24" i="5"/>
  <c r="C26" i="5" s="1"/>
  <c r="D26" i="5" s="1"/>
  <c r="K23" i="5"/>
  <c r="I23" i="5"/>
  <c r="M23" i="5" s="1"/>
  <c r="F23" i="5"/>
  <c r="D23" i="5"/>
  <c r="K22" i="5"/>
  <c r="I22" i="5"/>
  <c r="M22" i="5" s="1"/>
  <c r="F22" i="5"/>
  <c r="D22" i="5"/>
  <c r="K21" i="5"/>
  <c r="I21" i="5"/>
  <c r="M21" i="5" s="1"/>
  <c r="F21" i="5"/>
  <c r="D21" i="5"/>
  <c r="K20" i="5"/>
  <c r="I20" i="5"/>
  <c r="M20" i="5" s="1"/>
  <c r="F20" i="5"/>
  <c r="D20" i="5"/>
  <c r="K19" i="5"/>
  <c r="I19" i="5"/>
  <c r="M19" i="5" s="1"/>
  <c r="F19" i="5"/>
  <c r="D19" i="5"/>
  <c r="K18" i="5"/>
  <c r="I18" i="5"/>
  <c r="M18" i="5" s="1"/>
  <c r="F18" i="5"/>
  <c r="D18" i="5"/>
  <c r="K17" i="5"/>
  <c r="I17" i="5"/>
  <c r="M17" i="5" s="1"/>
  <c r="F17" i="5"/>
  <c r="D17" i="5"/>
  <c r="K16" i="5"/>
  <c r="I16" i="5"/>
  <c r="M16" i="5" s="1"/>
  <c r="F16" i="5"/>
  <c r="D16" i="5"/>
  <c r="K15" i="5"/>
  <c r="I15" i="5"/>
  <c r="M15" i="5" s="1"/>
  <c r="F15" i="5"/>
  <c r="D15" i="5"/>
  <c r="K14" i="5"/>
  <c r="I14" i="5"/>
  <c r="M14" i="5" s="1"/>
  <c r="F14" i="5"/>
  <c r="D14" i="5"/>
  <c r="AE13" i="5"/>
  <c r="K13" i="5"/>
  <c r="I13" i="5"/>
  <c r="M13" i="5" s="1"/>
  <c r="F13" i="5"/>
  <c r="D13" i="5"/>
  <c r="K12" i="5"/>
  <c r="I12" i="5"/>
  <c r="M12" i="5" s="1"/>
  <c r="F12" i="5"/>
  <c r="D12" i="5"/>
  <c r="AE11" i="5"/>
  <c r="K11" i="5"/>
  <c r="I11" i="5"/>
  <c r="M11" i="5" s="1"/>
  <c r="F11" i="5"/>
  <c r="D11" i="5"/>
  <c r="K10" i="5"/>
  <c r="I10" i="5"/>
  <c r="M10" i="5" s="1"/>
  <c r="F10" i="5"/>
  <c r="D10" i="5"/>
  <c r="K9" i="5"/>
  <c r="I9" i="5"/>
  <c r="M9" i="5" s="1"/>
  <c r="F9" i="5"/>
  <c r="D9" i="5"/>
  <c r="K8" i="5"/>
  <c r="I8" i="5"/>
  <c r="M8" i="5" s="1"/>
  <c r="F8" i="5"/>
  <c r="D8" i="5"/>
  <c r="K7" i="5"/>
  <c r="I7" i="5"/>
  <c r="M7" i="5" s="1"/>
  <c r="F7" i="5"/>
  <c r="D7" i="5"/>
  <c r="K6" i="5"/>
  <c r="K24" i="5" s="1"/>
  <c r="J24" i="5" s="1"/>
  <c r="I6" i="5"/>
  <c r="M6" i="5" s="1"/>
  <c r="F6" i="5"/>
  <c r="F24" i="5" s="1"/>
  <c r="E24" i="5" s="1"/>
  <c r="D6" i="5"/>
  <c r="D24" i="5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<sst xmlns="http://schemas.openxmlformats.org/spreadsheetml/2006/main" count="78" uniqueCount="66">
  <si>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</si>
  <si>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</si>
  <si>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</si>
  <si>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</si>
  <si>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</si>
  <si>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</si>
  <si>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</si>
  <si>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</si>
  <si>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</si>
  <si>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</si>
  <si>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</si>
  <si>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</si>
  <si>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</si>
  <si>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</si>
  <si>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</si>
  <si>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</si>
  <si>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</si>
  <si>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</si>
  <si>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</si>
  <si>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</si>
  <si>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</si>
  <si>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</si>
  <si>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</si>
  <si>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</si>
  <si>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</si>
  <si>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</si>
  <si>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</si>
  <si>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</si>
  <si>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</si>
  <si>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</si>
  <si>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</si>
  <si>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</si>
  <si>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</si>
  <si>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</si>
  <si>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</si>
  <si>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</si>
  <si>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</si>
  <si>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</si>
  <si>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</si>
  <si>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</si>
  <si>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</si>
  <si>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</si>
  <si>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</si>
  <si>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</si>
  <si>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</si>
  <si>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</si>
  <si>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</si>
  <si>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</si>
  <si>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</si>
  <si>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</si>
  <si>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</si>
  <si>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</si>
  <si>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</si>
  <si>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</si>
  <si>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</si>
  <si>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</si>
  <si>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</si>
  <si>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</si>
  <si>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</si>
  <si>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</si>
  <si>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</si>
  <si>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</si>
  <si>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</si>
  <si>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1309 гол)</t>
  </si>
  <si>
    <t>ВСЕГО ПО РАЙОНУ (поголовье 2017 г -8814 гол)</t>
  </si>
  <si>
    <t>Оперативные сведения по надою молока на 17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</si>
</sst>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" fillId="2" borderId="0" xfId="1" applyFill="1"/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164" fontId="18" fillId="2" borderId="4" xfId="1" applyNumberFormat="1" applyFont="1" applyFill="1" applyBorder="1" applyAlignment="1">
      <alignment horizontal="center"/>
    </xf>
    <xf numFmtId="164" fontId="18" fillId="2" borderId="11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8" fillId="2" borderId="12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Кукуруза"/>
      <sheetName val="поле 2018(заготовка) "/>
      <sheetName val="поле 2018(уборка)"/>
      <sheetName val="КФХ"/>
      <sheetName val="осем"/>
      <sheetName val="молоко"/>
      <sheetName val="по фермам ДЕКАБРЬ"/>
      <sheetName val="удоб (под посев 2019) 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C39">
            <v>136.08000000000001</v>
          </cell>
          <cell r="F39">
            <v>158.84000000000003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topLeftCell="A16" zoomScale="60" zoomScaleNormal="75" zoomScalePageLayoutView="75" workbookViewId="0">
      <selection activeCell="AB11" sqref="AB11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9" style="1" bestFit="1" customWidth="1"/>
    <col min="10" max="10" width="7.33203125" style="1" customWidth="1"/>
    <col min="11" max="11" width="10.5546875" style="1" customWidth="1"/>
    <col min="12" max="12" width="7.88671875" style="1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5"/>
    </row>
    <row r="3" spans="1:31" ht="37.200000000000003" customHeight="1" x14ac:dyDescent="0.35">
      <c r="A3" s="6" t="s">
        <v>0</v>
      </c>
      <c r="B3" s="7" t="s">
        <v>1</v>
      </c>
      <c r="C3" s="66" t="s">
        <v>2</v>
      </c>
      <c r="D3" s="67"/>
      <c r="E3" s="67"/>
      <c r="F3" s="67"/>
      <c r="G3" s="68"/>
      <c r="H3" s="69" t="s">
        <v>3</v>
      </c>
      <c r="I3" s="70"/>
      <c r="J3" s="70"/>
      <c r="K3" s="70"/>
      <c r="L3" s="71"/>
      <c r="M3" s="72" t="s">
        <v>4</v>
      </c>
      <c r="N3" s="75" t="s">
        <v>5</v>
      </c>
      <c r="O3" s="76"/>
      <c r="P3" s="76"/>
      <c r="Q3" s="77"/>
      <c r="R3" s="8" t="s">
        <v>6</v>
      </c>
      <c r="S3" s="9"/>
      <c r="T3" s="10" t="s">
        <v>7</v>
      </c>
      <c r="U3" s="11"/>
      <c r="V3" s="78" t="s">
        <v>8</v>
      </c>
      <c r="W3" s="79"/>
      <c r="X3" s="79"/>
      <c r="Y3" s="5"/>
    </row>
    <row r="4" spans="1:31" ht="25.95" customHeight="1" x14ac:dyDescent="0.3">
      <c r="A4" s="12"/>
      <c r="B4" s="13"/>
      <c r="C4" s="80" t="s">
        <v>9</v>
      </c>
      <c r="D4" s="80" t="s">
        <v>10</v>
      </c>
      <c r="E4" s="80" t="s">
        <v>11</v>
      </c>
      <c r="F4" s="80" t="s">
        <v>12</v>
      </c>
      <c r="G4" s="80" t="s">
        <v>13</v>
      </c>
      <c r="H4" s="80" t="s">
        <v>9</v>
      </c>
      <c r="I4" s="80" t="s">
        <v>10</v>
      </c>
      <c r="J4" s="80" t="s">
        <v>11</v>
      </c>
      <c r="K4" s="80" t="s">
        <v>12</v>
      </c>
      <c r="L4" s="80" t="s">
        <v>13</v>
      </c>
      <c r="M4" s="73"/>
      <c r="N4" s="75" t="s">
        <v>14</v>
      </c>
      <c r="O4" s="77"/>
      <c r="P4" s="75" t="s">
        <v>15</v>
      </c>
      <c r="Q4" s="77"/>
      <c r="R4" s="14" t="s">
        <v>16</v>
      </c>
      <c r="S4" s="15" t="s">
        <v>17</v>
      </c>
      <c r="T4" s="16"/>
      <c r="U4" s="17"/>
      <c r="V4" s="18" t="s">
        <v>18</v>
      </c>
      <c r="W4" s="19" t="s">
        <v>19</v>
      </c>
      <c r="X4" s="5"/>
      <c r="Y4" s="5"/>
    </row>
    <row r="5" spans="1:31" ht="25.2" customHeight="1" x14ac:dyDescent="0.3">
      <c r="A5" s="20"/>
      <c r="B5" s="21"/>
      <c r="C5" s="81"/>
      <c r="D5" s="81"/>
      <c r="E5" s="81"/>
      <c r="F5" s="81"/>
      <c r="G5" s="81"/>
      <c r="H5" s="81"/>
      <c r="I5" s="81"/>
      <c r="J5" s="81"/>
      <c r="K5" s="81"/>
      <c r="L5" s="81"/>
      <c r="M5" s="74"/>
      <c r="N5" s="22" t="s">
        <v>16</v>
      </c>
      <c r="O5" s="23" t="s">
        <v>17</v>
      </c>
      <c r="P5" s="22" t="s">
        <v>20</v>
      </c>
      <c r="Q5" s="23" t="s">
        <v>17</v>
      </c>
      <c r="R5" s="24"/>
      <c r="S5" s="25"/>
      <c r="T5" s="22">
        <v>2017</v>
      </c>
      <c r="U5" s="22">
        <v>2018</v>
      </c>
      <c r="V5" s="18"/>
      <c r="W5" s="19"/>
      <c r="Y5" s="5"/>
    </row>
    <row r="6" spans="1:31" s="40" customFormat="1" ht="39.6" customHeight="1" x14ac:dyDescent="0.35">
      <c r="A6" s="26">
        <v>1</v>
      </c>
      <c r="B6" s="27" t="s">
        <v>21</v>
      </c>
      <c r="C6" s="28">
        <v>172.7</v>
      </c>
      <c r="D6" s="29">
        <f>C6/G6*100</f>
        <v>14.040650406504065</v>
      </c>
      <c r="E6" s="30">
        <v>94</v>
      </c>
      <c r="F6" s="31">
        <f t="shared" ref="F6:F7" si="0">C6*E6/100</f>
        <v>162.33799999999999</v>
      </c>
      <c r="G6" s="32">
        <v>1230</v>
      </c>
      <c r="H6" s="33">
        <v>205.45</v>
      </c>
      <c r="I6" s="34">
        <f t="shared" ref="I6:I26" si="1">H6/L6*100</f>
        <v>16.703252032520325</v>
      </c>
      <c r="J6" s="35">
        <v>90.15</v>
      </c>
      <c r="K6" s="31">
        <f>H6*J6/100</f>
        <v>185.21317500000001</v>
      </c>
      <c r="L6" s="32">
        <v>1230</v>
      </c>
      <c r="M6" s="36">
        <f>RANK(I6,I6:I23)</f>
        <v>6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26">
        <v>1230</v>
      </c>
      <c r="U6" s="26">
        <v>1230</v>
      </c>
      <c r="V6" s="38"/>
      <c r="W6" s="39">
        <v>1262</v>
      </c>
      <c r="X6" s="40">
        <v>16</v>
      </c>
    </row>
    <row r="7" spans="1:31" s="40" customFormat="1" ht="40.200000000000003" customHeight="1" x14ac:dyDescent="0.35">
      <c r="A7" s="26">
        <v>2</v>
      </c>
      <c r="B7" s="27" t="s">
        <v>22</v>
      </c>
      <c r="C7" s="28">
        <v>101.4</v>
      </c>
      <c r="D7" s="29">
        <f t="shared" ref="D7:D26" si="2">C7/G7*100</f>
        <v>15.720930232558139</v>
      </c>
      <c r="E7" s="30">
        <v>96</v>
      </c>
      <c r="F7" s="31">
        <f t="shared" si="0"/>
        <v>97.344000000000008</v>
      </c>
      <c r="G7" s="32">
        <v>645</v>
      </c>
      <c r="H7" s="33">
        <v>100.74</v>
      </c>
      <c r="I7" s="34">
        <f t="shared" si="1"/>
        <v>15.618604651162791</v>
      </c>
      <c r="J7" s="35">
        <v>92.5</v>
      </c>
      <c r="K7" s="31">
        <f t="shared" ref="K7:K23" si="3">H7*J7/100</f>
        <v>93.184499999999986</v>
      </c>
      <c r="L7" s="32">
        <v>645</v>
      </c>
      <c r="M7" s="36">
        <f>RANK(I7,I6:I23)</f>
        <v>9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26">
        <v>645</v>
      </c>
      <c r="U7" s="26">
        <v>645</v>
      </c>
      <c r="V7" s="38"/>
      <c r="W7" s="39">
        <v>1090</v>
      </c>
      <c r="X7" s="40">
        <v>20</v>
      </c>
    </row>
    <row r="8" spans="1:31" s="40" customFormat="1" ht="40.200000000000003" customHeight="1" x14ac:dyDescent="0.35">
      <c r="A8" s="26">
        <v>3</v>
      </c>
      <c r="B8" s="41" t="s">
        <v>23</v>
      </c>
      <c r="C8" s="28">
        <v>120</v>
      </c>
      <c r="D8" s="29">
        <f t="shared" si="2"/>
        <v>15</v>
      </c>
      <c r="E8" s="30">
        <v>96</v>
      </c>
      <c r="F8" s="31">
        <f>C8*E8/100</f>
        <v>115.2</v>
      </c>
      <c r="G8" s="32">
        <v>800</v>
      </c>
      <c r="H8" s="33">
        <v>131.88</v>
      </c>
      <c r="I8" s="34">
        <f t="shared" si="1"/>
        <v>16.484999999999999</v>
      </c>
      <c r="J8" s="42">
        <v>96</v>
      </c>
      <c r="K8" s="31">
        <f t="shared" si="3"/>
        <v>126.6048</v>
      </c>
      <c r="L8" s="32">
        <v>800</v>
      </c>
      <c r="M8" s="36">
        <f>RANK(I8,I6:I23)</f>
        <v>7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26">
        <v>800</v>
      </c>
      <c r="U8" s="26">
        <v>800</v>
      </c>
      <c r="V8" s="38"/>
      <c r="W8" s="39">
        <v>440</v>
      </c>
      <c r="X8" s="40" t="s">
        <v>24</v>
      </c>
    </row>
    <row r="9" spans="1:31" s="40" customFormat="1" ht="40.200000000000003" customHeight="1" x14ac:dyDescent="0.35">
      <c r="A9" s="26">
        <v>4</v>
      </c>
      <c r="B9" s="43" t="s">
        <v>25</v>
      </c>
      <c r="C9" s="28">
        <v>37</v>
      </c>
      <c r="D9" s="29">
        <f t="shared" si="2"/>
        <v>13.703703703703704</v>
      </c>
      <c r="E9" s="30">
        <v>88</v>
      </c>
      <c r="F9" s="31">
        <f t="shared" ref="F9:F23" si="4">C9*E9/100</f>
        <v>32.56</v>
      </c>
      <c r="G9" s="32">
        <v>270</v>
      </c>
      <c r="H9" s="33">
        <v>33.159999999999997</v>
      </c>
      <c r="I9" s="34">
        <f t="shared" si="1"/>
        <v>12.058181818181817</v>
      </c>
      <c r="J9" s="35">
        <v>95.6</v>
      </c>
      <c r="K9" s="31">
        <f t="shared" si="3"/>
        <v>31.700959999999995</v>
      </c>
      <c r="L9" s="32">
        <v>275</v>
      </c>
      <c r="M9" s="36">
        <f>RANK(I9,I6:I23)</f>
        <v>15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26">
        <v>255</v>
      </c>
      <c r="U9" s="26">
        <v>275</v>
      </c>
      <c r="V9" s="38"/>
      <c r="W9" s="39">
        <v>476</v>
      </c>
      <c r="X9" s="40" t="s">
        <v>26</v>
      </c>
    </row>
    <row r="10" spans="1:31" s="40" customFormat="1" ht="40.200000000000003" customHeight="1" x14ac:dyDescent="0.35">
      <c r="A10" s="26">
        <v>5</v>
      </c>
      <c r="B10" s="41" t="s">
        <v>27</v>
      </c>
      <c r="C10" s="28">
        <v>81.760000000000005</v>
      </c>
      <c r="D10" s="29">
        <f t="shared" si="2"/>
        <v>14.83847549909256</v>
      </c>
      <c r="E10" s="30">
        <v>89</v>
      </c>
      <c r="F10" s="31">
        <f t="shared" si="4"/>
        <v>72.766400000000004</v>
      </c>
      <c r="G10" s="32">
        <v>551</v>
      </c>
      <c r="H10" s="33">
        <v>83.2</v>
      </c>
      <c r="I10" s="34">
        <f t="shared" si="1"/>
        <v>15.099818511796734</v>
      </c>
      <c r="J10" s="42">
        <v>88</v>
      </c>
      <c r="K10" s="31">
        <f t="shared" si="3"/>
        <v>73.216000000000008</v>
      </c>
      <c r="L10" s="32">
        <v>551</v>
      </c>
      <c r="M10" s="36">
        <f>RANK(I10,I6:I23)</f>
        <v>10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26">
        <v>450</v>
      </c>
      <c r="U10" s="26">
        <v>551</v>
      </c>
      <c r="V10" s="38" t="s">
        <v>28</v>
      </c>
      <c r="W10" s="39">
        <v>1292</v>
      </c>
      <c r="X10" s="40" t="s">
        <v>29</v>
      </c>
    </row>
    <row r="11" spans="1:31" s="40" customFormat="1" ht="40.200000000000003" customHeight="1" x14ac:dyDescent="0.35">
      <c r="A11" s="26">
        <v>6</v>
      </c>
      <c r="B11" s="41" t="s">
        <v>30</v>
      </c>
      <c r="C11" s="28">
        <v>70</v>
      </c>
      <c r="D11" s="29">
        <f t="shared" si="2"/>
        <v>19.498607242339833</v>
      </c>
      <c r="E11" s="30">
        <v>90</v>
      </c>
      <c r="F11" s="31">
        <f t="shared" si="4"/>
        <v>63</v>
      </c>
      <c r="G11" s="32">
        <v>359</v>
      </c>
      <c r="H11" s="33">
        <v>65.5</v>
      </c>
      <c r="I11" s="34">
        <f t="shared" si="1"/>
        <v>18.296089385474858</v>
      </c>
      <c r="J11" s="35">
        <v>90</v>
      </c>
      <c r="K11" s="31">
        <f t="shared" si="3"/>
        <v>58.95</v>
      </c>
      <c r="L11" s="32">
        <v>358</v>
      </c>
      <c r="M11" s="36">
        <f>RANK(I11,I6:I23)</f>
        <v>2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26">
        <v>358</v>
      </c>
      <c r="U11" s="26">
        <v>358</v>
      </c>
      <c r="V11" s="38" t="s">
        <v>31</v>
      </c>
      <c r="W11" s="39">
        <v>302</v>
      </c>
      <c r="X11" s="40" t="s">
        <v>32</v>
      </c>
      <c r="AD11" s="40">
        <v>55.5</v>
      </c>
      <c r="AE11" s="40">
        <f>AD11*100/90</f>
        <v>61.666666666666664</v>
      </c>
    </row>
    <row r="12" spans="1:31" s="40" customFormat="1" ht="37.200000000000003" customHeight="1" x14ac:dyDescent="0.35">
      <c r="A12" s="26">
        <v>7</v>
      </c>
      <c r="B12" s="41" t="s">
        <v>33</v>
      </c>
      <c r="C12" s="28">
        <v>47.3</v>
      </c>
      <c r="D12" s="29">
        <f t="shared" si="2"/>
        <v>21.022222222222219</v>
      </c>
      <c r="E12" s="30">
        <v>98.5</v>
      </c>
      <c r="F12" s="31">
        <f t="shared" si="4"/>
        <v>46.590499999999992</v>
      </c>
      <c r="G12" s="32">
        <v>225</v>
      </c>
      <c r="H12" s="33">
        <v>39.200000000000003</v>
      </c>
      <c r="I12" s="34">
        <f t="shared" si="1"/>
        <v>16.333333333333336</v>
      </c>
      <c r="J12" s="42">
        <v>99</v>
      </c>
      <c r="K12" s="31">
        <f t="shared" si="3"/>
        <v>38.808</v>
      </c>
      <c r="L12" s="32">
        <v>240</v>
      </c>
      <c r="M12" s="36">
        <f>RANK(I12,I6:I23)</f>
        <v>8</v>
      </c>
      <c r="N12" s="37">
        <v>0</v>
      </c>
      <c r="O12" s="37">
        <v>8</v>
      </c>
      <c r="P12" s="37">
        <v>0</v>
      </c>
      <c r="Q12" s="37">
        <v>1</v>
      </c>
      <c r="R12" s="37">
        <v>0</v>
      </c>
      <c r="S12" s="37">
        <v>0</v>
      </c>
      <c r="T12" s="26">
        <v>225</v>
      </c>
      <c r="U12" s="26">
        <v>225</v>
      </c>
      <c r="V12" s="38" t="s">
        <v>34</v>
      </c>
      <c r="W12" s="39">
        <v>840</v>
      </c>
      <c r="X12" s="40" t="s">
        <v>35</v>
      </c>
    </row>
    <row r="13" spans="1:31" s="40" customFormat="1" ht="40.200000000000003" customHeight="1" x14ac:dyDescent="0.35">
      <c r="A13" s="26">
        <v>8</v>
      </c>
      <c r="B13" s="41" t="s">
        <v>36</v>
      </c>
      <c r="C13" s="28">
        <v>100.12</v>
      </c>
      <c r="D13" s="29">
        <f t="shared" si="2"/>
        <v>14.302857142857142</v>
      </c>
      <c r="E13" s="30">
        <v>91</v>
      </c>
      <c r="F13" s="31">
        <f t="shared" si="4"/>
        <v>91.109200000000001</v>
      </c>
      <c r="G13" s="32">
        <v>700</v>
      </c>
      <c r="H13" s="33">
        <v>130.47</v>
      </c>
      <c r="I13" s="34">
        <f t="shared" si="1"/>
        <v>18.638571428571428</v>
      </c>
      <c r="J13" s="42">
        <v>94</v>
      </c>
      <c r="K13" s="31">
        <f t="shared" si="3"/>
        <v>122.6418</v>
      </c>
      <c r="L13" s="32">
        <v>700</v>
      </c>
      <c r="M13" s="36">
        <f>RANK(I13,I6:I23)</f>
        <v>1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26">
        <v>700</v>
      </c>
      <c r="U13" s="26">
        <v>700</v>
      </c>
      <c r="V13" s="38"/>
      <c r="W13" s="39">
        <v>1215</v>
      </c>
      <c r="X13" s="40" t="s">
        <v>37</v>
      </c>
      <c r="AD13" s="40">
        <v>118.82</v>
      </c>
      <c r="AE13" s="40">
        <f>AD13*100/94</f>
        <v>126.40425531914893</v>
      </c>
    </row>
    <row r="14" spans="1:31" s="40" customFormat="1" ht="40.200000000000003" customHeight="1" x14ac:dyDescent="0.35">
      <c r="A14" s="26">
        <v>9</v>
      </c>
      <c r="B14" s="41" t="s">
        <v>38</v>
      </c>
      <c r="C14" s="28">
        <v>28</v>
      </c>
      <c r="D14" s="29">
        <f t="shared" si="2"/>
        <v>11.200000000000001</v>
      </c>
      <c r="E14" s="30">
        <v>91</v>
      </c>
      <c r="F14" s="31">
        <f t="shared" si="4"/>
        <v>25.48</v>
      </c>
      <c r="G14" s="32">
        <v>250</v>
      </c>
      <c r="H14" s="33">
        <v>28.05</v>
      </c>
      <c r="I14" s="34">
        <f t="shared" si="1"/>
        <v>11.22</v>
      </c>
      <c r="J14" s="42">
        <v>91</v>
      </c>
      <c r="K14" s="31">
        <f t="shared" si="3"/>
        <v>25.525500000000001</v>
      </c>
      <c r="L14" s="32">
        <v>250</v>
      </c>
      <c r="M14" s="36">
        <f>RANK(I14,I6:I23)</f>
        <v>16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26">
        <v>250</v>
      </c>
      <c r="U14" s="26">
        <v>250</v>
      </c>
      <c r="V14" s="38"/>
      <c r="W14" s="39">
        <v>540</v>
      </c>
      <c r="X14" s="40" t="s">
        <v>39</v>
      </c>
    </row>
    <row r="15" spans="1:31" s="40" customFormat="1" ht="40.200000000000003" customHeight="1" x14ac:dyDescent="0.35">
      <c r="A15" s="26">
        <v>10</v>
      </c>
      <c r="B15" s="41" t="s">
        <v>40</v>
      </c>
      <c r="C15" s="28">
        <v>46.77</v>
      </c>
      <c r="D15" s="29">
        <f t="shared" si="2"/>
        <v>15.334426229508196</v>
      </c>
      <c r="E15" s="30">
        <v>94.8</v>
      </c>
      <c r="F15" s="31">
        <f>C15*E15/100</f>
        <v>44.337960000000002</v>
      </c>
      <c r="G15" s="32">
        <v>305</v>
      </c>
      <c r="H15" s="33">
        <v>53.38</v>
      </c>
      <c r="I15" s="34">
        <f t="shared" si="1"/>
        <v>17.501639344262294</v>
      </c>
      <c r="J15" s="35">
        <v>94.3</v>
      </c>
      <c r="K15" s="31">
        <f t="shared" si="3"/>
        <v>50.337340000000005</v>
      </c>
      <c r="L15" s="32">
        <v>305</v>
      </c>
      <c r="M15" s="36">
        <f>RANK(I15,I6:I23)</f>
        <v>4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26">
        <v>305</v>
      </c>
      <c r="U15" s="26">
        <v>305</v>
      </c>
      <c r="V15" s="38"/>
      <c r="W15" s="39">
        <v>635</v>
      </c>
      <c r="X15" s="40" t="s">
        <v>41</v>
      </c>
    </row>
    <row r="16" spans="1:31" s="40" customFormat="1" ht="40.200000000000003" customHeight="1" x14ac:dyDescent="0.35">
      <c r="A16" s="26">
        <v>11</v>
      </c>
      <c r="B16" s="41" t="s">
        <v>42</v>
      </c>
      <c r="C16" s="28">
        <v>73.45</v>
      </c>
      <c r="D16" s="29">
        <f t="shared" si="2"/>
        <v>15.967391304347828</v>
      </c>
      <c r="E16" s="30">
        <v>95</v>
      </c>
      <c r="F16" s="31">
        <f t="shared" si="4"/>
        <v>69.777500000000003</v>
      </c>
      <c r="G16" s="32">
        <v>460</v>
      </c>
      <c r="H16" s="33">
        <v>60.12</v>
      </c>
      <c r="I16" s="34">
        <f t="shared" si="1"/>
        <v>13.069565217391304</v>
      </c>
      <c r="J16" s="42">
        <v>95</v>
      </c>
      <c r="K16" s="31">
        <f t="shared" si="3"/>
        <v>57.113999999999997</v>
      </c>
      <c r="L16" s="32">
        <v>460</v>
      </c>
      <c r="M16" s="36">
        <f>RANK(I16,I6:I23)</f>
        <v>14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26">
        <v>460</v>
      </c>
      <c r="U16" s="26">
        <v>460</v>
      </c>
      <c r="V16" s="38" t="s">
        <v>43</v>
      </c>
      <c r="W16" s="39">
        <v>1040</v>
      </c>
      <c r="X16" s="40" t="s">
        <v>44</v>
      </c>
    </row>
    <row r="17" spans="1:24" s="40" customFormat="1" ht="40.200000000000003" customHeight="1" x14ac:dyDescent="0.35">
      <c r="A17" s="26">
        <v>12</v>
      </c>
      <c r="B17" s="41" t="s">
        <v>45</v>
      </c>
      <c r="C17" s="28">
        <v>126.11</v>
      </c>
      <c r="D17" s="29">
        <f t="shared" si="2"/>
        <v>17.913352272727273</v>
      </c>
      <c r="E17" s="30">
        <v>93</v>
      </c>
      <c r="F17" s="31">
        <f t="shared" si="4"/>
        <v>117.28229999999999</v>
      </c>
      <c r="G17" s="32">
        <v>704</v>
      </c>
      <c r="H17" s="33">
        <v>111.61</v>
      </c>
      <c r="I17" s="34">
        <f t="shared" si="1"/>
        <v>14.401290322580646</v>
      </c>
      <c r="J17" s="42">
        <v>93</v>
      </c>
      <c r="K17" s="31">
        <f t="shared" si="3"/>
        <v>103.79729999999999</v>
      </c>
      <c r="L17" s="32">
        <v>775</v>
      </c>
      <c r="M17" s="36">
        <f>RANK(I17,I6:I23)</f>
        <v>12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26">
        <v>704</v>
      </c>
      <c r="U17" s="26">
        <v>775</v>
      </c>
      <c r="V17" s="38" t="s">
        <v>46</v>
      </c>
      <c r="W17" s="39">
        <v>1384</v>
      </c>
      <c r="X17" s="40" t="s">
        <v>47</v>
      </c>
    </row>
    <row r="18" spans="1:24" s="40" customFormat="1" ht="40.200000000000003" customHeight="1" x14ac:dyDescent="0.35">
      <c r="A18" s="26">
        <v>13</v>
      </c>
      <c r="B18" s="41" t="s">
        <v>48</v>
      </c>
      <c r="C18" s="28">
        <v>23</v>
      </c>
      <c r="D18" s="29">
        <f t="shared" si="2"/>
        <v>20</v>
      </c>
      <c r="E18" s="30">
        <v>89</v>
      </c>
      <c r="F18" s="31">
        <f t="shared" si="4"/>
        <v>20.47</v>
      </c>
      <c r="G18" s="32">
        <v>115</v>
      </c>
      <c r="H18" s="33">
        <v>23.7</v>
      </c>
      <c r="I18" s="34">
        <f t="shared" si="1"/>
        <v>17.555555555555554</v>
      </c>
      <c r="J18" s="42">
        <v>89</v>
      </c>
      <c r="K18" s="31">
        <f t="shared" si="3"/>
        <v>21.092999999999996</v>
      </c>
      <c r="L18" s="32">
        <v>135</v>
      </c>
      <c r="M18" s="36">
        <f>RANK(I18,I6:I23)</f>
        <v>3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26">
        <v>115</v>
      </c>
      <c r="U18" s="26">
        <v>115</v>
      </c>
      <c r="V18" s="38" t="s">
        <v>49</v>
      </c>
      <c r="W18" s="39">
        <v>320</v>
      </c>
      <c r="X18" s="40" t="s">
        <v>32</v>
      </c>
    </row>
    <row r="19" spans="1:24" s="40" customFormat="1" ht="40.200000000000003" customHeight="1" x14ac:dyDescent="0.35">
      <c r="A19" s="26">
        <v>14</v>
      </c>
      <c r="B19" s="41" t="s">
        <v>50</v>
      </c>
      <c r="C19" s="28">
        <v>24.5</v>
      </c>
      <c r="D19" s="29">
        <f t="shared" si="2"/>
        <v>8.1666666666666661</v>
      </c>
      <c r="E19" s="30">
        <v>93</v>
      </c>
      <c r="F19" s="31">
        <f t="shared" si="4"/>
        <v>22.785</v>
      </c>
      <c r="G19" s="32">
        <v>300</v>
      </c>
      <c r="H19" s="33">
        <v>30</v>
      </c>
      <c r="I19" s="34">
        <f t="shared" si="1"/>
        <v>10</v>
      </c>
      <c r="J19" s="42">
        <v>93</v>
      </c>
      <c r="K19" s="31">
        <f t="shared" si="3"/>
        <v>27.9</v>
      </c>
      <c r="L19" s="32">
        <v>300</v>
      </c>
      <c r="M19" s="36">
        <f>RANK(I19,I6:I23)</f>
        <v>17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26">
        <v>300</v>
      </c>
      <c r="U19" s="26">
        <v>300</v>
      </c>
      <c r="V19" s="38" t="s">
        <v>51</v>
      </c>
      <c r="W19" s="39"/>
      <c r="X19" s="40" t="s">
        <v>52</v>
      </c>
    </row>
    <row r="20" spans="1:24" s="40" customFormat="1" ht="40.200000000000003" customHeight="1" x14ac:dyDescent="0.35">
      <c r="A20" s="26">
        <v>15</v>
      </c>
      <c r="B20" s="41" t="s">
        <v>53</v>
      </c>
      <c r="C20" s="28">
        <v>10</v>
      </c>
      <c r="D20" s="29">
        <f t="shared" si="2"/>
        <v>6.9444444444444446</v>
      </c>
      <c r="E20" s="30">
        <v>90</v>
      </c>
      <c r="F20" s="31">
        <f t="shared" si="4"/>
        <v>9</v>
      </c>
      <c r="G20" s="32">
        <v>144</v>
      </c>
      <c r="H20" s="33">
        <v>14</v>
      </c>
      <c r="I20" s="34">
        <f t="shared" si="1"/>
        <v>9.7222222222222232</v>
      </c>
      <c r="J20" s="42">
        <v>90</v>
      </c>
      <c r="K20" s="31">
        <f t="shared" si="3"/>
        <v>12.6</v>
      </c>
      <c r="L20" s="32">
        <v>144</v>
      </c>
      <c r="M20" s="36">
        <f>RANK(I20,I6:I23)</f>
        <v>18</v>
      </c>
      <c r="N20" s="37">
        <v>0</v>
      </c>
      <c r="O20" s="37">
        <v>21</v>
      </c>
      <c r="P20" s="37">
        <v>0</v>
      </c>
      <c r="Q20" s="37">
        <v>0</v>
      </c>
      <c r="R20" s="37">
        <v>1</v>
      </c>
      <c r="S20" s="37">
        <v>0</v>
      </c>
      <c r="T20" s="26">
        <v>144</v>
      </c>
      <c r="U20" s="26">
        <v>144</v>
      </c>
      <c r="V20" s="38" t="s">
        <v>43</v>
      </c>
      <c r="W20" s="39">
        <v>192</v>
      </c>
      <c r="X20" s="40" t="s">
        <v>54</v>
      </c>
    </row>
    <row r="21" spans="1:24" s="40" customFormat="1" ht="36" customHeight="1" x14ac:dyDescent="0.35">
      <c r="A21" s="26">
        <v>16</v>
      </c>
      <c r="B21" s="41" t="s">
        <v>55</v>
      </c>
      <c r="C21" s="28">
        <v>29</v>
      </c>
      <c r="D21" s="29">
        <f t="shared" si="2"/>
        <v>11.600000000000001</v>
      </c>
      <c r="E21" s="30">
        <v>90</v>
      </c>
      <c r="F21" s="31">
        <f t="shared" si="4"/>
        <v>26.1</v>
      </c>
      <c r="G21" s="32">
        <v>250</v>
      </c>
      <c r="H21" s="33">
        <v>33</v>
      </c>
      <c r="I21" s="34">
        <f t="shared" si="1"/>
        <v>13.200000000000001</v>
      </c>
      <c r="J21" s="42">
        <v>90</v>
      </c>
      <c r="K21" s="31">
        <f t="shared" si="3"/>
        <v>29.7</v>
      </c>
      <c r="L21" s="32">
        <v>250</v>
      </c>
      <c r="M21" s="36">
        <f>RANK(I21,I6:I23)</f>
        <v>13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26">
        <v>250</v>
      </c>
      <c r="U21" s="26">
        <v>250</v>
      </c>
      <c r="V21" s="38" t="s">
        <v>56</v>
      </c>
      <c r="W21" s="39">
        <v>600</v>
      </c>
      <c r="X21" s="40" t="s">
        <v>57</v>
      </c>
    </row>
    <row r="22" spans="1:24" s="40" customFormat="1" ht="40.200000000000003" customHeight="1" x14ac:dyDescent="0.35">
      <c r="A22" s="26">
        <v>17</v>
      </c>
      <c r="B22" s="41" t="s">
        <v>58</v>
      </c>
      <c r="C22" s="28">
        <v>17.8</v>
      </c>
      <c r="D22" s="29">
        <f t="shared" si="2"/>
        <v>13.484848484848486</v>
      </c>
      <c r="E22" s="30">
        <v>90</v>
      </c>
      <c r="F22" s="31">
        <f t="shared" si="4"/>
        <v>16.02</v>
      </c>
      <c r="G22" s="32">
        <v>132</v>
      </c>
      <c r="H22" s="33">
        <v>22.88</v>
      </c>
      <c r="I22" s="34">
        <f t="shared" si="1"/>
        <v>17.333333333333336</v>
      </c>
      <c r="J22" s="42">
        <v>90</v>
      </c>
      <c r="K22" s="31">
        <f>H22*J22/100</f>
        <v>20.591999999999999</v>
      </c>
      <c r="L22" s="32">
        <v>132</v>
      </c>
      <c r="M22" s="36">
        <f>RANK(I22,I6:I23)</f>
        <v>5</v>
      </c>
      <c r="N22" s="37">
        <v>0</v>
      </c>
      <c r="O22" s="37">
        <v>10</v>
      </c>
      <c r="P22" s="37">
        <v>0</v>
      </c>
      <c r="Q22" s="37">
        <v>0</v>
      </c>
      <c r="R22" s="37">
        <v>4</v>
      </c>
      <c r="S22" s="37">
        <v>0</v>
      </c>
      <c r="T22" s="26">
        <v>105</v>
      </c>
      <c r="U22" s="26">
        <v>132</v>
      </c>
      <c r="V22" s="38" t="s">
        <v>59</v>
      </c>
      <c r="W22" s="39">
        <v>133</v>
      </c>
      <c r="X22" s="40" t="s">
        <v>60</v>
      </c>
    </row>
    <row r="23" spans="1:24" s="40" customFormat="1" ht="40.200000000000003" customHeight="1" x14ac:dyDescent="0.35">
      <c r="A23" s="26">
        <v>18</v>
      </c>
      <c r="B23" s="41" t="s">
        <v>61</v>
      </c>
      <c r="C23" s="28">
        <v>8.1</v>
      </c>
      <c r="D23" s="29">
        <f t="shared" si="2"/>
        <v>12.461538461538462</v>
      </c>
      <c r="E23" s="30">
        <v>94</v>
      </c>
      <c r="F23" s="31">
        <f t="shared" si="4"/>
        <v>7.6139999999999999</v>
      </c>
      <c r="G23" s="32">
        <v>65</v>
      </c>
      <c r="H23" s="33">
        <v>9.6999999999999993</v>
      </c>
      <c r="I23" s="34">
        <f t="shared" si="1"/>
        <v>14.923076923076922</v>
      </c>
      <c r="J23" s="42">
        <v>96</v>
      </c>
      <c r="K23" s="31">
        <f t="shared" si="3"/>
        <v>9.3119999999999994</v>
      </c>
      <c r="L23" s="32">
        <v>65</v>
      </c>
      <c r="M23" s="36">
        <f>RANK(I23,I6:I23)</f>
        <v>11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26">
        <v>60</v>
      </c>
      <c r="U23" s="26">
        <v>65</v>
      </c>
      <c r="V23" s="38" t="s">
        <v>43</v>
      </c>
      <c r="W23" s="39">
        <v>183</v>
      </c>
      <c r="X23" s="40" t="s">
        <v>54</v>
      </c>
    </row>
    <row r="24" spans="1:24" ht="46.8" x14ac:dyDescent="0.35">
      <c r="A24" s="26"/>
      <c r="B24" s="44" t="s">
        <v>62</v>
      </c>
      <c r="C24" s="45">
        <f>SUM(C6:C23)</f>
        <v>1117.01</v>
      </c>
      <c r="D24" s="31">
        <f t="shared" si="2"/>
        <v>14.88354430379747</v>
      </c>
      <c r="E24" s="30">
        <f>F24/C24*100</f>
        <v>93.08554623503818</v>
      </c>
      <c r="F24" s="31">
        <f>SUM(F6:F23)</f>
        <v>1039.77486</v>
      </c>
      <c r="G24" s="46">
        <f>SUM(G6:G23)</f>
        <v>7505</v>
      </c>
      <c r="H24" s="34">
        <f>SUM(H6:H23)</f>
        <v>1176.0400000000002</v>
      </c>
      <c r="I24" s="34">
        <f t="shared" si="1"/>
        <v>15.443729481286935</v>
      </c>
      <c r="J24" s="35">
        <f>K24/H24*100</f>
        <v>92.538550984660375</v>
      </c>
      <c r="K24" s="31">
        <f>SUM(K6:K23)</f>
        <v>1088.290375</v>
      </c>
      <c r="L24" s="47">
        <f>SUM(L6:L23)</f>
        <v>7615</v>
      </c>
      <c r="M24" s="48"/>
      <c r="N24" s="49">
        <f t="shared" ref="N24:W24" si="5">SUM(N6:N23)</f>
        <v>0</v>
      </c>
      <c r="O24" s="49">
        <f t="shared" si="5"/>
        <v>39</v>
      </c>
      <c r="P24" s="49">
        <f t="shared" si="5"/>
        <v>0</v>
      </c>
      <c r="Q24" s="49">
        <f t="shared" si="5"/>
        <v>1</v>
      </c>
      <c r="R24" s="49">
        <f t="shared" si="5"/>
        <v>5</v>
      </c>
      <c r="S24" s="49">
        <f t="shared" si="5"/>
        <v>0</v>
      </c>
      <c r="T24" s="49">
        <f t="shared" si="5"/>
        <v>7356</v>
      </c>
      <c r="U24" s="49">
        <f t="shared" si="5"/>
        <v>7580</v>
      </c>
      <c r="V24" s="50"/>
      <c r="W24" s="51">
        <f t="shared" si="5"/>
        <v>11944</v>
      </c>
    </row>
    <row r="25" spans="1:24" ht="18" x14ac:dyDescent="0.35">
      <c r="A25" s="26"/>
      <c r="B25" s="52" t="s">
        <v>63</v>
      </c>
      <c r="C25" s="53">
        <f>[1]КФХ!C39</f>
        <v>136.08000000000001</v>
      </c>
      <c r="D25" s="54">
        <f t="shared" si="2"/>
        <v>10.395721925133691</v>
      </c>
      <c r="E25" s="55"/>
      <c r="F25" s="55"/>
      <c r="G25" s="56">
        <v>1309</v>
      </c>
      <c r="H25" s="57">
        <f>[1]КФХ!F39</f>
        <v>158.84000000000003</v>
      </c>
      <c r="I25" s="54">
        <f t="shared" si="1"/>
        <v>11.410919540229887</v>
      </c>
      <c r="J25" s="58"/>
      <c r="K25" s="58"/>
      <c r="L25" s="59">
        <v>1392</v>
      </c>
      <c r="M25" s="58"/>
      <c r="N25" s="60"/>
      <c r="O25" s="60"/>
      <c r="P25" s="60"/>
      <c r="Q25" s="60"/>
      <c r="R25" s="61"/>
      <c r="S25" s="61"/>
      <c r="T25" s="62">
        <v>1225</v>
      </c>
      <c r="U25" s="26">
        <v>1306</v>
      </c>
    </row>
    <row r="26" spans="1:24" ht="31.8" x14ac:dyDescent="0.35">
      <c r="A26" s="26"/>
      <c r="B26" s="63" t="s">
        <v>64</v>
      </c>
      <c r="C26" s="53">
        <f>SUM(C24:C25)</f>
        <v>1253.0899999999999</v>
      </c>
      <c r="D26" s="54">
        <f t="shared" si="2"/>
        <v>14.21704107102337</v>
      </c>
      <c r="E26" s="55"/>
      <c r="F26" s="55"/>
      <c r="G26" s="56">
        <f>SUM(G24:G25)</f>
        <v>8814</v>
      </c>
      <c r="H26" s="54">
        <f>SUM(H24:H25)</f>
        <v>1334.88</v>
      </c>
      <c r="I26" s="54">
        <f t="shared" si="1"/>
        <v>14.820472965471302</v>
      </c>
      <c r="J26" s="58"/>
      <c r="K26" s="58"/>
      <c r="L26" s="64">
        <f>SUM(L24:L25)</f>
        <v>9007</v>
      </c>
      <c r="M26" s="58"/>
      <c r="N26" s="60"/>
      <c r="O26" s="60"/>
      <c r="P26" s="60"/>
      <c r="Q26" s="60"/>
      <c r="R26" s="61"/>
      <c r="S26" s="61"/>
      <c r="T26" s="26">
        <f>SUM(T24:T25)</f>
        <v>8581</v>
      </c>
      <c r="U26" s="26">
        <f>SUM(U24:U25)</f>
        <v>8886</v>
      </c>
    </row>
    <row r="27" spans="1:24" ht="20.399999999999999" x14ac:dyDescent="0.35">
      <c r="K27" s="65"/>
      <c r="L27" s="65"/>
      <c r="M27" s="60"/>
      <c r="N27" s="60"/>
      <c r="O27" s="60"/>
      <c r="P27" s="60"/>
      <c r="Q27" s="60"/>
      <c r="R27" s="61"/>
      <c r="S27" s="61"/>
      <c r="T27" s="26">
        <v>2004</v>
      </c>
      <c r="U27" s="26">
        <v>1956</v>
      </c>
    </row>
    <row r="28" spans="1:24" x14ac:dyDescent="0.25">
      <c r="T28" s="26">
        <f>SUM(T26:T27)</f>
        <v>10585</v>
      </c>
      <c r="U28" s="26">
        <f>SUM(U26:U27)</f>
        <v>10842</v>
      </c>
    </row>
  </sheetData>
  <mergeCells count="17"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  <mergeCell ref="P4:Q4"/>
    <mergeCell ref="H4:H5"/>
    <mergeCell ref="I4:I5"/>
    <mergeCell ref="J4:J5"/>
    <mergeCell ref="K4:K5"/>
    <mergeCell ref="L4:L5"/>
    <mergeCell ref="N4:O4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17</vt:lpstr>
      <vt:lpstr>Лист1</vt:lpstr>
      <vt:lpstr>Лист2</vt:lpstr>
      <vt:lpstr>Лист3</vt:lpstr>
      <vt:lpstr>'17'!Область_печати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2018-12-17T05:33:17Z</dcterms:modified>
</cp:coreProperties>
</file>