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18852" windowHeight="7152"/>
  </bookViews>
  <sheets>
    <sheet name="28" sheetId="1" r:id="rId1"/>
  </sheets>
  <definedNames>
    <definedName name="_xlnm.Print_Area" localSheetId="0">'28'!$A$1:$U$26</definedName>
  </definedNames>
  <calcPr calcId="145621"/>
</workbook>
</file>

<file path=xl/calcChain.xml><?xml version="1.0" encoding="utf-8"?>
<calcChain xmlns="http://schemas.openxmlformats.org/spreadsheetml/2006/main">
  <c r="L26" i="1" l="1"/>
  <c r="H26" i="1"/>
  <c r="I26" i="1" s="1"/>
  <c r="W24" i="1"/>
  <c r="W26" i="1" s="1"/>
  <c r="W28" i="1" s="1"/>
  <c r="V24" i="1"/>
  <c r="V26" i="1" s="1"/>
  <c r="V28" i="1" s="1"/>
  <c r="U24" i="1"/>
  <c r="T24" i="1"/>
  <c r="S24" i="1"/>
  <c r="R24" i="1"/>
  <c r="Q24" i="1"/>
  <c r="P24" i="1"/>
  <c r="N24" i="1"/>
  <c r="L24" i="1"/>
  <c r="I24" i="1"/>
  <c r="H24" i="1"/>
  <c r="G24" i="1"/>
  <c r="G26" i="1" s="1"/>
  <c r="C24" i="1"/>
  <c r="C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K6" i="1"/>
  <c r="K24" i="1" s="1"/>
  <c r="J24" i="1" s="1"/>
  <c r="I6" i="1"/>
  <c r="M6" i="1" s="1"/>
  <c r="F6" i="1"/>
  <c r="F24" i="1" s="1"/>
  <c r="E24" i="1" s="1"/>
  <c r="D6" i="1"/>
  <c r="D26" i="1" l="1"/>
  <c r="D24" i="1"/>
</calcChain>
</file>

<file path=xl/sharedStrings.xml><?xml version="1.0" encoding="utf-8"?>
<sst xmlns="http://schemas.openxmlformats.org/spreadsheetml/2006/main" count="64" uniqueCount="47">
  <si>
    <t>Оперативные сведения по надою молока на 28 августа 2017 года</t>
  </si>
  <si>
    <t>№№</t>
  </si>
  <si>
    <t>Наименование хозяйства</t>
  </si>
  <si>
    <t>2016 год</t>
  </si>
  <si>
    <t>2017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</si>
  <si>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</si>
  <si>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</si>
  <si>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</si>
  <si>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</si>
  <si>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</si>
  <si>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</si>
  <si>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</si>
  <si>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</si>
  <si>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</si>
  <si>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</si>
  <si>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</si>
  <si>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</si>
  <si>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</si>
  <si>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</si>
  <si>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</si>
  <si>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</si>
  <si>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</si>
  <si>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ООО ВерА</t>
  </si>
  <si>
    <t>ООО Родина</t>
  </si>
  <si>
    <t>силосом</t>
  </si>
  <si>
    <t>СПК к-з Победа</t>
  </si>
  <si>
    <t>СПК Держава</t>
  </si>
  <si>
    <t>люцерна</t>
  </si>
  <si>
    <t>СПК к-з Трактор</t>
  </si>
  <si>
    <t>козлятник</t>
  </si>
  <si>
    <t>СПК Югдон</t>
  </si>
  <si>
    <t>СПК к-з Заря</t>
  </si>
  <si>
    <t>рожь</t>
  </si>
  <si>
    <t>ООО Исток</t>
  </si>
  <si>
    <t>СПК к-з Красный Октябрь</t>
  </si>
  <si>
    <t>ООО Какси</t>
  </si>
  <si>
    <t>СПК Луч</t>
  </si>
  <si>
    <t>ООО Туташево</t>
  </si>
  <si>
    <t>ООО Дружба</t>
  </si>
  <si>
    <t>ООО ТерраНова</t>
  </si>
  <si>
    <t>ООО Русский Пычас</t>
  </si>
  <si>
    <t>люцерна+клевер</t>
  </si>
  <si>
    <t>ООО Петухово</t>
  </si>
  <si>
    <t>ООО Новобиинское</t>
  </si>
  <si>
    <t>ИТОГО по с/х пред             (Поголовье коров  в 2016 г  7358 гол)</t>
  </si>
  <si>
    <t>КФХ (2016 г -поголовье 1204 гол)</t>
  </si>
  <si>
    <t>ВСЕГО ПО РАЙОНУ (поголовье 2016 г -8562 гол)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</si>
</sst>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i/>
      <sz val="12"/>
      <name val="Tahoma"/>
      <family val="2"/>
      <charset val="204"/>
    </font>
    <font>
      <sz val="9"/>
      <name val="Verdana"/>
      <family val="2"/>
      <charset val="204"/>
    </font>
    <font>
      <b/>
      <sz val="12"/>
      <name val="Arial Cyr"/>
      <charset val="204"/>
    </font>
    <font>
      <b/>
      <sz val="16"/>
      <name val="Arial Cyr"/>
      <charset val="204"/>
    </font>
    <font>
      <sz val="11"/>
      <name val="Verdana"/>
      <family val="2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  <font>
      <b/>
      <i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1" fillId="2" borderId="0" xfId="1" applyFill="1" applyAlignment="1">
      <alignment horizontal="center"/>
    </xf>
    <xf numFmtId="0" fontId="2" fillId="2" borderId="0" xfId="1" applyFont="1" applyFill="1" applyAlignment="1">
      <alignment vertical="center"/>
    </xf>
    <xf numFmtId="0" fontId="1" fillId="0" borderId="0" xfId="1" applyAlignment="1">
      <alignment horizontal="center"/>
    </xf>
    <xf numFmtId="0" fontId="1" fillId="0" borderId="0" xfId="1"/>
    <xf numFmtId="0" fontId="1" fillId="2" borderId="1" xfId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textRotation="180"/>
    </xf>
    <xf numFmtId="0" fontId="5" fillId="2" borderId="8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2" borderId="4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textRotation="180"/>
    </xf>
    <xf numFmtId="0" fontId="5" fillId="2" borderId="9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  <xf numFmtId="0" fontId="1" fillId="2" borderId="10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textRotation="180"/>
    </xf>
    <xf numFmtId="0" fontId="5" fillId="2" borderId="12" xfId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1" xfId="1" applyFill="1" applyBorder="1" applyAlignment="1">
      <alignment horizontal="center"/>
    </xf>
    <xf numFmtId="0" fontId="6" fillId="2" borderId="1" xfId="1" applyFont="1" applyFill="1" applyBorder="1" applyAlignment="1">
      <alignment horizontal="left"/>
    </xf>
    <xf numFmtId="2" fontId="4" fillId="2" borderId="4" xfId="1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2" fontId="8" fillId="2" borderId="1" xfId="1" applyNumberFormat="1" applyFont="1" applyFill="1" applyBorder="1" applyAlignment="1">
      <alignment horizontal="center"/>
    </xf>
    <xf numFmtId="164" fontId="8" fillId="2" borderId="1" xfId="1" applyNumberFormat="1" applyFont="1" applyFill="1" applyBorder="1" applyAlignment="1">
      <alignment horizontal="center"/>
    </xf>
    <xf numFmtId="1" fontId="8" fillId="2" borderId="1" xfId="1" applyNumberFormat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1" fontId="10" fillId="2" borderId="1" xfId="1" applyNumberFormat="1" applyFont="1" applyFill="1" applyBorder="1" applyAlignment="1">
      <alignment horizontal="center"/>
    </xf>
    <xf numFmtId="164" fontId="11" fillId="2" borderId="1" xfId="1" applyNumberFormat="1" applyFont="1" applyFill="1" applyBorder="1" applyAlignment="1">
      <alignment horizontal="center" wrapText="1"/>
    </xf>
    <xf numFmtId="0" fontId="12" fillId="2" borderId="1" xfId="1" applyFont="1" applyFill="1" applyBorder="1" applyAlignment="1">
      <alignment horizontal="center"/>
    </xf>
    <xf numFmtId="0" fontId="1" fillId="2" borderId="0" xfId="1" applyFill="1" applyAlignment="1"/>
    <xf numFmtId="0" fontId="1" fillId="2" borderId="0" xfId="1" applyFill="1"/>
    <xf numFmtId="0" fontId="6" fillId="2" borderId="1" xfId="1" applyFont="1" applyFill="1" applyBorder="1"/>
    <xf numFmtId="0" fontId="8" fillId="2" borderId="1" xfId="1" applyFont="1" applyFill="1" applyBorder="1" applyAlignment="1">
      <alignment horizontal="center"/>
    </xf>
    <xf numFmtId="0" fontId="6" fillId="2" borderId="1" xfId="1" applyFont="1" applyFill="1" applyBorder="1" applyAlignment="1"/>
    <xf numFmtId="164" fontId="11" fillId="2" borderId="1" xfId="1" applyNumberFormat="1" applyFont="1" applyFill="1" applyBorder="1" applyAlignment="1">
      <alignment horizontal="center"/>
    </xf>
    <xf numFmtId="0" fontId="12" fillId="2" borderId="1" xfId="1" applyFont="1" applyFill="1" applyBorder="1" applyAlignment="1">
      <alignment vertical="center" wrapText="1"/>
    </xf>
    <xf numFmtId="164" fontId="6" fillId="2" borderId="4" xfId="1" applyNumberFormat="1" applyFont="1" applyFill="1" applyBorder="1" applyAlignment="1">
      <alignment horizontal="center"/>
    </xf>
    <xf numFmtId="164" fontId="6" fillId="2" borderId="1" xfId="1" applyNumberFormat="1" applyFont="1" applyFill="1" applyBorder="1" applyAlignment="1">
      <alignment horizontal="center"/>
    </xf>
    <xf numFmtId="3" fontId="6" fillId="2" borderId="1" xfId="1" applyNumberFormat="1" applyFont="1" applyFill="1" applyBorder="1" applyAlignment="1">
      <alignment horizontal="center"/>
    </xf>
    <xf numFmtId="1" fontId="7" fillId="2" borderId="2" xfId="1" applyNumberFormat="1" applyFont="1" applyFill="1" applyBorder="1" applyAlignment="1">
      <alignment horizontal="center"/>
    </xf>
    <xf numFmtId="164" fontId="13" fillId="2" borderId="1" xfId="1" applyNumberFormat="1" applyFont="1" applyFill="1" applyBorder="1" applyAlignment="1">
      <alignment horizontal="center"/>
    </xf>
    <xf numFmtId="1" fontId="13" fillId="2" borderId="1" xfId="1" applyNumberFormat="1" applyFont="1" applyFill="1" applyBorder="1" applyAlignment="1">
      <alignment horizontal="center"/>
    </xf>
    <xf numFmtId="1" fontId="7" fillId="2" borderId="1" xfId="1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" fontId="6" fillId="2" borderId="1" xfId="1" applyNumberFormat="1" applyFont="1" applyFill="1" applyBorder="1" applyAlignment="1">
      <alignment horizontal="center"/>
    </xf>
    <xf numFmtId="164" fontId="14" fillId="2" borderId="1" xfId="1" applyNumberFormat="1" applyFont="1" applyFill="1" applyBorder="1" applyAlignment="1">
      <alignment horizontal="center"/>
    </xf>
    <xf numFmtId="0" fontId="15" fillId="2" borderId="1" xfId="1" applyFont="1" applyFill="1" applyBorder="1" applyAlignment="1">
      <alignment horizontal="left" wrapText="1"/>
    </xf>
    <xf numFmtId="164" fontId="4" fillId="2" borderId="4" xfId="1" applyNumberFormat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1" fontId="16" fillId="2" borderId="0" xfId="1" applyNumberFormat="1" applyFont="1" applyFill="1" applyBorder="1" applyAlignment="1">
      <alignment horizontal="center"/>
    </xf>
    <xf numFmtId="164" fontId="8" fillId="2" borderId="12" xfId="1" applyNumberFormat="1" applyFont="1" applyFill="1" applyBorder="1" applyAlignment="1">
      <alignment horizontal="center"/>
    </xf>
    <xf numFmtId="0" fontId="17" fillId="2" borderId="0" xfId="1" applyFont="1" applyFill="1" applyBorder="1" applyAlignment="1">
      <alignment horizontal="center"/>
    </xf>
    <xf numFmtId="0" fontId="18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1" fillId="0" borderId="0" xfId="1" applyBorder="1" applyAlignment="1">
      <alignment horizontal="center"/>
    </xf>
    <xf numFmtId="1" fontId="1" fillId="2" borderId="1" xfId="1" applyNumberFormat="1" applyFill="1" applyBorder="1" applyAlignment="1">
      <alignment horizontal="center"/>
    </xf>
    <xf numFmtId="0" fontId="19" fillId="2" borderId="1" xfId="1" applyFont="1" applyFill="1" applyBorder="1" applyAlignment="1">
      <alignment wrapText="1"/>
    </xf>
    <xf numFmtId="1" fontId="18" fillId="2" borderId="0" xfId="1" applyNumberFormat="1" applyFont="1" applyFill="1" applyBorder="1" applyAlignment="1">
      <alignment horizontal="center"/>
    </xf>
    <xf numFmtId="0" fontId="1" fillId="2" borderId="0" xfId="1" applyFont="1" applyFill="1"/>
    <xf numFmtId="0" fontId="20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17" fillId="2" borderId="0" xfId="1" applyFont="1" applyFill="1" applyAlignment="1">
      <alignment horizontal="center"/>
    </xf>
    <xf numFmtId="0" fontId="1" fillId="2" borderId="0" xfId="1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W28"/>
  <sheetViews>
    <sheetView tabSelected="1" view="pageBreakPreview" zoomScale="59" zoomScaleNormal="50" zoomScaleSheetLayoutView="59" workbookViewId="0">
      <selection activeCell="X1" sqref="X1"/>
    </sheetView>
  </sheetViews>
  <sheetFormatPr defaultRowHeight="20.399999999999999" x14ac:dyDescent="0.35"/>
  <cols>
    <col min="1" max="1" width="4.88671875" style="1" customWidth="1"/>
    <col min="2" max="2" width="35.33203125" style="78" customWidth="1"/>
    <col min="3" max="3" width="10.5546875" style="79" customWidth="1"/>
    <col min="4" max="4" width="7.109375" style="79" customWidth="1"/>
    <col min="5" max="5" width="5.5546875" style="79" customWidth="1"/>
    <col min="6" max="6" width="9.77734375" style="79" customWidth="1"/>
    <col min="7" max="7" width="6.5546875" style="79" customWidth="1"/>
    <col min="8" max="8" width="12.109375" style="80" customWidth="1"/>
    <col min="9" max="9" width="8.33203125" style="81" customWidth="1"/>
    <col min="10" max="10" width="5.6640625" style="81" customWidth="1"/>
    <col min="11" max="11" width="9.77734375" style="81" customWidth="1"/>
    <col min="12" max="12" width="6.5546875" style="81" customWidth="1"/>
    <col min="13" max="13" width="4.5546875" style="1" customWidth="1"/>
    <col min="14" max="14" width="8.6640625" style="82" hidden="1" customWidth="1"/>
    <col min="15" max="15" width="9.44140625" style="1" hidden="1" customWidth="1"/>
    <col min="16" max="16" width="7.33203125" style="1" customWidth="1"/>
    <col min="17" max="17" width="6.33203125" style="1" customWidth="1"/>
    <col min="18" max="18" width="6.5546875" style="1" customWidth="1"/>
    <col min="19" max="19" width="5.88671875" style="1" customWidth="1"/>
    <col min="20" max="20" width="7.44140625" style="3" customWidth="1"/>
    <col min="21" max="21" width="6.21875" style="3" customWidth="1"/>
    <col min="22" max="23" width="8.88671875" style="1" hidden="1" customWidth="1"/>
    <col min="24" max="25" width="8.88671875" style="4" customWidth="1"/>
    <col min="26" max="16384" width="8.88671875" style="4"/>
  </cols>
  <sheetData>
    <row r="1" spans="1:23" ht="46.2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23" s="20" customFormat="1" ht="12.75" customHeight="1" x14ac:dyDescent="0.3">
      <c r="A3" s="5" t="s">
        <v>1</v>
      </c>
      <c r="B3" s="6" t="s">
        <v>2</v>
      </c>
      <c r="C3" s="7" t="s">
        <v>3</v>
      </c>
      <c r="D3" s="8"/>
      <c r="E3" s="8"/>
      <c r="F3" s="8"/>
      <c r="G3" s="9"/>
      <c r="H3" s="10" t="s">
        <v>4</v>
      </c>
      <c r="I3" s="11"/>
      <c r="J3" s="11"/>
      <c r="K3" s="11"/>
      <c r="L3" s="12"/>
      <c r="M3" s="13" t="s">
        <v>5</v>
      </c>
      <c r="N3" s="14" t="s">
        <v>6</v>
      </c>
      <c r="O3" s="15" t="s">
        <v>7</v>
      </c>
      <c r="P3" s="16" t="s">
        <v>8</v>
      </c>
      <c r="Q3" s="16"/>
      <c r="R3" s="16"/>
      <c r="S3" s="16"/>
      <c r="T3" s="17" t="s">
        <v>9</v>
      </c>
      <c r="U3" s="17"/>
      <c r="V3" s="18" t="s">
        <v>10</v>
      </c>
      <c r="W3" s="19"/>
    </row>
    <row r="4" spans="1:23" s="20" customFormat="1" ht="16.2" customHeight="1" x14ac:dyDescent="0.3">
      <c r="A4" s="5"/>
      <c r="B4" s="6"/>
      <c r="C4" s="21" t="s">
        <v>11</v>
      </c>
      <c r="D4" s="22" t="s">
        <v>12</v>
      </c>
      <c r="E4" s="22" t="s">
        <v>13</v>
      </c>
      <c r="F4" s="22" t="s">
        <v>14</v>
      </c>
      <c r="G4" s="15" t="s">
        <v>15</v>
      </c>
      <c r="H4" s="22" t="s">
        <v>11</v>
      </c>
      <c r="I4" s="22" t="s">
        <v>12</v>
      </c>
      <c r="J4" s="22" t="s">
        <v>13</v>
      </c>
      <c r="K4" s="22" t="s">
        <v>14</v>
      </c>
      <c r="L4" s="22" t="s">
        <v>15</v>
      </c>
      <c r="M4" s="23"/>
      <c r="N4" s="24"/>
      <c r="O4" s="25"/>
      <c r="P4" s="16" t="s">
        <v>16</v>
      </c>
      <c r="Q4" s="16"/>
      <c r="R4" s="16" t="s">
        <v>17</v>
      </c>
      <c r="S4" s="16"/>
      <c r="T4" s="17"/>
      <c r="U4" s="17"/>
      <c r="V4" s="26"/>
      <c r="W4" s="27"/>
    </row>
    <row r="5" spans="1:23" s="20" customFormat="1" ht="29.4" customHeight="1" x14ac:dyDescent="0.3">
      <c r="A5" s="5"/>
      <c r="B5" s="6"/>
      <c r="C5" s="21"/>
      <c r="D5" s="22"/>
      <c r="E5" s="22"/>
      <c r="F5" s="22"/>
      <c r="G5" s="28"/>
      <c r="H5" s="22"/>
      <c r="I5" s="22"/>
      <c r="J5" s="22"/>
      <c r="K5" s="22"/>
      <c r="L5" s="22"/>
      <c r="M5" s="29"/>
      <c r="N5" s="30"/>
      <c r="O5" s="28"/>
      <c r="P5" s="31" t="s">
        <v>18</v>
      </c>
      <c r="Q5" s="32" t="s">
        <v>19</v>
      </c>
      <c r="R5" s="31" t="s">
        <v>20</v>
      </c>
      <c r="S5" s="32" t="s">
        <v>19</v>
      </c>
      <c r="T5" s="33" t="s">
        <v>18</v>
      </c>
      <c r="U5" s="34" t="s">
        <v>19</v>
      </c>
      <c r="V5" s="31">
        <v>2016</v>
      </c>
      <c r="W5" s="31">
        <v>2017</v>
      </c>
    </row>
    <row r="6" spans="1:23" s="48" customFormat="1" ht="45" customHeight="1" x14ac:dyDescent="0.35">
      <c r="A6" s="35">
        <v>1</v>
      </c>
      <c r="B6" s="36" t="s">
        <v>21</v>
      </c>
      <c r="C6" s="37">
        <v>178.34</v>
      </c>
      <c r="D6" s="38">
        <f t="shared" ref="D6:D25" si="0">C6/G6*100</f>
        <v>14.499186991869919</v>
      </c>
      <c r="E6" s="39">
        <v>93</v>
      </c>
      <c r="F6" s="38">
        <f t="shared" ref="F6:F7" si="1">C6*E6/100</f>
        <v>165.8562</v>
      </c>
      <c r="G6" s="40">
        <v>1230</v>
      </c>
      <c r="H6" s="41">
        <v>176.5</v>
      </c>
      <c r="I6" s="42">
        <f t="shared" ref="I6:I25" si="2">H6/L6*100</f>
        <v>14.349593495934959</v>
      </c>
      <c r="J6" s="43">
        <v>92</v>
      </c>
      <c r="K6" s="38">
        <f t="shared" ref="K6:K23" si="3">H6*J6/100</f>
        <v>162.38</v>
      </c>
      <c r="L6" s="40">
        <v>1230</v>
      </c>
      <c r="M6" s="44">
        <f>RANK(I6,I6:I23)</f>
        <v>9</v>
      </c>
      <c r="N6" s="45">
        <v>2300</v>
      </c>
      <c r="O6" s="46"/>
      <c r="P6" s="47">
        <v>846</v>
      </c>
      <c r="Q6" s="47">
        <v>53</v>
      </c>
      <c r="R6" s="47">
        <v>227</v>
      </c>
      <c r="S6" s="47">
        <v>57</v>
      </c>
      <c r="T6" s="47">
        <v>754</v>
      </c>
      <c r="U6" s="47">
        <v>104</v>
      </c>
      <c r="V6" s="35">
        <v>1230</v>
      </c>
      <c r="W6" s="35">
        <v>1230</v>
      </c>
    </row>
    <row r="7" spans="1:23" s="49" customFormat="1" ht="45" customHeight="1" x14ac:dyDescent="0.35">
      <c r="A7" s="35">
        <v>2</v>
      </c>
      <c r="B7" s="36" t="s">
        <v>22</v>
      </c>
      <c r="C7" s="37">
        <v>83.74</v>
      </c>
      <c r="D7" s="38">
        <f t="shared" si="0"/>
        <v>12.982945736434107</v>
      </c>
      <c r="E7" s="39">
        <v>89</v>
      </c>
      <c r="F7" s="38">
        <f t="shared" si="1"/>
        <v>74.528599999999997</v>
      </c>
      <c r="G7" s="40">
        <v>645</v>
      </c>
      <c r="H7" s="41">
        <v>89.5</v>
      </c>
      <c r="I7" s="42">
        <f t="shared" si="2"/>
        <v>13.875968992248062</v>
      </c>
      <c r="J7" s="43">
        <v>93</v>
      </c>
      <c r="K7" s="38">
        <f t="shared" si="3"/>
        <v>83.234999999999999</v>
      </c>
      <c r="L7" s="40">
        <v>645</v>
      </c>
      <c r="M7" s="44">
        <f>RANK(I7,I6:I23)</f>
        <v>12</v>
      </c>
      <c r="N7" s="45">
        <v>460</v>
      </c>
      <c r="O7" s="46"/>
      <c r="P7" s="47">
        <v>392</v>
      </c>
      <c r="Q7" s="47">
        <v>41</v>
      </c>
      <c r="R7" s="47">
        <v>130</v>
      </c>
      <c r="S7" s="47">
        <v>0</v>
      </c>
      <c r="T7" s="47">
        <v>364</v>
      </c>
      <c r="U7" s="47">
        <v>40</v>
      </c>
      <c r="V7" s="35">
        <v>645</v>
      </c>
      <c r="W7" s="35">
        <v>645</v>
      </c>
    </row>
    <row r="8" spans="1:23" s="49" customFormat="1" ht="45" customHeight="1" x14ac:dyDescent="0.35">
      <c r="A8" s="35">
        <v>3</v>
      </c>
      <c r="B8" s="50" t="s">
        <v>23</v>
      </c>
      <c r="C8" s="37">
        <v>136</v>
      </c>
      <c r="D8" s="38">
        <f t="shared" si="0"/>
        <v>17</v>
      </c>
      <c r="E8" s="39">
        <v>96</v>
      </c>
      <c r="F8" s="38">
        <f>C8*E8/100</f>
        <v>130.56</v>
      </c>
      <c r="G8" s="40">
        <v>800</v>
      </c>
      <c r="H8" s="41">
        <v>140.69999999999999</v>
      </c>
      <c r="I8" s="42">
        <f t="shared" si="2"/>
        <v>17.587499999999999</v>
      </c>
      <c r="J8" s="51">
        <v>96</v>
      </c>
      <c r="K8" s="38">
        <f t="shared" si="3"/>
        <v>135.072</v>
      </c>
      <c r="L8" s="40">
        <v>800</v>
      </c>
      <c r="M8" s="44">
        <f>RANK(I8,I6:I23)</f>
        <v>3</v>
      </c>
      <c r="N8" s="45">
        <v>760</v>
      </c>
      <c r="O8" s="46" t="s">
        <v>24</v>
      </c>
      <c r="P8" s="47">
        <v>550</v>
      </c>
      <c r="Q8" s="47">
        <v>70</v>
      </c>
      <c r="R8" s="47">
        <v>169</v>
      </c>
      <c r="S8" s="47">
        <v>0</v>
      </c>
      <c r="T8" s="47">
        <v>423</v>
      </c>
      <c r="U8" s="47">
        <v>38</v>
      </c>
      <c r="V8" s="35">
        <v>800</v>
      </c>
      <c r="W8" s="35">
        <v>800</v>
      </c>
    </row>
    <row r="9" spans="1:23" s="49" customFormat="1" ht="45" customHeight="1" x14ac:dyDescent="0.35">
      <c r="A9" s="35">
        <v>4</v>
      </c>
      <c r="B9" s="52" t="s">
        <v>25</v>
      </c>
      <c r="C9" s="37">
        <v>28.4</v>
      </c>
      <c r="D9" s="38">
        <f t="shared" si="0"/>
        <v>11.137254901960784</v>
      </c>
      <c r="E9" s="39">
        <v>96</v>
      </c>
      <c r="F9" s="38">
        <f t="shared" ref="F9:F23" si="4">C9*E9/100</f>
        <v>27.263999999999996</v>
      </c>
      <c r="G9" s="40">
        <v>255</v>
      </c>
      <c r="H9" s="41">
        <v>33.35</v>
      </c>
      <c r="I9" s="42">
        <f t="shared" si="2"/>
        <v>11.191275167785236</v>
      </c>
      <c r="J9" s="43">
        <v>85</v>
      </c>
      <c r="K9" s="38">
        <f t="shared" si="3"/>
        <v>28.3475</v>
      </c>
      <c r="L9" s="40">
        <v>298</v>
      </c>
      <c r="M9" s="44">
        <f>RANK(I9,I6:I23)</f>
        <v>18</v>
      </c>
      <c r="N9" s="45">
        <v>347</v>
      </c>
      <c r="O9" s="46" t="s">
        <v>24</v>
      </c>
      <c r="P9" s="47">
        <v>192</v>
      </c>
      <c r="Q9" s="47">
        <v>34</v>
      </c>
      <c r="R9" s="47">
        <v>57</v>
      </c>
      <c r="S9" s="47">
        <v>0</v>
      </c>
      <c r="T9" s="47">
        <v>217</v>
      </c>
      <c r="U9" s="47">
        <v>18</v>
      </c>
      <c r="V9" s="35">
        <v>255</v>
      </c>
      <c r="W9" s="35">
        <v>298</v>
      </c>
    </row>
    <row r="10" spans="1:23" s="49" customFormat="1" ht="45" customHeight="1" x14ac:dyDescent="0.35">
      <c r="A10" s="35">
        <v>5</v>
      </c>
      <c r="B10" s="50" t="s">
        <v>26</v>
      </c>
      <c r="C10" s="37">
        <v>73.53</v>
      </c>
      <c r="D10" s="38">
        <f t="shared" si="0"/>
        <v>16.34</v>
      </c>
      <c r="E10" s="39">
        <v>91</v>
      </c>
      <c r="F10" s="38">
        <f t="shared" si="4"/>
        <v>66.912300000000002</v>
      </c>
      <c r="G10" s="40">
        <v>450</v>
      </c>
      <c r="H10" s="41">
        <v>75.5</v>
      </c>
      <c r="I10" s="42">
        <f t="shared" si="2"/>
        <v>13.702359346642467</v>
      </c>
      <c r="J10" s="51">
        <v>93</v>
      </c>
      <c r="K10" s="38">
        <f t="shared" si="3"/>
        <v>70.215000000000003</v>
      </c>
      <c r="L10" s="40">
        <v>551</v>
      </c>
      <c r="M10" s="44">
        <f>RANK(I10,I6:I23)</f>
        <v>13</v>
      </c>
      <c r="N10" s="45">
        <v>1710</v>
      </c>
      <c r="O10" s="46" t="s">
        <v>27</v>
      </c>
      <c r="P10" s="47">
        <v>320</v>
      </c>
      <c r="Q10" s="47">
        <v>12</v>
      </c>
      <c r="R10" s="47">
        <v>155</v>
      </c>
      <c r="S10" s="47">
        <v>8</v>
      </c>
      <c r="T10" s="47">
        <v>264</v>
      </c>
      <c r="U10" s="47">
        <v>0</v>
      </c>
      <c r="V10" s="35">
        <v>450</v>
      </c>
      <c r="W10" s="35">
        <v>551</v>
      </c>
    </row>
    <row r="11" spans="1:23" s="49" customFormat="1" ht="45" customHeight="1" x14ac:dyDescent="0.35">
      <c r="A11" s="35">
        <v>6</v>
      </c>
      <c r="B11" s="50" t="s">
        <v>28</v>
      </c>
      <c r="C11" s="37">
        <v>51.1</v>
      </c>
      <c r="D11" s="38">
        <f t="shared" si="0"/>
        <v>14.273743016759777</v>
      </c>
      <c r="E11" s="39">
        <v>88</v>
      </c>
      <c r="F11" s="38">
        <f t="shared" si="4"/>
        <v>44.968000000000004</v>
      </c>
      <c r="G11" s="40">
        <v>358</v>
      </c>
      <c r="H11" s="41">
        <v>53.3</v>
      </c>
      <c r="I11" s="42">
        <f t="shared" si="2"/>
        <v>14.88826815642458</v>
      </c>
      <c r="J11" s="43">
        <v>90</v>
      </c>
      <c r="K11" s="38">
        <f t="shared" si="3"/>
        <v>47.97</v>
      </c>
      <c r="L11" s="40">
        <v>358</v>
      </c>
      <c r="M11" s="44">
        <f>RANK(I11,I6:I23)</f>
        <v>7</v>
      </c>
      <c r="N11" s="45">
        <v>407</v>
      </c>
      <c r="O11" s="46" t="s">
        <v>29</v>
      </c>
      <c r="P11" s="47">
        <v>180</v>
      </c>
      <c r="Q11" s="47">
        <v>21</v>
      </c>
      <c r="R11" s="47">
        <v>94</v>
      </c>
      <c r="S11" s="47">
        <v>7</v>
      </c>
      <c r="T11" s="47">
        <v>213</v>
      </c>
      <c r="U11" s="47">
        <v>36</v>
      </c>
      <c r="V11" s="35">
        <v>358</v>
      </c>
      <c r="W11" s="35">
        <v>358</v>
      </c>
    </row>
    <row r="12" spans="1:23" s="49" customFormat="1" ht="45" customHeight="1" x14ac:dyDescent="0.35">
      <c r="A12" s="35">
        <v>7</v>
      </c>
      <c r="B12" s="50" t="s">
        <v>30</v>
      </c>
      <c r="C12" s="37">
        <v>46.3</v>
      </c>
      <c r="D12" s="38">
        <f t="shared" si="0"/>
        <v>19.291666666666664</v>
      </c>
      <c r="E12" s="39">
        <v>99</v>
      </c>
      <c r="F12" s="38">
        <f t="shared" si="4"/>
        <v>45.836999999999996</v>
      </c>
      <c r="G12" s="40">
        <v>240</v>
      </c>
      <c r="H12" s="41">
        <v>40</v>
      </c>
      <c r="I12" s="42">
        <f t="shared" si="2"/>
        <v>17.777777777777779</v>
      </c>
      <c r="J12" s="51">
        <v>98.5</v>
      </c>
      <c r="K12" s="38">
        <f t="shared" si="3"/>
        <v>39.4</v>
      </c>
      <c r="L12" s="40">
        <v>225</v>
      </c>
      <c r="M12" s="44">
        <f>RANK(I12,I6:I23)</f>
        <v>2</v>
      </c>
      <c r="N12" s="45">
        <v>940</v>
      </c>
      <c r="O12" s="46" t="s">
        <v>27</v>
      </c>
      <c r="P12" s="47">
        <v>147</v>
      </c>
      <c r="Q12" s="47">
        <v>12</v>
      </c>
      <c r="R12" s="47">
        <v>22</v>
      </c>
      <c r="S12" s="47">
        <v>1</v>
      </c>
      <c r="T12" s="47">
        <v>139</v>
      </c>
      <c r="U12" s="47">
        <v>18</v>
      </c>
      <c r="V12" s="35">
        <v>240</v>
      </c>
      <c r="W12" s="35">
        <v>225</v>
      </c>
    </row>
    <row r="13" spans="1:23" s="49" customFormat="1" ht="45" customHeight="1" x14ac:dyDescent="0.35">
      <c r="A13" s="35">
        <v>8</v>
      </c>
      <c r="B13" s="50" t="s">
        <v>31</v>
      </c>
      <c r="C13" s="37">
        <v>103.47</v>
      </c>
      <c r="D13" s="38">
        <f t="shared" si="0"/>
        <v>14.78142857142857</v>
      </c>
      <c r="E13" s="39">
        <v>91</v>
      </c>
      <c r="F13" s="38">
        <f t="shared" si="4"/>
        <v>94.157700000000006</v>
      </c>
      <c r="G13" s="40">
        <v>700</v>
      </c>
      <c r="H13" s="41">
        <v>110.98</v>
      </c>
      <c r="I13" s="42">
        <f t="shared" si="2"/>
        <v>15.854285714285716</v>
      </c>
      <c r="J13" s="51">
        <v>91</v>
      </c>
      <c r="K13" s="38">
        <f t="shared" si="3"/>
        <v>100.9918</v>
      </c>
      <c r="L13" s="40">
        <v>700</v>
      </c>
      <c r="M13" s="44">
        <f>RANK(I13,I6:I23)</f>
        <v>4</v>
      </c>
      <c r="N13" s="45">
        <v>1357</v>
      </c>
      <c r="O13" s="46" t="s">
        <v>32</v>
      </c>
      <c r="P13" s="47">
        <v>344</v>
      </c>
      <c r="Q13" s="47">
        <v>26</v>
      </c>
      <c r="R13" s="47">
        <v>280</v>
      </c>
      <c r="S13" s="47">
        <v>13</v>
      </c>
      <c r="T13" s="47">
        <v>516</v>
      </c>
      <c r="U13" s="47">
        <v>26</v>
      </c>
      <c r="V13" s="35">
        <v>700</v>
      </c>
      <c r="W13" s="35">
        <v>700</v>
      </c>
    </row>
    <row r="14" spans="1:23" s="49" customFormat="1" ht="45" customHeight="1" x14ac:dyDescent="0.35">
      <c r="A14" s="35">
        <v>9</v>
      </c>
      <c r="B14" s="50" t="s">
        <v>33</v>
      </c>
      <c r="C14" s="37">
        <v>36</v>
      </c>
      <c r="D14" s="38">
        <f t="shared" si="0"/>
        <v>14.399999999999999</v>
      </c>
      <c r="E14" s="39">
        <v>91</v>
      </c>
      <c r="F14" s="38">
        <f t="shared" si="4"/>
        <v>32.76</v>
      </c>
      <c r="G14" s="40">
        <v>250</v>
      </c>
      <c r="H14" s="41">
        <v>37</v>
      </c>
      <c r="I14" s="42">
        <f t="shared" si="2"/>
        <v>14.799999999999999</v>
      </c>
      <c r="J14" s="51">
        <v>91</v>
      </c>
      <c r="K14" s="38">
        <f t="shared" si="3"/>
        <v>33.67</v>
      </c>
      <c r="L14" s="40">
        <v>250</v>
      </c>
      <c r="M14" s="44">
        <f>RANK(I14,I6:I23)</f>
        <v>8</v>
      </c>
      <c r="N14" s="45">
        <v>800</v>
      </c>
      <c r="O14" s="53" t="s">
        <v>32</v>
      </c>
      <c r="P14" s="47">
        <v>175</v>
      </c>
      <c r="Q14" s="47">
        <v>45</v>
      </c>
      <c r="R14" s="47">
        <v>29</v>
      </c>
      <c r="S14" s="47">
        <v>0</v>
      </c>
      <c r="T14" s="47">
        <v>126</v>
      </c>
      <c r="U14" s="47">
        <v>18</v>
      </c>
      <c r="V14" s="35">
        <v>250</v>
      </c>
      <c r="W14" s="35">
        <v>250</v>
      </c>
    </row>
    <row r="15" spans="1:23" s="49" customFormat="1" ht="45" customHeight="1" x14ac:dyDescent="0.35">
      <c r="A15" s="35">
        <v>10</v>
      </c>
      <c r="B15" s="50" t="s">
        <v>34</v>
      </c>
      <c r="C15" s="37">
        <v>51</v>
      </c>
      <c r="D15" s="38">
        <f t="shared" si="0"/>
        <v>16.721311475409838</v>
      </c>
      <c r="E15" s="39">
        <v>93</v>
      </c>
      <c r="F15" s="38">
        <f t="shared" si="4"/>
        <v>47.43</v>
      </c>
      <c r="G15" s="40">
        <v>305</v>
      </c>
      <c r="H15" s="41">
        <v>48.2</v>
      </c>
      <c r="I15" s="42">
        <f t="shared" si="2"/>
        <v>15.803278688524591</v>
      </c>
      <c r="J15" s="51">
        <v>91.4</v>
      </c>
      <c r="K15" s="38">
        <f t="shared" si="3"/>
        <v>44.054800000000007</v>
      </c>
      <c r="L15" s="40">
        <v>305</v>
      </c>
      <c r="M15" s="44">
        <f>RANK(I15,I6:I23)</f>
        <v>5</v>
      </c>
      <c r="N15" s="45">
        <v>800</v>
      </c>
      <c r="O15" s="46" t="s">
        <v>32</v>
      </c>
      <c r="P15" s="47">
        <v>129</v>
      </c>
      <c r="Q15" s="47">
        <v>18</v>
      </c>
      <c r="R15" s="47">
        <v>22</v>
      </c>
      <c r="S15" s="47">
        <v>2</v>
      </c>
      <c r="T15" s="47">
        <v>241</v>
      </c>
      <c r="U15" s="47">
        <v>11</v>
      </c>
      <c r="V15" s="35">
        <v>305</v>
      </c>
      <c r="W15" s="35">
        <v>305</v>
      </c>
    </row>
    <row r="16" spans="1:23" s="49" customFormat="1" ht="45" customHeight="1" x14ac:dyDescent="0.35">
      <c r="A16" s="35">
        <v>11</v>
      </c>
      <c r="B16" s="50" t="s">
        <v>35</v>
      </c>
      <c r="C16" s="37">
        <v>67.56</v>
      </c>
      <c r="D16" s="38">
        <f t="shared" si="0"/>
        <v>14.68695652173913</v>
      </c>
      <c r="E16" s="39">
        <v>95</v>
      </c>
      <c r="F16" s="38">
        <f t="shared" si="4"/>
        <v>64.182000000000002</v>
      </c>
      <c r="G16" s="40">
        <v>460</v>
      </c>
      <c r="H16" s="41">
        <v>71.790000000000006</v>
      </c>
      <c r="I16" s="42">
        <f t="shared" si="2"/>
        <v>15.606521739130436</v>
      </c>
      <c r="J16" s="51">
        <v>95</v>
      </c>
      <c r="K16" s="38">
        <f t="shared" si="3"/>
        <v>68.200500000000005</v>
      </c>
      <c r="L16" s="40">
        <v>460</v>
      </c>
      <c r="M16" s="44">
        <f>RANK(I16,I6:I23)</f>
        <v>6</v>
      </c>
      <c r="N16" s="45">
        <v>1000</v>
      </c>
      <c r="O16" s="53" t="s">
        <v>27</v>
      </c>
      <c r="P16" s="47">
        <v>322</v>
      </c>
      <c r="Q16" s="47">
        <v>25</v>
      </c>
      <c r="R16" s="47">
        <v>93</v>
      </c>
      <c r="S16" s="47">
        <v>0</v>
      </c>
      <c r="T16" s="47">
        <v>211</v>
      </c>
      <c r="U16" s="47">
        <v>23</v>
      </c>
      <c r="V16" s="35">
        <v>460</v>
      </c>
      <c r="W16" s="35">
        <v>460</v>
      </c>
    </row>
    <row r="17" spans="1:23" s="49" customFormat="1" ht="45" customHeight="1" x14ac:dyDescent="0.35">
      <c r="A17" s="35">
        <v>12</v>
      </c>
      <c r="B17" s="50" t="s">
        <v>36</v>
      </c>
      <c r="C17" s="37">
        <v>89.95</v>
      </c>
      <c r="D17" s="38">
        <f t="shared" si="0"/>
        <v>14.054687500000002</v>
      </c>
      <c r="E17" s="39">
        <v>93</v>
      </c>
      <c r="F17" s="38">
        <f t="shared" si="4"/>
        <v>83.653500000000008</v>
      </c>
      <c r="G17" s="40">
        <v>640</v>
      </c>
      <c r="H17" s="41">
        <v>97.7</v>
      </c>
      <c r="I17" s="42">
        <f t="shared" si="2"/>
        <v>13.87784090909091</v>
      </c>
      <c r="J17" s="51">
        <v>93</v>
      </c>
      <c r="K17" s="38">
        <f t="shared" si="3"/>
        <v>90.861000000000004</v>
      </c>
      <c r="L17" s="40">
        <v>704</v>
      </c>
      <c r="M17" s="44">
        <f>RANK(I17,I6:I23)</f>
        <v>11</v>
      </c>
      <c r="N17" s="45">
        <v>1166</v>
      </c>
      <c r="O17" s="46" t="s">
        <v>27</v>
      </c>
      <c r="P17" s="47">
        <v>350</v>
      </c>
      <c r="Q17" s="47">
        <v>17</v>
      </c>
      <c r="R17" s="47">
        <v>114</v>
      </c>
      <c r="S17" s="47">
        <v>7</v>
      </c>
      <c r="T17" s="47">
        <v>379</v>
      </c>
      <c r="U17" s="47">
        <v>21</v>
      </c>
      <c r="V17" s="35">
        <v>640</v>
      </c>
      <c r="W17" s="35">
        <v>704</v>
      </c>
    </row>
    <row r="18" spans="1:23" s="49" customFormat="1" ht="45" customHeight="1" x14ac:dyDescent="0.35">
      <c r="A18" s="35">
        <v>13</v>
      </c>
      <c r="B18" s="50" t="s">
        <v>37</v>
      </c>
      <c r="C18" s="37">
        <v>27</v>
      </c>
      <c r="D18" s="38">
        <f t="shared" si="0"/>
        <v>20.76923076923077</v>
      </c>
      <c r="E18" s="39">
        <v>88</v>
      </c>
      <c r="F18" s="38">
        <f t="shared" si="4"/>
        <v>23.76</v>
      </c>
      <c r="G18" s="40">
        <v>130</v>
      </c>
      <c r="H18" s="41">
        <v>29</v>
      </c>
      <c r="I18" s="42">
        <f t="shared" si="2"/>
        <v>25.217391304347824</v>
      </c>
      <c r="J18" s="51">
        <v>89</v>
      </c>
      <c r="K18" s="38">
        <f t="shared" si="3"/>
        <v>25.81</v>
      </c>
      <c r="L18" s="40">
        <v>115</v>
      </c>
      <c r="M18" s="44">
        <f>RANK(I18,I6:I23)</f>
        <v>1</v>
      </c>
      <c r="N18" s="45">
        <v>868</v>
      </c>
      <c r="O18" s="46" t="s">
        <v>27</v>
      </c>
      <c r="P18" s="47">
        <v>104</v>
      </c>
      <c r="Q18" s="47">
        <v>19</v>
      </c>
      <c r="R18" s="47">
        <v>45</v>
      </c>
      <c r="S18" s="47">
        <v>0</v>
      </c>
      <c r="T18" s="47">
        <v>143</v>
      </c>
      <c r="U18" s="47">
        <v>17</v>
      </c>
      <c r="V18" s="35">
        <v>130</v>
      </c>
      <c r="W18" s="35">
        <v>115</v>
      </c>
    </row>
    <row r="19" spans="1:23" s="49" customFormat="1" ht="45" customHeight="1" x14ac:dyDescent="0.35">
      <c r="A19" s="35">
        <v>14</v>
      </c>
      <c r="B19" s="50" t="s">
        <v>38</v>
      </c>
      <c r="C19" s="37">
        <v>39.700000000000003</v>
      </c>
      <c r="D19" s="38">
        <f t="shared" si="0"/>
        <v>13.233333333333333</v>
      </c>
      <c r="E19" s="39">
        <v>95</v>
      </c>
      <c r="F19" s="38">
        <f t="shared" si="4"/>
        <v>37.715000000000003</v>
      </c>
      <c r="G19" s="40">
        <v>300</v>
      </c>
      <c r="H19" s="41">
        <v>40</v>
      </c>
      <c r="I19" s="42">
        <f t="shared" si="2"/>
        <v>13.333333333333334</v>
      </c>
      <c r="J19" s="51">
        <v>93</v>
      </c>
      <c r="K19" s="38">
        <f t="shared" si="3"/>
        <v>37.200000000000003</v>
      </c>
      <c r="L19" s="40">
        <v>300</v>
      </c>
      <c r="M19" s="44">
        <f>RANK(I19,I6:I23)</f>
        <v>16</v>
      </c>
      <c r="N19" s="45"/>
      <c r="O19" s="46"/>
      <c r="P19" s="47">
        <v>133</v>
      </c>
      <c r="Q19" s="47">
        <v>0</v>
      </c>
      <c r="R19" s="47">
        <v>72</v>
      </c>
      <c r="S19" s="47">
        <v>0</v>
      </c>
      <c r="T19" s="47">
        <v>188</v>
      </c>
      <c r="U19" s="47">
        <v>0</v>
      </c>
      <c r="V19" s="35">
        <v>300</v>
      </c>
      <c r="W19" s="35">
        <v>300</v>
      </c>
    </row>
    <row r="20" spans="1:23" s="49" customFormat="1" ht="45" customHeight="1" x14ac:dyDescent="0.35">
      <c r="A20" s="35">
        <v>15</v>
      </c>
      <c r="B20" s="50" t="s">
        <v>39</v>
      </c>
      <c r="C20" s="37">
        <v>15</v>
      </c>
      <c r="D20" s="38">
        <f t="shared" si="0"/>
        <v>13.636363636363635</v>
      </c>
      <c r="E20" s="39">
        <v>90</v>
      </c>
      <c r="F20" s="38">
        <f t="shared" si="4"/>
        <v>13.5</v>
      </c>
      <c r="G20" s="40">
        <v>110</v>
      </c>
      <c r="H20" s="41">
        <v>18</v>
      </c>
      <c r="I20" s="42">
        <f t="shared" si="2"/>
        <v>12.5</v>
      </c>
      <c r="J20" s="51">
        <v>90</v>
      </c>
      <c r="K20" s="38">
        <f t="shared" si="3"/>
        <v>16.2</v>
      </c>
      <c r="L20" s="40">
        <v>144</v>
      </c>
      <c r="M20" s="44">
        <f>RANK(I20,I6:I23)</f>
        <v>17</v>
      </c>
      <c r="N20" s="45">
        <v>192</v>
      </c>
      <c r="O20" s="46" t="s">
        <v>27</v>
      </c>
      <c r="P20" s="47">
        <v>79</v>
      </c>
      <c r="Q20" s="47">
        <v>0</v>
      </c>
      <c r="R20" s="47">
        <v>17</v>
      </c>
      <c r="S20" s="47">
        <v>0</v>
      </c>
      <c r="T20" s="47">
        <v>136</v>
      </c>
      <c r="U20" s="47">
        <v>0</v>
      </c>
      <c r="V20" s="35">
        <v>110</v>
      </c>
      <c r="W20" s="35">
        <v>144</v>
      </c>
    </row>
    <row r="21" spans="1:23" s="49" customFormat="1" ht="45" customHeight="1" x14ac:dyDescent="0.35">
      <c r="A21" s="35">
        <v>16</v>
      </c>
      <c r="B21" s="50" t="s">
        <v>40</v>
      </c>
      <c r="C21" s="37">
        <v>38</v>
      </c>
      <c r="D21" s="38">
        <f t="shared" si="0"/>
        <v>13.571428571428571</v>
      </c>
      <c r="E21" s="39">
        <v>90</v>
      </c>
      <c r="F21" s="38">
        <f t="shared" si="4"/>
        <v>34.200000000000003</v>
      </c>
      <c r="G21" s="40">
        <v>280</v>
      </c>
      <c r="H21" s="41">
        <v>34</v>
      </c>
      <c r="I21" s="42">
        <f t="shared" si="2"/>
        <v>13.600000000000001</v>
      </c>
      <c r="J21" s="51">
        <v>90</v>
      </c>
      <c r="K21" s="38">
        <f t="shared" si="3"/>
        <v>30.6</v>
      </c>
      <c r="L21" s="40">
        <v>250</v>
      </c>
      <c r="M21" s="44">
        <f>RANK(I21,I6:I23)</f>
        <v>14</v>
      </c>
      <c r="N21" s="45">
        <v>868</v>
      </c>
      <c r="O21" s="46" t="s">
        <v>41</v>
      </c>
      <c r="P21" s="47">
        <v>98</v>
      </c>
      <c r="Q21" s="47">
        <v>16</v>
      </c>
      <c r="R21" s="47">
        <v>73</v>
      </c>
      <c r="S21" s="47">
        <v>0</v>
      </c>
      <c r="T21" s="47">
        <v>119</v>
      </c>
      <c r="U21" s="47">
        <v>8</v>
      </c>
      <c r="V21" s="35">
        <v>280</v>
      </c>
      <c r="W21" s="35">
        <v>250</v>
      </c>
    </row>
    <row r="22" spans="1:23" s="49" customFormat="1" ht="45" customHeight="1" x14ac:dyDescent="0.35">
      <c r="A22" s="35">
        <v>17</v>
      </c>
      <c r="B22" s="50" t="s">
        <v>42</v>
      </c>
      <c r="C22" s="37">
        <v>11.1</v>
      </c>
      <c r="D22" s="38">
        <f t="shared" si="0"/>
        <v>10.571428571428571</v>
      </c>
      <c r="E22" s="39">
        <v>90</v>
      </c>
      <c r="F22" s="38">
        <f t="shared" si="4"/>
        <v>9.99</v>
      </c>
      <c r="G22" s="40">
        <v>105</v>
      </c>
      <c r="H22" s="41">
        <v>18.63</v>
      </c>
      <c r="I22" s="42">
        <f t="shared" si="2"/>
        <v>14.113636363636362</v>
      </c>
      <c r="J22" s="51">
        <v>90</v>
      </c>
      <c r="K22" s="38">
        <f t="shared" si="3"/>
        <v>16.766999999999999</v>
      </c>
      <c r="L22" s="40">
        <v>132</v>
      </c>
      <c r="M22" s="44">
        <f>RANK(I22,I6:I23)</f>
        <v>10</v>
      </c>
      <c r="N22" s="45">
        <v>143</v>
      </c>
      <c r="O22" s="53"/>
      <c r="P22" s="47">
        <v>77</v>
      </c>
      <c r="Q22" s="47">
        <v>6</v>
      </c>
      <c r="R22" s="47">
        <v>0</v>
      </c>
      <c r="S22" s="47">
        <v>0</v>
      </c>
      <c r="T22" s="47">
        <v>61</v>
      </c>
      <c r="U22" s="47">
        <v>3</v>
      </c>
      <c r="V22" s="35">
        <v>105</v>
      </c>
      <c r="W22" s="35">
        <v>132</v>
      </c>
    </row>
    <row r="23" spans="1:23" s="49" customFormat="1" ht="45" customHeight="1" x14ac:dyDescent="0.35">
      <c r="A23" s="35">
        <v>18</v>
      </c>
      <c r="B23" s="50" t="s">
        <v>43</v>
      </c>
      <c r="C23" s="37">
        <v>13.6</v>
      </c>
      <c r="D23" s="38">
        <f t="shared" si="0"/>
        <v>13.600000000000001</v>
      </c>
      <c r="E23" s="39">
        <v>94</v>
      </c>
      <c r="F23" s="38">
        <f t="shared" si="4"/>
        <v>12.783999999999999</v>
      </c>
      <c r="G23" s="40">
        <v>100</v>
      </c>
      <c r="H23" s="41">
        <v>8.8000000000000007</v>
      </c>
      <c r="I23" s="42">
        <f t="shared" si="2"/>
        <v>13.53846153846154</v>
      </c>
      <c r="J23" s="51">
        <v>94</v>
      </c>
      <c r="K23" s="38">
        <f t="shared" si="3"/>
        <v>8.2720000000000002</v>
      </c>
      <c r="L23" s="40">
        <v>65</v>
      </c>
      <c r="M23" s="44">
        <f>RANK(I23,I6:I23)</f>
        <v>15</v>
      </c>
      <c r="N23" s="45">
        <v>204</v>
      </c>
      <c r="O23" s="46" t="s">
        <v>27</v>
      </c>
      <c r="P23" s="47">
        <v>41</v>
      </c>
      <c r="Q23" s="47">
        <v>0</v>
      </c>
      <c r="R23" s="47">
        <v>11</v>
      </c>
      <c r="S23" s="47">
        <v>0</v>
      </c>
      <c r="T23" s="47">
        <v>24</v>
      </c>
      <c r="U23" s="47">
        <v>1</v>
      </c>
      <c r="V23" s="35">
        <v>100</v>
      </c>
      <c r="W23" s="35">
        <v>65</v>
      </c>
    </row>
    <row r="24" spans="1:23" ht="48.75" customHeight="1" x14ac:dyDescent="0.4">
      <c r="A24" s="35"/>
      <c r="B24" s="54" t="s">
        <v>44</v>
      </c>
      <c r="C24" s="55">
        <f>SUM(C6:C23)</f>
        <v>1089.79</v>
      </c>
      <c r="D24" s="56">
        <f t="shared" si="0"/>
        <v>14.810954063604239</v>
      </c>
      <c r="E24" s="57">
        <f>F24/C24*100</f>
        <v>92.68375558593857</v>
      </c>
      <c r="F24" s="56">
        <f>SUM(F6:F23)</f>
        <v>1010.0583</v>
      </c>
      <c r="G24" s="58">
        <f>SUM(G6:G23)</f>
        <v>7358</v>
      </c>
      <c r="H24" s="59">
        <f>SUM(H6:H23)</f>
        <v>1122.95</v>
      </c>
      <c r="I24" s="59">
        <f t="shared" si="2"/>
        <v>14.909054699946894</v>
      </c>
      <c r="J24" s="60">
        <f>K24/H24*100</f>
        <v>92.546115143149734</v>
      </c>
      <c r="K24" s="56">
        <f>SUM(K6:K23)</f>
        <v>1039.2465999999999</v>
      </c>
      <c r="L24" s="61">
        <f>SUM(L6:L23)</f>
        <v>7532</v>
      </c>
      <c r="M24" s="62"/>
      <c r="N24" s="63">
        <f>SUM(N6:N23)</f>
        <v>14322</v>
      </c>
      <c r="O24" s="64"/>
      <c r="P24" s="47">
        <f t="shared" ref="P24:W24" si="5">SUM(P6:P23)</f>
        <v>4479</v>
      </c>
      <c r="Q24" s="47">
        <f t="shared" si="5"/>
        <v>415</v>
      </c>
      <c r="R24" s="47">
        <f t="shared" si="5"/>
        <v>1610</v>
      </c>
      <c r="S24" s="47">
        <f t="shared" si="5"/>
        <v>95</v>
      </c>
      <c r="T24" s="47">
        <f t="shared" si="5"/>
        <v>4518</v>
      </c>
      <c r="U24" s="47">
        <f t="shared" si="5"/>
        <v>382</v>
      </c>
      <c r="V24" s="35">
        <f t="shared" si="5"/>
        <v>7358</v>
      </c>
      <c r="W24" s="35">
        <f t="shared" si="5"/>
        <v>7532</v>
      </c>
    </row>
    <row r="25" spans="1:23" ht="34.799999999999997" customHeight="1" x14ac:dyDescent="0.35">
      <c r="A25" s="35"/>
      <c r="B25" s="65" t="s">
        <v>45</v>
      </c>
      <c r="C25" s="66">
        <v>172.79999999999998</v>
      </c>
      <c r="D25" s="38">
        <v>14.352159468438536</v>
      </c>
      <c r="E25" s="67"/>
      <c r="F25" s="67"/>
      <c r="G25" s="68">
        <v>1204</v>
      </c>
      <c r="H25" s="69">
        <v>173.89999999999995</v>
      </c>
      <c r="I25" s="42">
        <v>13.512043512043508</v>
      </c>
      <c r="J25" s="70"/>
      <c r="K25" s="70"/>
      <c r="L25" s="71">
        <v>1287</v>
      </c>
      <c r="M25" s="72"/>
      <c r="N25" s="73"/>
      <c r="O25" s="72"/>
      <c r="P25" s="72"/>
      <c r="Q25" s="72"/>
      <c r="R25" s="72"/>
      <c r="S25" s="72"/>
      <c r="T25" s="74"/>
      <c r="U25" s="74"/>
      <c r="V25" s="75">
        <v>1204</v>
      </c>
      <c r="W25" s="35">
        <v>1287</v>
      </c>
    </row>
    <row r="26" spans="1:23" ht="33.75" customHeight="1" x14ac:dyDescent="0.35">
      <c r="A26" s="35"/>
      <c r="B26" s="76" t="s">
        <v>46</v>
      </c>
      <c r="C26" s="66">
        <f>SUM(C24:C25)</f>
        <v>1262.5899999999999</v>
      </c>
      <c r="D26" s="38">
        <f>C26/G26*100</f>
        <v>14.746437748189676</v>
      </c>
      <c r="E26" s="67"/>
      <c r="F26" s="67"/>
      <c r="G26" s="68">
        <f>SUM(G24:G25)</f>
        <v>8562</v>
      </c>
      <c r="H26" s="42">
        <f>SUM(H24:H25)</f>
        <v>1296.8499999999999</v>
      </c>
      <c r="I26" s="42">
        <f>H26/L26*100</f>
        <v>14.705181993423288</v>
      </c>
      <c r="J26" s="70"/>
      <c r="K26" s="70"/>
      <c r="L26" s="77">
        <f>SUM(L24:L25)</f>
        <v>8819</v>
      </c>
      <c r="M26" s="72"/>
      <c r="N26" s="73"/>
      <c r="O26" s="72"/>
      <c r="P26" s="72"/>
      <c r="Q26" s="72"/>
      <c r="R26" s="72"/>
      <c r="S26" s="72"/>
      <c r="T26" s="74"/>
      <c r="U26" s="74"/>
      <c r="V26" s="35">
        <f>SUM(V24:V25)</f>
        <v>8562</v>
      </c>
      <c r="W26" s="35">
        <f>SUM(W24:W25)</f>
        <v>8819</v>
      </c>
    </row>
    <row r="27" spans="1:23" x14ac:dyDescent="0.35">
      <c r="K27" s="70"/>
      <c r="L27" s="70"/>
      <c r="M27" s="72"/>
      <c r="N27" s="73"/>
      <c r="O27" s="72"/>
      <c r="P27" s="72"/>
      <c r="Q27" s="72"/>
      <c r="R27" s="72"/>
      <c r="S27" s="72"/>
      <c r="T27" s="74"/>
      <c r="U27" s="74"/>
      <c r="V27" s="35">
        <v>2135</v>
      </c>
      <c r="W27" s="35">
        <v>1956</v>
      </c>
    </row>
    <row r="28" spans="1:23" x14ac:dyDescent="0.35">
      <c r="V28" s="35">
        <f>SUM(V26:V27)</f>
        <v>10697</v>
      </c>
      <c r="W28" s="35">
        <f>SUM(W26:W27)</f>
        <v>10775</v>
      </c>
    </row>
  </sheetData>
  <mergeCells count="22">
    <mergeCell ref="P4:Q4"/>
    <mergeCell ref="R4:S4"/>
    <mergeCell ref="O3:O5"/>
    <mergeCell ref="P3:S3"/>
    <mergeCell ref="T3:U4"/>
    <mergeCell ref="V3:W4"/>
    <mergeCell ref="C4:C5"/>
    <mergeCell ref="D4:D5"/>
    <mergeCell ref="E4:E5"/>
    <mergeCell ref="F4:F5"/>
    <mergeCell ref="G4:G5"/>
    <mergeCell ref="H4:H5"/>
    <mergeCell ref="A3:A5"/>
    <mergeCell ref="B3:B5"/>
    <mergeCell ref="C3:G3"/>
    <mergeCell ref="H3:L3"/>
    <mergeCell ref="M3:M5"/>
    <mergeCell ref="N3:N5"/>
    <mergeCell ref="I4:I5"/>
    <mergeCell ref="J4:J5"/>
    <mergeCell ref="K4:K5"/>
    <mergeCell ref="L4:L5"/>
  </mergeCells>
  <pageMargins left="0.31496062992125984" right="0.31496062992125984" top="0.55118110236220474" bottom="0.55118110236220474" header="0.31496062992125984" footer="0.31496062992125984"/>
  <pageSetup paperSize="9" scale="58" orientation="portrait" r:id="rId1"/>
  <colBreaks count="1" manualBreakCount="1">
    <brk id="21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28</vt:lpstr>
      <vt:lpstr>'28'!Область_печати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2017-08-28T05:27:57Z</dcterms:created>
  <dcterms:modified xsi:type="dcterms:W3CDTF">2017-08-28T05:28:09Z</dcterms:modified>
</cp:coreProperties>
</file>