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8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'08'!$A$1:$M$26</definedName>
  </definedNames>
  <calcPr calcId="145621"/>
</workbook>
</file>

<file path=xl/calcChain.xml><?xml version="1.0" encoding="utf-8"?>
<calcChain xmlns="http://schemas.openxmlformats.org/spreadsheetml/2006/main">
  <c r="U26" i="4" l="1"/>
  <c r="U28" i="4" s="1"/>
  <c r="L25" i="4"/>
  <c r="L26" i="4" s="1"/>
  <c r="H25" i="4"/>
  <c r="H26" i="4" s="1"/>
  <c r="I26" i="4" s="1"/>
  <c r="G25" i="4"/>
  <c r="D25" i="4"/>
  <c r="C25" i="4"/>
  <c r="W24" i="4"/>
  <c r="U24" i="4"/>
  <c r="T24" i="4"/>
  <c r="T26" i="4" s="1"/>
  <c r="T28" i="4" s="1"/>
  <c r="S24" i="4"/>
  <c r="R24" i="4"/>
  <c r="Q24" i="4"/>
  <c r="P24" i="4"/>
  <c r="O24" i="4"/>
  <c r="N24" i="4"/>
  <c r="L24" i="4"/>
  <c r="I24" i="4"/>
  <c r="H24" i="4"/>
  <c r="G24" i="4"/>
  <c r="G26" i="4" s="1"/>
  <c r="C24" i="4"/>
  <c r="C26" i="4" s="1"/>
  <c r="K23" i="4"/>
  <c r="I23" i="4"/>
  <c r="M23" i="4" s="1"/>
  <c r="F23" i="4"/>
  <c r="D23" i="4"/>
  <c r="K22" i="4"/>
  <c r="I22" i="4"/>
  <c r="M22" i="4" s="1"/>
  <c r="F22" i="4"/>
  <c r="D22" i="4"/>
  <c r="K21" i="4"/>
  <c r="I21" i="4"/>
  <c r="M21" i="4" s="1"/>
  <c r="F21" i="4"/>
  <c r="D21" i="4"/>
  <c r="K20" i="4"/>
  <c r="I20" i="4"/>
  <c r="M20" i="4" s="1"/>
  <c r="F20" i="4"/>
  <c r="D20" i="4"/>
  <c r="K19" i="4"/>
  <c r="I19" i="4"/>
  <c r="M19" i="4" s="1"/>
  <c r="F19" i="4"/>
  <c r="D19" i="4"/>
  <c r="K18" i="4"/>
  <c r="I18" i="4"/>
  <c r="M18" i="4" s="1"/>
  <c r="F18" i="4"/>
  <c r="D18" i="4"/>
  <c r="K17" i="4"/>
  <c r="I17" i="4"/>
  <c r="M17" i="4" s="1"/>
  <c r="F17" i="4"/>
  <c r="D17" i="4"/>
  <c r="K16" i="4"/>
  <c r="I16" i="4"/>
  <c r="M16" i="4" s="1"/>
  <c r="F16" i="4"/>
  <c r="D16" i="4"/>
  <c r="K15" i="4"/>
  <c r="I15" i="4"/>
  <c r="M15" i="4" s="1"/>
  <c r="F15" i="4"/>
  <c r="D15" i="4"/>
  <c r="K14" i="4"/>
  <c r="I14" i="4"/>
  <c r="M14" i="4" s="1"/>
  <c r="F14" i="4"/>
  <c r="D14" i="4"/>
  <c r="K13" i="4"/>
  <c r="I13" i="4"/>
  <c r="M13" i="4" s="1"/>
  <c r="F13" i="4"/>
  <c r="D13" i="4"/>
  <c r="K12" i="4"/>
  <c r="I12" i="4"/>
  <c r="M12" i="4" s="1"/>
  <c r="F12" i="4"/>
  <c r="D12" i="4"/>
  <c r="K11" i="4"/>
  <c r="I11" i="4"/>
  <c r="M11" i="4" s="1"/>
  <c r="F11" i="4"/>
  <c r="D11" i="4"/>
  <c r="K10" i="4"/>
  <c r="I10" i="4"/>
  <c r="M10" i="4" s="1"/>
  <c r="F10" i="4"/>
  <c r="D10" i="4"/>
  <c r="K9" i="4"/>
  <c r="I9" i="4"/>
  <c r="M9" i="4" s="1"/>
  <c r="F9" i="4"/>
  <c r="D9" i="4"/>
  <c r="K8" i="4"/>
  <c r="I8" i="4"/>
  <c r="M8" i="4" s="1"/>
  <c r="F8" i="4"/>
  <c r="D8" i="4"/>
  <c r="K7" i="4"/>
  <c r="I7" i="4"/>
  <c r="M7" i="4" s="1"/>
  <c r="F7" i="4"/>
  <c r="D7" i="4"/>
  <c r="K6" i="4"/>
  <c r="K24" i="4" s="1"/>
  <c r="J24" i="4" s="1"/>
  <c r="I6" i="4"/>
  <c r="M6" i="4" s="1"/>
  <c r="F6" i="4"/>
  <c r="F24" i="4" s="1"/>
  <c r="E24" i="4" s="1"/>
  <c r="D6" i="4"/>
  <c r="D26" i="4" l="1"/>
  <c r="D24" i="4"/>
  <c r="I25" i="4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<sst xmlns="http://schemas.openxmlformats.org/spreadsheetml/2006/main" count="78" uniqueCount="66">
  <si>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08 октября 2018 года</t>
  </si>
  <si>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</si>
  <si>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</si>
  <si>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</si>
  <si>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</si>
  <si>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</si>
  <si>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</si>
  <si>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</si>
  <si>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</si>
  <si>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</si>
  <si>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</si>
  <si>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</si>
  <si>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</si>
  <si>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</si>
  <si>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</si>
  <si>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</si>
  <si>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</si>
  <si>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</si>
  <si>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</si>
  <si>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</si>
  <si>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</si>
  <si>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</si>
  <si>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</si>
  <si>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</si>
  <si>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</si>
  <si>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</si>
  <si>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</si>
  <si>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</si>
  <si>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</si>
  <si>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</si>
  <si>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</si>
  <si>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</si>
  <si>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</si>
  <si>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</si>
  <si>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</si>
  <si>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</si>
  <si>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</si>
  <si>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</si>
  <si>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</si>
  <si>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</si>
  <si>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</si>
  <si>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</si>
  <si>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</si>
  <si>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</si>
  <si>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</si>
  <si>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</si>
  <si>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</si>
  <si>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</si>
  <si>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</si>
  <si>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</si>
  <si>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</si>
  <si>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</si>
  <si>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</si>
  <si>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</si>
  <si>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</si>
  <si>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</si>
  <si>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</si>
  <si>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</si>
  <si>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</si>
  <si>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</si>
  <si>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</si>
  <si>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</si>
  <si>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</si>
  <si>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</si>
  <si>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1287 гол)</t>
  </si>
  <si>
    <t>ВСЕГО ПО РАЙОНУ (поголовье 2017 г -8819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</si>
</sst>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" fillId="2" borderId="0" xfId="1" applyFill="1"/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1" fillId="2" borderId="12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8%20+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поле"/>
      <sheetName val="культуры2018"/>
      <sheetName val="поле 2018 (посев)"/>
      <sheetName val="Кукуруза"/>
      <sheetName val="поле 2018(заготовка) "/>
      <sheetName val="поле 2018(уборка)"/>
      <sheetName val="КФХ"/>
      <sheetName val="осем"/>
      <sheetName val="молоко"/>
      <sheetName val="По фермамОКТЯБРЬ  "/>
      <sheetName val="удоб (под посев 2019) 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C39">
            <v>161.50000000000003</v>
          </cell>
          <cell r="E39">
            <v>1293</v>
          </cell>
          <cell r="F39">
            <v>194.66000000000005</v>
          </cell>
          <cell r="H39">
            <v>1395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topLeftCell="A4" zoomScale="60" zoomScaleNormal="75" zoomScalePageLayoutView="75" workbookViewId="0">
      <selection activeCell="AI10" sqref="AI10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9" style="1" bestFit="1" customWidth="1"/>
    <col min="10" max="10" width="7.33203125" style="1" customWidth="1"/>
    <col min="11" max="11" width="10.5546875" style="1" customWidth="1"/>
    <col min="12" max="12" width="7.88671875" style="1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25" ht="36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5" x14ac:dyDescent="0.25"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56" customFormat="1" ht="39.6" customHeight="1" x14ac:dyDescent="0.35">
      <c r="A6" s="42">
        <v>1</v>
      </c>
      <c r="B6" s="43" t="s">
        <v>22</v>
      </c>
      <c r="C6" s="44">
        <v>157.5</v>
      </c>
      <c r="D6" s="45">
        <f>C6/G6*100</f>
        <v>12.804878048780488</v>
      </c>
      <c r="E6" s="46">
        <v>91</v>
      </c>
      <c r="F6" s="47">
        <f t="shared" ref="F6:F7" si="0">C6*E6/100</f>
        <v>143.32499999999999</v>
      </c>
      <c r="G6" s="48">
        <v>1230</v>
      </c>
      <c r="H6" s="49">
        <v>172.86</v>
      </c>
      <c r="I6" s="50">
        <f t="shared" ref="I6:I26" si="1">H6/L6*100</f>
        <v>14.053658536585367</v>
      </c>
      <c r="J6" s="51">
        <v>91</v>
      </c>
      <c r="K6" s="47">
        <f>H6*J6/100</f>
        <v>157.30260000000001</v>
      </c>
      <c r="L6" s="48">
        <v>1230</v>
      </c>
      <c r="M6" s="52">
        <f>RANK(I6,I6:I23)</f>
        <v>8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56">
        <v>16</v>
      </c>
    </row>
    <row r="7" spans="1:25" s="56" customFormat="1" ht="40.200000000000003" customHeight="1" x14ac:dyDescent="0.35">
      <c r="A7" s="42">
        <v>2</v>
      </c>
      <c r="B7" s="43" t="s">
        <v>23</v>
      </c>
      <c r="C7" s="44">
        <v>89.5</v>
      </c>
      <c r="D7" s="45">
        <f t="shared" ref="D7:D26" si="2">C7/G7*100</f>
        <v>13.875968992248062</v>
      </c>
      <c r="E7" s="46">
        <v>93.3</v>
      </c>
      <c r="F7" s="47">
        <f t="shared" si="0"/>
        <v>83.503500000000003</v>
      </c>
      <c r="G7" s="48">
        <v>645</v>
      </c>
      <c r="H7" s="49">
        <v>87.85</v>
      </c>
      <c r="I7" s="50">
        <f t="shared" si="1"/>
        <v>13.620155038759691</v>
      </c>
      <c r="J7" s="51">
        <v>90.5</v>
      </c>
      <c r="K7" s="47">
        <f t="shared" ref="K7:K23" si="3">H7*J7/100</f>
        <v>79.504249999999999</v>
      </c>
      <c r="L7" s="48">
        <v>645</v>
      </c>
      <c r="M7" s="52">
        <f>RANK(I7,I6:I23)</f>
        <v>12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5">
        <v>1090</v>
      </c>
      <c r="X7" s="56">
        <v>20</v>
      </c>
    </row>
    <row r="8" spans="1:25" s="56" customFormat="1" ht="40.200000000000003" customHeight="1" x14ac:dyDescent="0.35">
      <c r="A8" s="42">
        <v>3</v>
      </c>
      <c r="B8" s="57" t="s">
        <v>24</v>
      </c>
      <c r="C8" s="44">
        <v>133.6</v>
      </c>
      <c r="D8" s="45">
        <f t="shared" si="2"/>
        <v>16.7</v>
      </c>
      <c r="E8" s="46">
        <v>96</v>
      </c>
      <c r="F8" s="47">
        <f>C8*E8/100</f>
        <v>128.25599999999997</v>
      </c>
      <c r="G8" s="48">
        <v>800</v>
      </c>
      <c r="H8" s="49">
        <v>136</v>
      </c>
      <c r="I8" s="50">
        <f t="shared" si="1"/>
        <v>17</v>
      </c>
      <c r="J8" s="58">
        <v>96</v>
      </c>
      <c r="K8" s="47">
        <f t="shared" si="3"/>
        <v>130.56</v>
      </c>
      <c r="L8" s="48">
        <v>800</v>
      </c>
      <c r="M8" s="52">
        <f>RANK(I8,I6:I23)</f>
        <v>4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5">
        <v>440</v>
      </c>
      <c r="X8" s="56" t="s">
        <v>25</v>
      </c>
    </row>
    <row r="9" spans="1:25" s="56" customFormat="1" ht="40.200000000000003" customHeight="1" x14ac:dyDescent="0.35">
      <c r="A9" s="42">
        <v>4</v>
      </c>
      <c r="B9" s="59" t="s">
        <v>26</v>
      </c>
      <c r="C9" s="44">
        <v>28.24</v>
      </c>
      <c r="D9" s="45">
        <f t="shared" si="2"/>
        <v>9.4765100671140932</v>
      </c>
      <c r="E9" s="46">
        <v>86.5</v>
      </c>
      <c r="F9" s="47">
        <f t="shared" ref="F9:F23" si="4">C9*E9/100</f>
        <v>24.427599999999998</v>
      </c>
      <c r="G9" s="48">
        <v>298</v>
      </c>
      <c r="H9" s="49">
        <v>25.92</v>
      </c>
      <c r="I9" s="50">
        <f t="shared" si="1"/>
        <v>9.4254545454545458</v>
      </c>
      <c r="J9" s="51">
        <v>92</v>
      </c>
      <c r="K9" s="47">
        <f t="shared" si="3"/>
        <v>23.846400000000003</v>
      </c>
      <c r="L9" s="48">
        <v>275</v>
      </c>
      <c r="M9" s="52">
        <f>RANK(I9,I6:I23)</f>
        <v>17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5">
        <v>476</v>
      </c>
      <c r="X9" s="56" t="s">
        <v>27</v>
      </c>
    </row>
    <row r="10" spans="1:25" s="56" customFormat="1" ht="40.200000000000003" customHeight="1" x14ac:dyDescent="0.35">
      <c r="A10" s="42">
        <v>5</v>
      </c>
      <c r="B10" s="57" t="s">
        <v>28</v>
      </c>
      <c r="C10" s="44">
        <v>69.400000000000006</v>
      </c>
      <c r="D10" s="45">
        <f t="shared" si="2"/>
        <v>12.595281306715064</v>
      </c>
      <c r="E10" s="46">
        <v>91</v>
      </c>
      <c r="F10" s="47">
        <f t="shared" si="4"/>
        <v>63.154000000000003</v>
      </c>
      <c r="G10" s="48">
        <v>551</v>
      </c>
      <c r="H10" s="49">
        <v>75.37</v>
      </c>
      <c r="I10" s="50">
        <f t="shared" si="1"/>
        <v>13.678765880217785</v>
      </c>
      <c r="J10" s="58">
        <v>88</v>
      </c>
      <c r="K10" s="47">
        <f t="shared" si="3"/>
        <v>66.325600000000009</v>
      </c>
      <c r="L10" s="48">
        <v>551</v>
      </c>
      <c r="M10" s="52">
        <f>RANK(I10,I6:I23)</f>
        <v>11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5">
        <v>1292</v>
      </c>
      <c r="X10" s="56" t="s">
        <v>30</v>
      </c>
    </row>
    <row r="11" spans="1:25" s="56" customFormat="1" ht="40.200000000000003" customHeight="1" x14ac:dyDescent="0.35">
      <c r="A11" s="42">
        <v>6</v>
      </c>
      <c r="B11" s="57" t="s">
        <v>31</v>
      </c>
      <c r="C11" s="44">
        <v>61.1</v>
      </c>
      <c r="D11" s="45">
        <f t="shared" si="2"/>
        <v>17.067039106145252</v>
      </c>
      <c r="E11" s="46">
        <v>90</v>
      </c>
      <c r="F11" s="47">
        <f t="shared" si="4"/>
        <v>54.99</v>
      </c>
      <c r="G11" s="48">
        <v>358</v>
      </c>
      <c r="H11" s="49">
        <v>62.8</v>
      </c>
      <c r="I11" s="50">
        <f t="shared" si="1"/>
        <v>17.541899441340782</v>
      </c>
      <c r="J11" s="51">
        <v>90</v>
      </c>
      <c r="K11" s="47">
        <f t="shared" si="3"/>
        <v>56.52</v>
      </c>
      <c r="L11" s="48">
        <v>358</v>
      </c>
      <c r="M11" s="52">
        <f>RANK(I11,I6:I23)</f>
        <v>3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5">
        <v>302</v>
      </c>
      <c r="X11" s="56" t="s">
        <v>33</v>
      </c>
    </row>
    <row r="12" spans="1:25" s="56" customFormat="1" ht="40.200000000000003" customHeight="1" x14ac:dyDescent="0.35">
      <c r="A12" s="42">
        <v>7</v>
      </c>
      <c r="B12" s="57" t="s">
        <v>34</v>
      </c>
      <c r="C12" s="44">
        <v>30.1</v>
      </c>
      <c r="D12" s="45">
        <f t="shared" si="2"/>
        <v>13.377777777777776</v>
      </c>
      <c r="E12" s="46">
        <v>98.5</v>
      </c>
      <c r="F12" s="47">
        <f t="shared" si="4"/>
        <v>29.648500000000002</v>
      </c>
      <c r="G12" s="48">
        <v>225</v>
      </c>
      <c r="H12" s="49">
        <v>33.1</v>
      </c>
      <c r="I12" s="50">
        <f t="shared" si="1"/>
        <v>13.791666666666666</v>
      </c>
      <c r="J12" s="58">
        <v>99</v>
      </c>
      <c r="K12" s="47">
        <f t="shared" si="3"/>
        <v>32.768999999999998</v>
      </c>
      <c r="L12" s="48">
        <v>240</v>
      </c>
      <c r="M12" s="52">
        <f>RANK(I12,I6:I23)</f>
        <v>10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5">
        <v>840</v>
      </c>
      <c r="X12" s="56" t="s">
        <v>36</v>
      </c>
    </row>
    <row r="13" spans="1:25" s="56" customFormat="1" ht="40.200000000000003" customHeight="1" x14ac:dyDescent="0.35">
      <c r="A13" s="42">
        <v>8</v>
      </c>
      <c r="B13" s="57" t="s">
        <v>37</v>
      </c>
      <c r="C13" s="44">
        <v>107.71</v>
      </c>
      <c r="D13" s="45">
        <f t="shared" si="2"/>
        <v>15.387142857142857</v>
      </c>
      <c r="E13" s="46">
        <v>91</v>
      </c>
      <c r="F13" s="47">
        <f t="shared" si="4"/>
        <v>98.016099999999994</v>
      </c>
      <c r="G13" s="48">
        <v>700</v>
      </c>
      <c r="H13" s="49">
        <v>118.35</v>
      </c>
      <c r="I13" s="50">
        <f t="shared" si="1"/>
        <v>16.907142857142858</v>
      </c>
      <c r="J13" s="58">
        <v>95</v>
      </c>
      <c r="K13" s="47">
        <f t="shared" si="3"/>
        <v>112.4325</v>
      </c>
      <c r="L13" s="48">
        <v>700</v>
      </c>
      <c r="M13" s="52">
        <f>RANK(I13,I6:I23)</f>
        <v>5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5">
        <v>1215</v>
      </c>
      <c r="X13" s="56" t="s">
        <v>38</v>
      </c>
    </row>
    <row r="14" spans="1:25" s="56" customFormat="1" ht="40.200000000000003" customHeight="1" x14ac:dyDescent="0.35">
      <c r="A14" s="42">
        <v>9</v>
      </c>
      <c r="B14" s="57" t="s">
        <v>39</v>
      </c>
      <c r="C14" s="44">
        <v>31</v>
      </c>
      <c r="D14" s="45">
        <f t="shared" si="2"/>
        <v>12.4</v>
      </c>
      <c r="E14" s="46">
        <v>91</v>
      </c>
      <c r="F14" s="47">
        <f t="shared" si="4"/>
        <v>28.21</v>
      </c>
      <c r="G14" s="48">
        <v>250</v>
      </c>
      <c r="H14" s="49">
        <v>35</v>
      </c>
      <c r="I14" s="50">
        <f t="shared" si="1"/>
        <v>14.000000000000002</v>
      </c>
      <c r="J14" s="58">
        <v>91</v>
      </c>
      <c r="K14" s="47">
        <f t="shared" si="3"/>
        <v>31.85</v>
      </c>
      <c r="L14" s="48">
        <v>250</v>
      </c>
      <c r="M14" s="52">
        <f>RANK(I14,I6:I23)</f>
        <v>9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5">
        <v>540</v>
      </c>
      <c r="X14" s="56" t="s">
        <v>40</v>
      </c>
    </row>
    <row r="15" spans="1:25" s="56" customFormat="1" ht="40.200000000000003" customHeight="1" x14ac:dyDescent="0.35">
      <c r="A15" s="42">
        <v>10</v>
      </c>
      <c r="B15" s="57" t="s">
        <v>41</v>
      </c>
      <c r="C15" s="44">
        <v>40.22</v>
      </c>
      <c r="D15" s="45">
        <f t="shared" si="2"/>
        <v>13.186885245901639</v>
      </c>
      <c r="E15" s="46">
        <v>94.8</v>
      </c>
      <c r="F15" s="47">
        <f>C15*E15/100</f>
        <v>38.12856</v>
      </c>
      <c r="G15" s="48">
        <v>305</v>
      </c>
      <c r="H15" s="49">
        <v>53.62</v>
      </c>
      <c r="I15" s="50">
        <f t="shared" si="1"/>
        <v>17.580327868852457</v>
      </c>
      <c r="J15" s="51">
        <v>95.9</v>
      </c>
      <c r="K15" s="47">
        <f t="shared" si="3"/>
        <v>51.421580000000006</v>
      </c>
      <c r="L15" s="48">
        <v>305</v>
      </c>
      <c r="M15" s="52">
        <f>RANK(I15,I6:I23)</f>
        <v>2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5">
        <v>635</v>
      </c>
      <c r="X15" s="56" t="s">
        <v>42</v>
      </c>
    </row>
    <row r="16" spans="1:25" s="56" customFormat="1" ht="40.200000000000003" customHeight="1" x14ac:dyDescent="0.35">
      <c r="A16" s="42">
        <v>11</v>
      </c>
      <c r="B16" s="57" t="s">
        <v>43</v>
      </c>
      <c r="C16" s="44">
        <v>51.64</v>
      </c>
      <c r="D16" s="45">
        <f t="shared" si="2"/>
        <v>11.226086956521739</v>
      </c>
      <c r="E16" s="46">
        <v>95</v>
      </c>
      <c r="F16" s="47">
        <f t="shared" si="4"/>
        <v>49.058</v>
      </c>
      <c r="G16" s="48">
        <v>460</v>
      </c>
      <c r="H16" s="49">
        <v>56</v>
      </c>
      <c r="I16" s="50">
        <f t="shared" si="1"/>
        <v>12.173913043478262</v>
      </c>
      <c r="J16" s="58">
        <v>95</v>
      </c>
      <c r="K16" s="47">
        <f t="shared" si="3"/>
        <v>53.2</v>
      </c>
      <c r="L16" s="48">
        <v>460</v>
      </c>
      <c r="M16" s="52">
        <f>RANK(I16,I6:I23)</f>
        <v>14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5">
        <v>1040</v>
      </c>
      <c r="X16" s="56" t="s">
        <v>45</v>
      </c>
    </row>
    <row r="17" spans="1:24" s="56" customFormat="1" ht="40.200000000000003" customHeight="1" x14ac:dyDescent="0.35">
      <c r="A17" s="42">
        <v>12</v>
      </c>
      <c r="B17" s="57" t="s">
        <v>46</v>
      </c>
      <c r="C17" s="44">
        <v>93.02</v>
      </c>
      <c r="D17" s="45">
        <f t="shared" si="2"/>
        <v>13.21306818181818</v>
      </c>
      <c r="E17" s="46">
        <v>93</v>
      </c>
      <c r="F17" s="47">
        <f t="shared" si="4"/>
        <v>86.508599999999987</v>
      </c>
      <c r="G17" s="48">
        <v>704</v>
      </c>
      <c r="H17" s="49">
        <v>96.57</v>
      </c>
      <c r="I17" s="50">
        <f t="shared" si="1"/>
        <v>12.460645161290323</v>
      </c>
      <c r="J17" s="58">
        <v>93</v>
      </c>
      <c r="K17" s="47">
        <f t="shared" si="3"/>
        <v>89.810100000000006</v>
      </c>
      <c r="L17" s="48">
        <v>775</v>
      </c>
      <c r="M17" s="52">
        <f>RANK(I17,I6:I23)</f>
        <v>13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5">
        <v>1384</v>
      </c>
      <c r="X17" s="56" t="s">
        <v>48</v>
      </c>
    </row>
    <row r="18" spans="1:24" s="56" customFormat="1" ht="40.200000000000003" customHeight="1" x14ac:dyDescent="0.35">
      <c r="A18" s="42">
        <v>13</v>
      </c>
      <c r="B18" s="57" t="s">
        <v>49</v>
      </c>
      <c r="C18" s="44">
        <v>21.5</v>
      </c>
      <c r="D18" s="45">
        <f t="shared" si="2"/>
        <v>18.695652173913043</v>
      </c>
      <c r="E18" s="46">
        <v>89</v>
      </c>
      <c r="F18" s="47">
        <f t="shared" si="4"/>
        <v>19.135000000000002</v>
      </c>
      <c r="G18" s="48">
        <v>115</v>
      </c>
      <c r="H18" s="49">
        <v>24</v>
      </c>
      <c r="I18" s="50">
        <f t="shared" si="1"/>
        <v>17.777777777777779</v>
      </c>
      <c r="J18" s="58">
        <v>89</v>
      </c>
      <c r="K18" s="47">
        <f t="shared" si="3"/>
        <v>21.36</v>
      </c>
      <c r="L18" s="48">
        <v>135</v>
      </c>
      <c r="M18" s="52">
        <f>RANK(I18,I6:I23)</f>
        <v>1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5">
        <v>320</v>
      </c>
      <c r="X18" s="56" t="s">
        <v>33</v>
      </c>
    </row>
    <row r="19" spans="1:24" s="56" customFormat="1" ht="40.200000000000003" customHeight="1" x14ac:dyDescent="0.35">
      <c r="A19" s="42">
        <v>14</v>
      </c>
      <c r="B19" s="57" t="s">
        <v>51</v>
      </c>
      <c r="C19" s="44">
        <v>38</v>
      </c>
      <c r="D19" s="45">
        <f t="shared" si="2"/>
        <v>12.666666666666668</v>
      </c>
      <c r="E19" s="46">
        <v>93</v>
      </c>
      <c r="F19" s="47">
        <f t="shared" si="4"/>
        <v>35.340000000000003</v>
      </c>
      <c r="G19" s="48">
        <v>300</v>
      </c>
      <c r="H19" s="49">
        <v>25</v>
      </c>
      <c r="I19" s="50">
        <f t="shared" si="1"/>
        <v>8.3333333333333321</v>
      </c>
      <c r="J19" s="58">
        <v>93</v>
      </c>
      <c r="K19" s="47">
        <f t="shared" si="3"/>
        <v>23.25</v>
      </c>
      <c r="L19" s="48">
        <v>300</v>
      </c>
      <c r="M19" s="52">
        <f>RANK(I19,I6:I23)</f>
        <v>18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5"/>
      <c r="X19" s="56" t="s">
        <v>53</v>
      </c>
    </row>
    <row r="20" spans="1:24" s="56" customFormat="1" ht="40.200000000000003" customHeight="1" x14ac:dyDescent="0.35">
      <c r="A20" s="42">
        <v>15</v>
      </c>
      <c r="B20" s="57" t="s">
        <v>54</v>
      </c>
      <c r="C20" s="44">
        <v>14</v>
      </c>
      <c r="D20" s="45">
        <f t="shared" si="2"/>
        <v>9.7222222222222232</v>
      </c>
      <c r="E20" s="46">
        <v>90</v>
      </c>
      <c r="F20" s="47">
        <f t="shared" si="4"/>
        <v>12.6</v>
      </c>
      <c r="G20" s="48">
        <v>144</v>
      </c>
      <c r="H20" s="49">
        <v>16</v>
      </c>
      <c r="I20" s="50">
        <f t="shared" si="1"/>
        <v>11.111111111111111</v>
      </c>
      <c r="J20" s="58">
        <v>90</v>
      </c>
      <c r="K20" s="47">
        <f t="shared" si="3"/>
        <v>14.4</v>
      </c>
      <c r="L20" s="48">
        <v>144</v>
      </c>
      <c r="M20" s="52">
        <f>RANK(I20,I6:I23)</f>
        <v>16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5">
        <v>192</v>
      </c>
      <c r="X20" s="56" t="s">
        <v>55</v>
      </c>
    </row>
    <row r="21" spans="1:24" s="56" customFormat="1" ht="40.200000000000003" customHeight="1" x14ac:dyDescent="0.35">
      <c r="A21" s="42">
        <v>16</v>
      </c>
      <c r="B21" s="57" t="s">
        <v>56</v>
      </c>
      <c r="C21" s="44">
        <v>32</v>
      </c>
      <c r="D21" s="45">
        <f t="shared" si="2"/>
        <v>12.8</v>
      </c>
      <c r="E21" s="46">
        <v>90</v>
      </c>
      <c r="F21" s="47">
        <f t="shared" si="4"/>
        <v>28.8</v>
      </c>
      <c r="G21" s="48">
        <v>250</v>
      </c>
      <c r="H21" s="49">
        <v>29</v>
      </c>
      <c r="I21" s="50">
        <f t="shared" si="1"/>
        <v>11.600000000000001</v>
      </c>
      <c r="J21" s="58">
        <v>90</v>
      </c>
      <c r="K21" s="47">
        <f t="shared" si="3"/>
        <v>26.1</v>
      </c>
      <c r="L21" s="48">
        <v>250</v>
      </c>
      <c r="M21" s="52">
        <f>RANK(I21,I6:I23)</f>
        <v>15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5">
        <v>600</v>
      </c>
      <c r="X21" s="56" t="s">
        <v>58</v>
      </c>
    </row>
    <row r="22" spans="1:24" s="56" customFormat="1" ht="40.200000000000003" customHeight="1" x14ac:dyDescent="0.35">
      <c r="A22" s="42">
        <v>17</v>
      </c>
      <c r="B22" s="57" t="s">
        <v>59</v>
      </c>
      <c r="C22" s="44">
        <v>14.67</v>
      </c>
      <c r="D22" s="45">
        <f t="shared" si="2"/>
        <v>11.113636363636363</v>
      </c>
      <c r="E22" s="46">
        <v>90</v>
      </c>
      <c r="F22" s="47">
        <f t="shared" si="4"/>
        <v>13.202999999999999</v>
      </c>
      <c r="G22" s="48">
        <v>132</v>
      </c>
      <c r="H22" s="49">
        <v>20.74</v>
      </c>
      <c r="I22" s="50">
        <f t="shared" si="1"/>
        <v>15.712121212121211</v>
      </c>
      <c r="J22" s="58">
        <v>89.8</v>
      </c>
      <c r="K22" s="47">
        <f t="shared" si="3"/>
        <v>18.624519999999997</v>
      </c>
      <c r="L22" s="48">
        <v>132</v>
      </c>
      <c r="M22" s="52">
        <f>RANK(I22,I6:I23)</f>
        <v>6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5">
        <v>133</v>
      </c>
      <c r="X22" s="56" t="s">
        <v>61</v>
      </c>
    </row>
    <row r="23" spans="1:24" s="56" customFormat="1" ht="40.200000000000003" customHeight="1" x14ac:dyDescent="0.35">
      <c r="A23" s="42">
        <v>18</v>
      </c>
      <c r="B23" s="57" t="s">
        <v>62</v>
      </c>
      <c r="C23" s="44">
        <v>7.8</v>
      </c>
      <c r="D23" s="45">
        <f t="shared" si="2"/>
        <v>12</v>
      </c>
      <c r="E23" s="46">
        <v>94</v>
      </c>
      <c r="F23" s="47">
        <f t="shared" si="4"/>
        <v>7.331999999999999</v>
      </c>
      <c r="G23" s="48">
        <v>65</v>
      </c>
      <c r="H23" s="49">
        <v>10</v>
      </c>
      <c r="I23" s="50">
        <f t="shared" si="1"/>
        <v>15.384615384615385</v>
      </c>
      <c r="J23" s="58">
        <v>96</v>
      </c>
      <c r="K23" s="47">
        <f t="shared" si="3"/>
        <v>9.6</v>
      </c>
      <c r="L23" s="48">
        <v>65</v>
      </c>
      <c r="M23" s="52">
        <f>RANK(I23,I6:I23)</f>
        <v>7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5">
        <v>183</v>
      </c>
      <c r="X23" s="56" t="s">
        <v>55</v>
      </c>
    </row>
    <row r="24" spans="1:24" ht="46.8" x14ac:dyDescent="0.35">
      <c r="A24" s="42"/>
      <c r="B24" s="60" t="s">
        <v>63</v>
      </c>
      <c r="C24" s="61">
        <f>SUM(C6:C23)</f>
        <v>1021</v>
      </c>
      <c r="D24" s="47">
        <f t="shared" si="2"/>
        <v>13.555496548061605</v>
      </c>
      <c r="E24" s="46">
        <f>F24/C24*100</f>
        <v>92.422709108716944</v>
      </c>
      <c r="F24" s="47">
        <f>SUM(F6:F23)</f>
        <v>943.63585999999998</v>
      </c>
      <c r="G24" s="62">
        <f>SUM(G6:G23)</f>
        <v>7532</v>
      </c>
      <c r="H24" s="50">
        <f>SUM(H6:H23)</f>
        <v>1078.18</v>
      </c>
      <c r="I24" s="50">
        <f t="shared" si="1"/>
        <v>14.158634274458306</v>
      </c>
      <c r="J24" s="51">
        <f>K24/H24*100</f>
        <v>92.644692908419756</v>
      </c>
      <c r="K24" s="47">
        <f>SUM(K6:K23)</f>
        <v>998.87655000000018</v>
      </c>
      <c r="L24" s="63">
        <f>SUM(L6:L23)</f>
        <v>7615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0.399999999999999" x14ac:dyDescent="0.35">
      <c r="A25" s="42"/>
      <c r="B25" s="68" t="s">
        <v>64</v>
      </c>
      <c r="C25" s="61">
        <f>[1]КФХ!C39</f>
        <v>161.50000000000003</v>
      </c>
      <c r="D25" s="47">
        <f t="shared" si="2"/>
        <v>12.49033255993813</v>
      </c>
      <c r="E25" s="69"/>
      <c r="F25" s="69"/>
      <c r="G25" s="70">
        <f>[1]КФХ!E39</f>
        <v>1293</v>
      </c>
      <c r="H25" s="71">
        <f>[1]КФХ!F39</f>
        <v>194.66000000000005</v>
      </c>
      <c r="I25" s="50">
        <f t="shared" si="1"/>
        <v>13.954121863799287</v>
      </c>
      <c r="J25" s="72"/>
      <c r="K25" s="72"/>
      <c r="L25" s="73">
        <f>[1]КФХ!H39</f>
        <v>1395</v>
      </c>
      <c r="M25" s="74"/>
      <c r="N25" s="74"/>
      <c r="O25" s="74"/>
      <c r="P25" s="74"/>
      <c r="Q25" s="74"/>
      <c r="R25" s="75"/>
      <c r="S25" s="75"/>
      <c r="T25" s="76">
        <v>1225</v>
      </c>
      <c r="U25" s="42">
        <v>1306</v>
      </c>
    </row>
    <row r="26" spans="1:24" ht="31.8" x14ac:dyDescent="0.35">
      <c r="A26" s="42"/>
      <c r="B26" s="77" t="s">
        <v>65</v>
      </c>
      <c r="C26" s="61">
        <f>SUM(C24:C25)</f>
        <v>1182.5</v>
      </c>
      <c r="D26" s="47">
        <f t="shared" si="2"/>
        <v>13.399433427762039</v>
      </c>
      <c r="E26" s="69"/>
      <c r="F26" s="69"/>
      <c r="G26" s="70">
        <f>SUM(G24:G25)</f>
        <v>8825</v>
      </c>
      <c r="H26" s="50">
        <f>SUM(H24:H25)</f>
        <v>1272.8400000000001</v>
      </c>
      <c r="I26" s="50">
        <f t="shared" si="1"/>
        <v>14.126970033296338</v>
      </c>
      <c r="J26" s="72"/>
      <c r="K26" s="72"/>
      <c r="L26" s="78">
        <f>SUM(L24:L25)</f>
        <v>9010</v>
      </c>
      <c r="M26" s="74"/>
      <c r="N26" s="74"/>
      <c r="O26" s="74"/>
      <c r="P26" s="74"/>
      <c r="Q26" s="74"/>
      <c r="R26" s="75"/>
      <c r="S26" s="75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72"/>
      <c r="L27" s="72"/>
      <c r="M27" s="74"/>
      <c r="N27" s="74"/>
      <c r="O27" s="74"/>
      <c r="P27" s="74"/>
      <c r="Q27" s="74"/>
      <c r="R27" s="75"/>
      <c r="S27" s="75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08</vt:lpstr>
      <vt:lpstr>Лист1</vt:lpstr>
      <vt:lpstr>Лист2</vt:lpstr>
      <vt:lpstr>Лист3</vt:lpstr>
      <vt:lpstr>'08'!Область_печати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2018-10-08T05:45:13Z</dcterms:modified>
</cp:coreProperties>
</file>