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<sst xmlns="http://schemas.openxmlformats.org/spreadsheetml/2006/main" count="95" uniqueCount="64">
  <si>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29 августа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</si>
  <si>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</si>
  <si>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</si>
  <si>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</si>
  <si>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</si>
  <si>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</si>
  <si>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</si>
  <si>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</si>
  <si>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</si>
  <si>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</si>
  <si>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</si>
  <si>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</si>
  <si>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</si>
  <si>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</si>
  <si>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</si>
  <si>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</si>
  <si>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</si>
  <si>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</si>
  <si>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</si>
  <si>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</si>
  <si>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</si>
  <si>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</si>
  <si>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</si>
  <si>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</si>
  <si>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</si>
  <si>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</si>
  <si>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</si>
  <si>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</si>
  <si>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</si>
  <si>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</si>
  <si>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</si>
  <si>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</si>
  <si>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</si>
  <si>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</si>
  <si>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</si>
  <si>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</si>
  <si>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</si>
  <si>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</si>
  <si>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</si>
  <si>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</si>
  <si>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</si>
  <si>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</si>
  <si>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</si>
  <si>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</si>
  <si>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</si>
  <si>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</si>
  <si>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</si>
  <si>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</si>
  <si>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</si>
  <si>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</si>
  <si>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</si>
  <si>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</si>
  <si>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</si>
  <si>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</si>
  <si>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</si>
  <si>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</si>
  <si>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7279 гол)</t>
  </si>
  <si>
    <t>СП</t>
  </si>
  <si>
    <t>КФХ (2015 г -поголовье 1143 гол)</t>
  </si>
  <si>
    <t>КФХ</t>
  </si>
  <si>
    <t>ВСЕГО ПО РАЙОНУ (поголовье 2015 г -8428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</si>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</sst>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АВГУСТ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1143</v>
          </cell>
          <cell r="I32">
            <v>1204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49" zoomScaleNormal="49" zoomScaleSheetLayoutView="49" workbookViewId="0">
      <selection activeCell="C25" sqref="C25:P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7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7.664062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194</v>
      </c>
      <c r="D6" s="40">
        <f t="shared" ref="D6:D26" si="0">C6/G6*100</f>
        <v>16.166666666666664</v>
      </c>
      <c r="E6" s="41">
        <v>94</v>
      </c>
      <c r="F6" s="40">
        <f t="shared" ref="F6:F23" si="1">C6*E6/100</f>
        <v>182.36</v>
      </c>
      <c r="G6" s="42">
        <v>1200</v>
      </c>
      <c r="H6" s="43">
        <v>178.34</v>
      </c>
      <c r="I6" s="44">
        <f t="shared" ref="I6:I26" si="2">H6/L6*100</f>
        <v>14.499186991869919</v>
      </c>
      <c r="J6" s="45">
        <v>93.08</v>
      </c>
      <c r="K6" s="40">
        <f t="shared" ref="K6:K23" si="3">H6*J6/100</f>
        <v>165.99887200000001</v>
      </c>
      <c r="L6" s="42">
        <v>1230</v>
      </c>
      <c r="M6" s="46">
        <f>RANK(I6,I6:I23)</f>
        <v>8</v>
      </c>
      <c r="N6" s="47">
        <v>1200</v>
      </c>
      <c r="O6" s="48" t="s">
        <v>22</v>
      </c>
      <c r="P6" s="49">
        <v>718</v>
      </c>
      <c r="Q6" s="49">
        <v>45</v>
      </c>
      <c r="R6" s="49">
        <v>204</v>
      </c>
      <c r="S6" s="49">
        <v>19</v>
      </c>
      <c r="T6" s="50">
        <v>689</v>
      </c>
      <c r="U6" s="50">
        <v>97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74.75</v>
      </c>
      <c r="D7" s="40">
        <f t="shared" si="0"/>
        <v>11.589147286821705</v>
      </c>
      <c r="E7" s="41">
        <v>94</v>
      </c>
      <c r="F7" s="40">
        <f t="shared" si="1"/>
        <v>70.265000000000001</v>
      </c>
      <c r="G7" s="42">
        <v>645</v>
      </c>
      <c r="H7" s="43">
        <v>83.74</v>
      </c>
      <c r="I7" s="44">
        <f t="shared" si="2"/>
        <v>12.982945736434107</v>
      </c>
      <c r="J7" s="45">
        <v>89.25</v>
      </c>
      <c r="K7" s="40">
        <f t="shared" si="3"/>
        <v>74.737949999999998</v>
      </c>
      <c r="L7" s="42">
        <v>645</v>
      </c>
      <c r="M7" s="46">
        <f>RANK(I7,I6:I23)</f>
        <v>16</v>
      </c>
      <c r="N7" s="47">
        <v>430</v>
      </c>
      <c r="O7" s="48" t="s">
        <v>22</v>
      </c>
      <c r="P7" s="49">
        <v>389</v>
      </c>
      <c r="Q7" s="49">
        <v>22</v>
      </c>
      <c r="R7" s="49">
        <v>135</v>
      </c>
      <c r="S7" s="49">
        <v>0</v>
      </c>
      <c r="T7" s="50">
        <v>296</v>
      </c>
      <c r="U7" s="50">
        <v>26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130.55000000000001</v>
      </c>
      <c r="D8" s="40">
        <f t="shared" si="0"/>
        <v>16.318750000000001</v>
      </c>
      <c r="E8" s="41">
        <v>96</v>
      </c>
      <c r="F8" s="40">
        <f t="shared" si="1"/>
        <v>125.32800000000002</v>
      </c>
      <c r="G8" s="42">
        <v>800</v>
      </c>
      <c r="H8" s="43">
        <v>136</v>
      </c>
      <c r="I8" s="44">
        <f t="shared" si="2"/>
        <v>17</v>
      </c>
      <c r="J8" s="56">
        <v>96</v>
      </c>
      <c r="K8" s="40">
        <f t="shared" si="3"/>
        <v>130.56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463</v>
      </c>
      <c r="Q8" s="49">
        <v>39</v>
      </c>
      <c r="R8" s="49">
        <v>189</v>
      </c>
      <c r="S8" s="49">
        <v>10</v>
      </c>
      <c r="T8" s="50">
        <v>585</v>
      </c>
      <c r="U8" s="50">
        <v>51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28.63</v>
      </c>
      <c r="D9" s="40">
        <f t="shared" si="0"/>
        <v>11.227450980392156</v>
      </c>
      <c r="E9" s="41">
        <v>95</v>
      </c>
      <c r="F9" s="40">
        <f t="shared" si="1"/>
        <v>27.198499999999999</v>
      </c>
      <c r="G9" s="42">
        <v>255</v>
      </c>
      <c r="H9" s="43">
        <v>28.4</v>
      </c>
      <c r="I9" s="44">
        <f t="shared" si="2"/>
        <v>11.137254901960784</v>
      </c>
      <c r="J9" s="45">
        <v>96.4</v>
      </c>
      <c r="K9" s="40">
        <f t="shared" si="3"/>
        <v>27.377600000000001</v>
      </c>
      <c r="L9" s="42">
        <v>255</v>
      </c>
      <c r="M9" s="46">
        <f>RANK(I9,I6:I23)</f>
        <v>17</v>
      </c>
      <c r="N9" s="61">
        <v>935</v>
      </c>
      <c r="O9" s="48" t="s">
        <v>28</v>
      </c>
      <c r="P9" s="49">
        <v>164</v>
      </c>
      <c r="Q9" s="49">
        <v>11</v>
      </c>
      <c r="R9" s="49">
        <v>26</v>
      </c>
      <c r="S9" s="49">
        <v>0</v>
      </c>
      <c r="T9" s="50">
        <v>158</v>
      </c>
      <c r="U9" s="50">
        <v>13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72.06</v>
      </c>
      <c r="D10" s="40">
        <f t="shared" si="0"/>
        <v>16.013333333333335</v>
      </c>
      <c r="E10" s="41">
        <v>92</v>
      </c>
      <c r="F10" s="40">
        <f t="shared" si="1"/>
        <v>66.295200000000008</v>
      </c>
      <c r="G10" s="42">
        <v>450</v>
      </c>
      <c r="H10" s="43">
        <v>73.53</v>
      </c>
      <c r="I10" s="44">
        <f t="shared" si="2"/>
        <v>16.34</v>
      </c>
      <c r="J10" s="56">
        <v>91</v>
      </c>
      <c r="K10" s="40">
        <f t="shared" si="3"/>
        <v>66.912300000000002</v>
      </c>
      <c r="L10" s="42">
        <v>450</v>
      </c>
      <c r="M10" s="46">
        <f>RANK(I10,I6:I23)</f>
        <v>5</v>
      </c>
      <c r="N10" s="61">
        <v>2063</v>
      </c>
      <c r="O10" s="48" t="s">
        <v>30</v>
      </c>
      <c r="P10" s="49">
        <v>265</v>
      </c>
      <c r="Q10" s="49">
        <v>19</v>
      </c>
      <c r="R10" s="49">
        <v>178</v>
      </c>
      <c r="S10" s="49">
        <v>9</v>
      </c>
      <c r="T10" s="50">
        <v>338</v>
      </c>
      <c r="U10" s="50">
        <v>10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45</v>
      </c>
      <c r="D11" s="40">
        <f t="shared" si="0"/>
        <v>13.846153846153847</v>
      </c>
      <c r="E11" s="41">
        <v>90</v>
      </c>
      <c r="F11" s="40">
        <f t="shared" si="1"/>
        <v>40.5</v>
      </c>
      <c r="G11" s="42">
        <v>325</v>
      </c>
      <c r="H11" s="43">
        <v>51.1</v>
      </c>
      <c r="I11" s="44">
        <f t="shared" si="2"/>
        <v>14.273743016759777</v>
      </c>
      <c r="J11" s="45">
        <v>88</v>
      </c>
      <c r="K11" s="40">
        <f t="shared" si="3"/>
        <v>44.968000000000004</v>
      </c>
      <c r="L11" s="42">
        <v>358</v>
      </c>
      <c r="M11" s="46">
        <f>RANK(I11,I6:I23)</f>
        <v>10</v>
      </c>
      <c r="N11" s="47">
        <v>366</v>
      </c>
      <c r="O11" s="48" t="s">
        <v>23</v>
      </c>
      <c r="P11" s="49">
        <v>189</v>
      </c>
      <c r="Q11" s="49">
        <v>19</v>
      </c>
      <c r="R11" s="49">
        <v>62</v>
      </c>
      <c r="S11" s="49">
        <v>4</v>
      </c>
      <c r="T11" s="50">
        <v>197</v>
      </c>
      <c r="U11" s="50">
        <v>50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39.700000000000003</v>
      </c>
      <c r="D12" s="40">
        <f t="shared" si="0"/>
        <v>17.963800904977376</v>
      </c>
      <c r="E12" s="41">
        <v>96</v>
      </c>
      <c r="F12" s="40">
        <f t="shared" si="1"/>
        <v>38.112000000000002</v>
      </c>
      <c r="G12" s="42">
        <v>221</v>
      </c>
      <c r="H12" s="43">
        <v>46.3</v>
      </c>
      <c r="I12" s="44">
        <f t="shared" si="2"/>
        <v>19.291666666666664</v>
      </c>
      <c r="J12" s="56">
        <v>98.5</v>
      </c>
      <c r="K12" s="40">
        <f t="shared" si="3"/>
        <v>45.605499999999992</v>
      </c>
      <c r="L12" s="42">
        <v>240</v>
      </c>
      <c r="M12" s="46">
        <f>RANK(I12,I6:I23)</f>
        <v>2</v>
      </c>
      <c r="N12" s="47">
        <v>306</v>
      </c>
      <c r="O12" s="48" t="s">
        <v>28</v>
      </c>
      <c r="P12" s="49">
        <v>149</v>
      </c>
      <c r="Q12" s="49">
        <v>8</v>
      </c>
      <c r="R12" s="49">
        <v>24</v>
      </c>
      <c r="S12" s="49">
        <v>0</v>
      </c>
      <c r="T12" s="50">
        <v>145</v>
      </c>
      <c r="U12" s="50">
        <v>18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94.02</v>
      </c>
      <c r="D13" s="40">
        <f t="shared" si="0"/>
        <v>13.431428571428572</v>
      </c>
      <c r="E13" s="41">
        <v>99</v>
      </c>
      <c r="F13" s="40">
        <f t="shared" si="1"/>
        <v>93.079799999999992</v>
      </c>
      <c r="G13" s="42">
        <v>700</v>
      </c>
      <c r="H13" s="43">
        <v>103.47</v>
      </c>
      <c r="I13" s="44">
        <f t="shared" si="2"/>
        <v>14.78142857142857</v>
      </c>
      <c r="J13" s="56">
        <v>91</v>
      </c>
      <c r="K13" s="40">
        <f t="shared" si="3"/>
        <v>94.157700000000006</v>
      </c>
      <c r="L13" s="42">
        <v>700</v>
      </c>
      <c r="M13" s="46">
        <f>RANK(I13,I6:I23)</f>
        <v>6</v>
      </c>
      <c r="N13" s="61">
        <v>1854</v>
      </c>
      <c r="O13" s="48" t="s">
        <v>36</v>
      </c>
      <c r="P13" s="49">
        <v>510</v>
      </c>
      <c r="Q13" s="49">
        <v>18</v>
      </c>
      <c r="R13" s="49">
        <v>158</v>
      </c>
      <c r="S13" s="49">
        <v>6</v>
      </c>
      <c r="T13" s="50">
        <v>764</v>
      </c>
      <c r="U13" s="50">
        <v>32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41.76</v>
      </c>
      <c r="D14" s="40">
        <f t="shared" si="0"/>
        <v>14.399999999999999</v>
      </c>
      <c r="E14" s="41">
        <v>88</v>
      </c>
      <c r="F14" s="40">
        <f t="shared" si="1"/>
        <v>36.748799999999996</v>
      </c>
      <c r="G14" s="42">
        <v>290</v>
      </c>
      <c r="H14" s="43">
        <v>36</v>
      </c>
      <c r="I14" s="44">
        <f t="shared" si="2"/>
        <v>14.399999999999999</v>
      </c>
      <c r="J14" s="56">
        <v>91</v>
      </c>
      <c r="K14" s="40">
        <f t="shared" si="3"/>
        <v>32.76</v>
      </c>
      <c r="L14" s="42">
        <v>250</v>
      </c>
      <c r="M14" s="46">
        <f>RANK(I14,I6:I23)</f>
        <v>9</v>
      </c>
      <c r="N14" s="47">
        <v>324</v>
      </c>
      <c r="O14" s="62" t="s">
        <v>38</v>
      </c>
      <c r="P14" s="49">
        <v>104</v>
      </c>
      <c r="Q14" s="49">
        <v>15</v>
      </c>
      <c r="R14" s="49">
        <v>23</v>
      </c>
      <c r="S14" s="49">
        <v>0</v>
      </c>
      <c r="T14" s="50">
        <v>88</v>
      </c>
      <c r="U14" s="50">
        <v>6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48</v>
      </c>
      <c r="D15" s="40">
        <f t="shared" si="0"/>
        <v>16</v>
      </c>
      <c r="E15" s="41">
        <v>90</v>
      </c>
      <c r="F15" s="40">
        <f t="shared" si="1"/>
        <v>43.2</v>
      </c>
      <c r="G15" s="42">
        <v>300</v>
      </c>
      <c r="H15" s="43">
        <v>51</v>
      </c>
      <c r="I15" s="44">
        <f t="shared" si="2"/>
        <v>16.721311475409838</v>
      </c>
      <c r="J15" s="56">
        <v>93</v>
      </c>
      <c r="K15" s="40">
        <f t="shared" si="3"/>
        <v>47.43</v>
      </c>
      <c r="L15" s="42">
        <v>305</v>
      </c>
      <c r="M15" s="46">
        <f>RANK(I15,I6:I23)</f>
        <v>4</v>
      </c>
      <c r="N15" s="47">
        <v>1090</v>
      </c>
      <c r="O15" s="48" t="s">
        <v>30</v>
      </c>
      <c r="P15" s="49">
        <v>218</v>
      </c>
      <c r="Q15" s="49">
        <v>49</v>
      </c>
      <c r="R15" s="49">
        <v>52</v>
      </c>
      <c r="S15" s="49">
        <v>6</v>
      </c>
      <c r="T15" s="50">
        <v>303</v>
      </c>
      <c r="U15" s="50">
        <v>22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73.25</v>
      </c>
      <c r="D16" s="40">
        <f t="shared" si="0"/>
        <v>15.92391304347826</v>
      </c>
      <c r="E16" s="41">
        <v>96</v>
      </c>
      <c r="F16" s="40">
        <f t="shared" si="1"/>
        <v>70.319999999999993</v>
      </c>
      <c r="G16" s="42">
        <v>460</v>
      </c>
      <c r="H16" s="43">
        <v>67.56</v>
      </c>
      <c r="I16" s="44">
        <f t="shared" si="2"/>
        <v>14.68695652173913</v>
      </c>
      <c r="J16" s="56">
        <v>95</v>
      </c>
      <c r="K16" s="40">
        <f t="shared" si="3"/>
        <v>64.182000000000002</v>
      </c>
      <c r="L16" s="42">
        <v>460</v>
      </c>
      <c r="M16" s="46">
        <f>RANK(I16,I6:I23)</f>
        <v>7</v>
      </c>
      <c r="N16" s="47">
        <v>570</v>
      </c>
      <c r="O16" s="62" t="s">
        <v>44</v>
      </c>
      <c r="P16" s="49">
        <v>352</v>
      </c>
      <c r="Q16" s="49">
        <v>18</v>
      </c>
      <c r="R16" s="49">
        <v>68</v>
      </c>
      <c r="S16" s="49">
        <v>0</v>
      </c>
      <c r="T16" s="50">
        <v>234</v>
      </c>
      <c r="U16" s="50">
        <v>14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88.68</v>
      </c>
      <c r="D17" s="40">
        <f t="shared" si="0"/>
        <v>15.158974358974362</v>
      </c>
      <c r="E17" s="41">
        <v>90</v>
      </c>
      <c r="F17" s="40">
        <f t="shared" si="1"/>
        <v>79.812000000000012</v>
      </c>
      <c r="G17" s="42">
        <v>585</v>
      </c>
      <c r="H17" s="43">
        <v>89.95</v>
      </c>
      <c r="I17" s="44">
        <f t="shared" si="2"/>
        <v>14.054687500000002</v>
      </c>
      <c r="J17" s="56">
        <v>93</v>
      </c>
      <c r="K17" s="40">
        <f t="shared" si="3"/>
        <v>83.653500000000008</v>
      </c>
      <c r="L17" s="42">
        <v>640</v>
      </c>
      <c r="M17" s="46">
        <f>RANK(I17,I6:I23)</f>
        <v>11</v>
      </c>
      <c r="N17" s="61">
        <v>1914</v>
      </c>
      <c r="O17" s="48" t="s">
        <v>46</v>
      </c>
      <c r="P17" s="49">
        <v>426</v>
      </c>
      <c r="Q17" s="49">
        <v>23</v>
      </c>
      <c r="R17" s="49">
        <v>154</v>
      </c>
      <c r="S17" s="49">
        <v>15</v>
      </c>
      <c r="T17" s="50">
        <v>407</v>
      </c>
      <c r="U17" s="50">
        <v>25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21</v>
      </c>
      <c r="D18" s="40">
        <f t="shared" si="0"/>
        <v>17.5</v>
      </c>
      <c r="E18" s="41">
        <v>92</v>
      </c>
      <c r="F18" s="40">
        <f t="shared" si="1"/>
        <v>19.32</v>
      </c>
      <c r="G18" s="42">
        <v>120</v>
      </c>
      <c r="H18" s="43">
        <v>27</v>
      </c>
      <c r="I18" s="44">
        <f t="shared" si="2"/>
        <v>20.76923076923077</v>
      </c>
      <c r="J18" s="56">
        <v>88</v>
      </c>
      <c r="K18" s="40">
        <f t="shared" si="3"/>
        <v>23.76</v>
      </c>
      <c r="L18" s="42">
        <v>130</v>
      </c>
      <c r="M18" s="46">
        <f>RANK(I18,I6:I23)</f>
        <v>1</v>
      </c>
      <c r="N18" s="47">
        <v>142</v>
      </c>
      <c r="O18" s="48" t="s">
        <v>23</v>
      </c>
      <c r="P18" s="49">
        <v>168</v>
      </c>
      <c r="Q18" s="49">
        <v>14</v>
      </c>
      <c r="R18" s="49">
        <v>25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39.5</v>
      </c>
      <c r="D19" s="40">
        <f t="shared" si="0"/>
        <v>13.527397260273974</v>
      </c>
      <c r="E19" s="41">
        <v>95</v>
      </c>
      <c r="F19" s="40">
        <f t="shared" si="1"/>
        <v>37.524999999999999</v>
      </c>
      <c r="G19" s="42">
        <v>292</v>
      </c>
      <c r="H19" s="43">
        <v>39.700000000000003</v>
      </c>
      <c r="I19" s="44">
        <f t="shared" si="2"/>
        <v>13.233333333333333</v>
      </c>
      <c r="J19" s="56">
        <v>95</v>
      </c>
      <c r="K19" s="40">
        <f t="shared" si="3"/>
        <v>37.715000000000003</v>
      </c>
      <c r="L19" s="42">
        <v>300</v>
      </c>
      <c r="M19" s="46">
        <f>RANK(I19,I6:I23)</f>
        <v>15</v>
      </c>
      <c r="N19" s="47"/>
      <c r="O19" s="48"/>
      <c r="P19" s="49">
        <v>150</v>
      </c>
      <c r="Q19" s="49">
        <v>31</v>
      </c>
      <c r="R19" s="49">
        <v>96</v>
      </c>
      <c r="S19" s="49">
        <v>1</v>
      </c>
      <c r="T19" s="50">
        <v>158</v>
      </c>
      <c r="U19" s="50">
        <v>17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17.5</v>
      </c>
      <c r="D20" s="40">
        <f t="shared" si="0"/>
        <v>12.962962962962962</v>
      </c>
      <c r="E20" s="41">
        <v>90</v>
      </c>
      <c r="F20" s="40">
        <f t="shared" si="1"/>
        <v>15.75</v>
      </c>
      <c r="G20" s="42">
        <v>135</v>
      </c>
      <c r="H20" s="43">
        <v>15</v>
      </c>
      <c r="I20" s="44">
        <f t="shared" si="2"/>
        <v>13.636363636363635</v>
      </c>
      <c r="J20" s="56">
        <v>90</v>
      </c>
      <c r="K20" s="40">
        <f t="shared" si="3"/>
        <v>13.5</v>
      </c>
      <c r="L20" s="42">
        <v>110</v>
      </c>
      <c r="M20" s="46">
        <f>RANK(I20,I6:I23)</f>
        <v>12</v>
      </c>
      <c r="N20" s="47">
        <v>84</v>
      </c>
      <c r="O20" s="48" t="s">
        <v>38</v>
      </c>
      <c r="P20" s="49">
        <v>53</v>
      </c>
      <c r="Q20" s="49">
        <v>8</v>
      </c>
      <c r="R20" s="49">
        <v>13</v>
      </c>
      <c r="S20" s="49">
        <v>0</v>
      </c>
      <c r="T20" s="50">
        <v>96</v>
      </c>
      <c r="U20" s="50">
        <v>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13.571428571428571</v>
      </c>
      <c r="E21" s="41">
        <v>81</v>
      </c>
      <c r="F21" s="40">
        <f t="shared" si="1"/>
        <v>30.78</v>
      </c>
      <c r="G21" s="42">
        <v>280</v>
      </c>
      <c r="H21" s="43">
        <v>38</v>
      </c>
      <c r="I21" s="44">
        <f t="shared" si="2"/>
        <v>13.571428571428571</v>
      </c>
      <c r="J21" s="56">
        <v>90</v>
      </c>
      <c r="K21" s="40">
        <f t="shared" si="3"/>
        <v>34.200000000000003</v>
      </c>
      <c r="L21" s="42">
        <v>280</v>
      </c>
      <c r="M21" s="46">
        <f>RANK(I21,I6:I23)</f>
        <v>14</v>
      </c>
      <c r="N21" s="47">
        <v>246</v>
      </c>
      <c r="O21" s="48" t="s">
        <v>52</v>
      </c>
      <c r="P21" s="49">
        <v>168</v>
      </c>
      <c r="Q21" s="49">
        <v>26</v>
      </c>
      <c r="R21" s="49">
        <v>2</v>
      </c>
      <c r="S21" s="49">
        <v>2</v>
      </c>
      <c r="T21" s="50">
        <v>161</v>
      </c>
      <c r="U21" s="50">
        <v>22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15.71</v>
      </c>
      <c r="D22" s="40">
        <f t="shared" si="0"/>
        <v>14.820754716981133</v>
      </c>
      <c r="E22" s="41">
        <v>90</v>
      </c>
      <c r="F22" s="40">
        <f t="shared" si="1"/>
        <v>14.139000000000001</v>
      </c>
      <c r="G22" s="42">
        <v>106</v>
      </c>
      <c r="H22" s="43">
        <v>11.1</v>
      </c>
      <c r="I22" s="44">
        <f t="shared" si="2"/>
        <v>10.571428571428571</v>
      </c>
      <c r="J22" s="56">
        <v>90</v>
      </c>
      <c r="K22" s="40">
        <f t="shared" si="3"/>
        <v>9.99</v>
      </c>
      <c r="L22" s="42">
        <v>105</v>
      </c>
      <c r="M22" s="46">
        <f>RANK(I22,I6:I23)</f>
        <v>18</v>
      </c>
      <c r="N22" s="47">
        <v>45</v>
      </c>
      <c r="O22" s="62" t="s">
        <v>38</v>
      </c>
      <c r="P22" s="49">
        <v>146</v>
      </c>
      <c r="Q22" s="49">
        <v>17</v>
      </c>
      <c r="R22" s="49">
        <v>0</v>
      </c>
      <c r="S22" s="49">
        <v>0</v>
      </c>
      <c r="T22" s="50">
        <v>95</v>
      </c>
      <c r="U22" s="50">
        <v>2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15.1</v>
      </c>
      <c r="D23" s="40">
        <f t="shared" si="0"/>
        <v>12.479338842975206</v>
      </c>
      <c r="E23" s="41">
        <v>94</v>
      </c>
      <c r="F23" s="40">
        <f t="shared" si="1"/>
        <v>14.193999999999999</v>
      </c>
      <c r="G23" s="42">
        <v>121</v>
      </c>
      <c r="H23" s="43">
        <v>13.6</v>
      </c>
      <c r="I23" s="44">
        <f t="shared" si="2"/>
        <v>13.600000000000001</v>
      </c>
      <c r="J23" s="56">
        <v>94</v>
      </c>
      <c r="K23" s="40">
        <f t="shared" si="3"/>
        <v>12.783999999999999</v>
      </c>
      <c r="L23" s="42">
        <v>100</v>
      </c>
      <c r="M23" s="46">
        <f>RANK(I23,I6:I23)</f>
        <v>13</v>
      </c>
      <c r="N23" s="47">
        <v>158</v>
      </c>
      <c r="O23" s="48" t="s">
        <v>38</v>
      </c>
      <c r="P23" s="49">
        <v>63</v>
      </c>
      <c r="Q23" s="49">
        <v>0</v>
      </c>
      <c r="R23" s="49">
        <v>0</v>
      </c>
      <c r="S23" s="49">
        <v>0</v>
      </c>
      <c r="T23" s="50">
        <v>34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1077.21</v>
      </c>
      <c r="D24" s="40">
        <f t="shared" si="0"/>
        <v>14.786684969114619</v>
      </c>
      <c r="E24" s="41">
        <f>F24/C24*100</f>
        <v>93.289822782929974</v>
      </c>
      <c r="F24" s="40">
        <f>SUM(F6:F23)</f>
        <v>1004.9273000000001</v>
      </c>
      <c r="G24" s="65">
        <f>SUM(G6:G23)</f>
        <v>7285</v>
      </c>
      <c r="H24" s="44">
        <f>SUM(H6:H23)</f>
        <v>1089.79</v>
      </c>
      <c r="I24" s="44">
        <f t="shared" si="2"/>
        <v>14.810954063604239</v>
      </c>
      <c r="J24" s="45">
        <f>K24/H24*100</f>
        <v>92.70523880747669</v>
      </c>
      <c r="K24" s="40">
        <f>SUM(K6:K23)</f>
        <v>1010.2924220000001</v>
      </c>
      <c r="L24" s="66">
        <f>SUM(L6:L23)</f>
        <v>7358</v>
      </c>
      <c r="M24" s="37"/>
      <c r="N24" s="67">
        <f>SUM(N6:N23)</f>
        <v>12897</v>
      </c>
      <c r="O24" s="68"/>
      <c r="P24" s="49">
        <f t="shared" ref="P24:W24" si="4">SUM(P6:P23)</f>
        <v>4695</v>
      </c>
      <c r="Q24" s="49">
        <f t="shared" si="4"/>
        <v>382</v>
      </c>
      <c r="R24" s="49">
        <f t="shared" si="4"/>
        <v>1409</v>
      </c>
      <c r="S24" s="49">
        <f t="shared" si="4"/>
        <v>72</v>
      </c>
      <c r="T24" s="49">
        <f t="shared" si="4"/>
        <v>4882</v>
      </c>
      <c r="U24" s="49">
        <f t="shared" si="4"/>
        <v>405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7285</v>
      </c>
      <c r="AG24" s="69">
        <f>L24</f>
        <v>7358</v>
      </c>
    </row>
    <row r="25" spans="1:33" ht="34.799999999999997" customHeight="1" x14ac:dyDescent="0.35">
      <c r="A25" s="37"/>
      <c r="B25" s="70" t="s">
        <v>58</v>
      </c>
      <c r="C25" s="64">
        <v>177.99999999999997</v>
      </c>
      <c r="D25" s="40">
        <v>15.573053368328956</v>
      </c>
      <c r="E25" s="71"/>
      <c r="F25" s="71"/>
      <c r="G25" s="72">
        <v>1143</v>
      </c>
      <c r="H25" s="73">
        <v>172.79999999999998</v>
      </c>
      <c r="I25" s="44">
        <v>14.352159468438536</v>
      </c>
      <c r="J25" s="74"/>
      <c r="K25" s="74"/>
      <c r="L25" s="75">
        <v>1204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1143</v>
      </c>
      <c r="W25" s="37">
        <f>[1]КФХ!I32</f>
        <v>1204</v>
      </c>
      <c r="Y25" t="s">
        <v>59</v>
      </c>
      <c r="AF25" s="69">
        <f>[1]КФХ!F32</f>
        <v>1143</v>
      </c>
      <c r="AG25">
        <f>[1]КФХ!I32</f>
        <v>1204</v>
      </c>
    </row>
    <row r="26" spans="1:33" ht="33.75" customHeight="1" x14ac:dyDescent="0.35">
      <c r="A26" s="37"/>
      <c r="B26" s="79" t="s">
        <v>60</v>
      </c>
      <c r="C26" s="64">
        <f>SUM(C24:C25)</f>
        <v>1255.21</v>
      </c>
      <c r="D26" s="40">
        <f t="shared" si="0"/>
        <v>14.893331751305174</v>
      </c>
      <c r="E26" s="71"/>
      <c r="F26" s="71"/>
      <c r="G26" s="72">
        <f>SUM(G24:G25)</f>
        <v>8428</v>
      </c>
      <c r="H26" s="44">
        <f>SUM(H24:H25)</f>
        <v>1262.5899999999999</v>
      </c>
      <c r="I26" s="44">
        <f t="shared" si="2"/>
        <v>14.746437748189676</v>
      </c>
      <c r="J26" s="74"/>
      <c r="K26" s="74"/>
      <c r="L26" s="80">
        <f>SUM(L24:L25)</f>
        <v>8562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8419</v>
      </c>
      <c r="W26" s="37">
        <f>SUM(W24:W25)</f>
        <v>8554</v>
      </c>
      <c r="Y26" t="s">
        <v>61</v>
      </c>
      <c r="AF26" s="69"/>
      <c r="AG26">
        <v>2035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8428</v>
      </c>
      <c r="AG27" s="86">
        <f>SUM(AG24:AG26)</f>
        <v>10597</v>
      </c>
    </row>
    <row r="28" spans="1:33" x14ac:dyDescent="0.35">
      <c r="V28" s="37">
        <f>SUM(V26:V27)</f>
        <v>10554</v>
      </c>
      <c r="W28" s="37">
        <f>SUM(W26:W27)</f>
        <v>10629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2016-08-29T06:15:31Z</dcterms:created>
  <dcterms:modified xsi:type="dcterms:W3CDTF">2016-08-29T06:16:26Z</dcterms:modified>
</cp:coreProperties>
</file>