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4" i="1" l="1"/>
  <c r="I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<sst xmlns="http://schemas.openxmlformats.org/spreadsheetml/2006/main" count="64" uniqueCount="47">
  <si>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27 ноября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</si>
  <si>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</si>
  <si>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</si>
  <si>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</si>
  <si>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</si>
  <si>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</si>
  <si>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</si>
  <si>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</si>
  <si>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</si>
  <si>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</si>
  <si>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</si>
  <si>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</si>
  <si>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</si>
  <si>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</si>
  <si>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</si>
  <si>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</si>
  <si>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</si>
  <si>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</si>
  <si>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</si>
  <si>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</si>
  <si>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</si>
  <si>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</si>
  <si>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</si>
  <si>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</si>
  <si>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</si>
  <si>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</si>
  <si>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</si>
  <si>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</si>
  <si>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</si>
  <si>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</si>
  <si>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</si>
  <si>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</si>
  <si>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</si>
  <si>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</si>
  <si>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</si>
  <si>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</si>
  <si>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</si>
  <si>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</si>
  <si>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</si>
  <si>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</si>
  <si>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</si>
  <si>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</si>
  <si>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</si>
  <si>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</si>
  <si>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7353гол)</t>
  </si>
  <si>
    <t>КФХ (2016 г -поголовье 1225 гол)</t>
  </si>
  <si>
    <t>ВСЕГО ПО РАЙОНУ (поголовье 2016 г -8578гол)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</si>
</sst>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zoomScale="59" zoomScaleNormal="50" zoomScaleSheetLayoutView="59" workbookViewId="0">
      <selection activeCell="AB22" sqref="AB22"/>
    </sheetView>
  </sheetViews>
  <sheetFormatPr defaultRowHeight="20.399999999999999" x14ac:dyDescent="0.35"/>
  <cols>
    <col min="1" max="1" width="4.88671875" style="1" customWidth="1"/>
    <col min="2" max="2" width="35.33203125" style="83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2016</v>
      </c>
      <c r="W5" s="36">
        <v>2017</v>
      </c>
    </row>
    <row r="6" spans="1:23" s="53" customFormat="1" ht="45" customHeight="1" x14ac:dyDescent="0.35">
      <c r="A6" s="40">
        <v>1</v>
      </c>
      <c r="B6" s="41" t="s">
        <v>21</v>
      </c>
      <c r="C6" s="42">
        <v>172.05</v>
      </c>
      <c r="D6" s="43">
        <f t="shared" ref="D6:D25" si="0">C6/G6*100</f>
        <v>13.987804878048781</v>
      </c>
      <c r="E6" s="44">
        <v>94</v>
      </c>
      <c r="F6" s="43">
        <f t="shared" ref="F6:F7" si="1">C6*E6/100</f>
        <v>161.727</v>
      </c>
      <c r="G6" s="45">
        <v>1230</v>
      </c>
      <c r="H6" s="46">
        <v>158.6</v>
      </c>
      <c r="I6" s="47">
        <f t="shared" ref="I6:I25" si="2">H6/L6*100</f>
        <v>12.894308943089431</v>
      </c>
      <c r="J6" s="48">
        <v>95</v>
      </c>
      <c r="K6" s="43">
        <f t="shared" ref="K6:K23" si="3">H6*J6/100</f>
        <v>150.66999999999999</v>
      </c>
      <c r="L6" s="45">
        <v>1230</v>
      </c>
      <c r="M6" s="49">
        <f>RANK(I6,I6:I23)</f>
        <v>11</v>
      </c>
      <c r="N6" s="50">
        <v>2300</v>
      </c>
      <c r="O6" s="51"/>
      <c r="P6" s="52">
        <v>1139</v>
      </c>
      <c r="Q6" s="52">
        <v>86</v>
      </c>
      <c r="R6" s="52">
        <v>230</v>
      </c>
      <c r="S6" s="52">
        <v>0</v>
      </c>
      <c r="T6" s="52">
        <v>1063</v>
      </c>
      <c r="U6" s="52">
        <v>121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83.28</v>
      </c>
      <c r="D7" s="43">
        <f t="shared" si="0"/>
        <v>12.911627906976744</v>
      </c>
      <c r="E7" s="44">
        <v>89</v>
      </c>
      <c r="F7" s="43">
        <f t="shared" si="1"/>
        <v>74.119200000000006</v>
      </c>
      <c r="G7" s="45">
        <v>645</v>
      </c>
      <c r="H7" s="46">
        <v>93.5</v>
      </c>
      <c r="I7" s="47">
        <f t="shared" si="2"/>
        <v>14.496124031007751</v>
      </c>
      <c r="J7" s="48">
        <v>96</v>
      </c>
      <c r="K7" s="43">
        <f t="shared" si="3"/>
        <v>89.76</v>
      </c>
      <c r="L7" s="45">
        <v>645</v>
      </c>
      <c r="M7" s="49">
        <f>RANK(I7,I6:I23)</f>
        <v>6</v>
      </c>
      <c r="N7" s="50">
        <v>460</v>
      </c>
      <c r="O7" s="51"/>
      <c r="P7" s="52">
        <v>489</v>
      </c>
      <c r="Q7" s="52">
        <v>42</v>
      </c>
      <c r="R7" s="52">
        <v>190</v>
      </c>
      <c r="S7" s="52">
        <v>0</v>
      </c>
      <c r="T7" s="52">
        <v>567</v>
      </c>
      <c r="U7" s="52">
        <v>82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120</v>
      </c>
      <c r="D8" s="43">
        <f t="shared" si="0"/>
        <v>15</v>
      </c>
      <c r="E8" s="44">
        <v>96</v>
      </c>
      <c r="F8" s="43">
        <f>C8*E8/100</f>
        <v>115.2</v>
      </c>
      <c r="G8" s="45">
        <v>800</v>
      </c>
      <c r="H8" s="46">
        <v>122.4</v>
      </c>
      <c r="I8" s="47">
        <f t="shared" si="2"/>
        <v>15.299999999999999</v>
      </c>
      <c r="J8" s="56">
        <v>96</v>
      </c>
      <c r="K8" s="43">
        <f t="shared" si="3"/>
        <v>117.50400000000002</v>
      </c>
      <c r="L8" s="45">
        <v>800</v>
      </c>
      <c r="M8" s="49">
        <f>RANK(I8,I6:I23)</f>
        <v>5</v>
      </c>
      <c r="N8" s="50">
        <v>760</v>
      </c>
      <c r="O8" s="51" t="s">
        <v>24</v>
      </c>
      <c r="P8" s="52">
        <v>613</v>
      </c>
      <c r="Q8" s="52">
        <v>23</v>
      </c>
      <c r="R8" s="52">
        <v>183</v>
      </c>
      <c r="S8" s="52">
        <v>5</v>
      </c>
      <c r="T8" s="52">
        <v>594</v>
      </c>
      <c r="U8" s="52">
        <v>31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31.29</v>
      </c>
      <c r="D9" s="43">
        <f t="shared" si="0"/>
        <v>12.270588235294118</v>
      </c>
      <c r="E9" s="44">
        <v>93</v>
      </c>
      <c r="F9" s="43">
        <f t="shared" ref="F9:F23" si="4">C9*E9/100</f>
        <v>29.099699999999999</v>
      </c>
      <c r="G9" s="45">
        <v>255</v>
      </c>
      <c r="H9" s="46">
        <v>34.93</v>
      </c>
      <c r="I9" s="47">
        <f t="shared" si="2"/>
        <v>11.721476510067113</v>
      </c>
      <c r="J9" s="48">
        <v>87</v>
      </c>
      <c r="K9" s="43">
        <f>H9*J9/100</f>
        <v>30.389099999999999</v>
      </c>
      <c r="L9" s="45">
        <v>298</v>
      </c>
      <c r="M9" s="49">
        <f>RANK(I9,I6:I23)</f>
        <v>13</v>
      </c>
      <c r="N9" s="50">
        <v>347</v>
      </c>
      <c r="O9" s="51" t="s">
        <v>24</v>
      </c>
      <c r="P9" s="52">
        <v>285</v>
      </c>
      <c r="Q9" s="52">
        <v>38</v>
      </c>
      <c r="R9" s="52">
        <v>69</v>
      </c>
      <c r="S9" s="52">
        <v>0</v>
      </c>
      <c r="T9" s="52">
        <v>269</v>
      </c>
      <c r="U9" s="52">
        <v>17</v>
      </c>
      <c r="V9" s="40">
        <v>255</v>
      </c>
      <c r="W9" s="40">
        <v>298</v>
      </c>
    </row>
    <row r="10" spans="1:23" s="54" customFormat="1" ht="45" customHeight="1" x14ac:dyDescent="0.35">
      <c r="A10" s="40">
        <v>5</v>
      </c>
      <c r="B10" s="55" t="s">
        <v>26</v>
      </c>
      <c r="C10" s="42">
        <v>63.93</v>
      </c>
      <c r="D10" s="43">
        <f t="shared" si="0"/>
        <v>14.206666666666667</v>
      </c>
      <c r="E10" s="44">
        <v>90</v>
      </c>
      <c r="F10" s="43">
        <f t="shared" si="4"/>
        <v>57.536999999999999</v>
      </c>
      <c r="G10" s="45">
        <v>450</v>
      </c>
      <c r="H10" s="46">
        <v>76.760000000000005</v>
      </c>
      <c r="I10" s="47">
        <f t="shared" si="2"/>
        <v>13.931034482758623</v>
      </c>
      <c r="J10" s="56">
        <v>92</v>
      </c>
      <c r="K10" s="43">
        <f t="shared" si="3"/>
        <v>70.619200000000006</v>
      </c>
      <c r="L10" s="45">
        <v>551</v>
      </c>
      <c r="M10" s="49">
        <f>RANK(I10,I6:I23)</f>
        <v>9</v>
      </c>
      <c r="N10" s="50">
        <v>1710</v>
      </c>
      <c r="O10" s="51" t="s">
        <v>27</v>
      </c>
      <c r="P10" s="52">
        <v>532</v>
      </c>
      <c r="Q10" s="52">
        <v>20</v>
      </c>
      <c r="R10" s="52">
        <v>170</v>
      </c>
      <c r="S10" s="52">
        <v>0</v>
      </c>
      <c r="T10" s="52">
        <v>405</v>
      </c>
      <c r="U10" s="52">
        <v>29</v>
      </c>
      <c r="V10" s="40">
        <v>450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50</v>
      </c>
      <c r="D11" s="43">
        <f t="shared" si="0"/>
        <v>13.966480446927374</v>
      </c>
      <c r="E11" s="44">
        <v>88</v>
      </c>
      <c r="F11" s="43">
        <f t="shared" si="4"/>
        <v>44</v>
      </c>
      <c r="G11" s="45">
        <v>358</v>
      </c>
      <c r="H11" s="46">
        <v>61.1</v>
      </c>
      <c r="I11" s="47">
        <f t="shared" si="2"/>
        <v>17.01949860724234</v>
      </c>
      <c r="J11" s="48">
        <v>90</v>
      </c>
      <c r="K11" s="43">
        <f t="shared" si="3"/>
        <v>54.99</v>
      </c>
      <c r="L11" s="45">
        <v>359</v>
      </c>
      <c r="M11" s="49">
        <f>RANK(I11,I6:I23)</f>
        <v>3</v>
      </c>
      <c r="N11" s="50">
        <v>407</v>
      </c>
      <c r="O11" s="51" t="s">
        <v>29</v>
      </c>
      <c r="P11" s="52">
        <v>289</v>
      </c>
      <c r="Q11" s="52">
        <v>26</v>
      </c>
      <c r="R11" s="52">
        <v>124</v>
      </c>
      <c r="S11" s="52">
        <v>8</v>
      </c>
      <c r="T11" s="52">
        <v>319</v>
      </c>
      <c r="U11" s="52">
        <v>36</v>
      </c>
      <c r="V11" s="40">
        <v>358</v>
      </c>
      <c r="W11" s="40">
        <v>359</v>
      </c>
    </row>
    <row r="12" spans="1:23" s="54" customFormat="1" ht="45" customHeight="1" x14ac:dyDescent="0.35">
      <c r="A12" s="40">
        <v>7</v>
      </c>
      <c r="B12" s="55" t="s">
        <v>30</v>
      </c>
      <c r="C12" s="42">
        <v>40.5</v>
      </c>
      <c r="D12" s="43">
        <f t="shared" si="0"/>
        <v>16.875</v>
      </c>
      <c r="E12" s="44">
        <v>98.5</v>
      </c>
      <c r="F12" s="43">
        <f t="shared" si="4"/>
        <v>39.892499999999998</v>
      </c>
      <c r="G12" s="45">
        <v>240</v>
      </c>
      <c r="H12" s="46">
        <v>40.9</v>
      </c>
      <c r="I12" s="47">
        <f t="shared" si="2"/>
        <v>18.177777777777777</v>
      </c>
      <c r="J12" s="56">
        <v>98.5</v>
      </c>
      <c r="K12" s="43">
        <f t="shared" si="3"/>
        <v>40.286499999999997</v>
      </c>
      <c r="L12" s="45">
        <v>225</v>
      </c>
      <c r="M12" s="49">
        <f>RANK(I12,I6:I23)</f>
        <v>2</v>
      </c>
      <c r="N12" s="50">
        <v>940</v>
      </c>
      <c r="O12" s="51" t="s">
        <v>27</v>
      </c>
      <c r="P12" s="52">
        <v>200</v>
      </c>
      <c r="Q12" s="52">
        <v>5</v>
      </c>
      <c r="R12" s="52">
        <v>22</v>
      </c>
      <c r="S12" s="52">
        <v>0</v>
      </c>
      <c r="T12" s="52">
        <v>214</v>
      </c>
      <c r="U12" s="52">
        <v>27</v>
      </c>
      <c r="V12" s="40">
        <v>240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106.91</v>
      </c>
      <c r="D13" s="43">
        <f t="shared" si="0"/>
        <v>15.272857142857143</v>
      </c>
      <c r="E13" s="44">
        <v>91</v>
      </c>
      <c r="F13" s="43">
        <f t="shared" si="4"/>
        <v>97.2881</v>
      </c>
      <c r="G13" s="45">
        <v>700</v>
      </c>
      <c r="H13" s="46">
        <v>99.35</v>
      </c>
      <c r="I13" s="47">
        <f t="shared" si="2"/>
        <v>14.192857142857143</v>
      </c>
      <c r="J13" s="56">
        <v>91</v>
      </c>
      <c r="K13" s="43">
        <f t="shared" si="3"/>
        <v>90.408500000000004</v>
      </c>
      <c r="L13" s="45">
        <v>700</v>
      </c>
      <c r="M13" s="49">
        <f>RANK(I13,I6:I23)</f>
        <v>8</v>
      </c>
      <c r="N13" s="50">
        <v>1357</v>
      </c>
      <c r="O13" s="51" t="s">
        <v>32</v>
      </c>
      <c r="P13" s="52">
        <v>550</v>
      </c>
      <c r="Q13" s="52">
        <v>14</v>
      </c>
      <c r="R13" s="52">
        <v>362</v>
      </c>
      <c r="S13" s="52">
        <v>11</v>
      </c>
      <c r="T13" s="52">
        <v>704</v>
      </c>
      <c r="U13" s="52">
        <v>18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26</v>
      </c>
      <c r="D14" s="43">
        <f t="shared" si="0"/>
        <v>10.4</v>
      </c>
      <c r="E14" s="44">
        <v>91</v>
      </c>
      <c r="F14" s="43">
        <f t="shared" si="4"/>
        <v>23.66</v>
      </c>
      <c r="G14" s="45">
        <v>250</v>
      </c>
      <c r="H14" s="46">
        <v>27</v>
      </c>
      <c r="I14" s="47">
        <f t="shared" si="2"/>
        <v>10.8</v>
      </c>
      <c r="J14" s="56">
        <v>91</v>
      </c>
      <c r="K14" s="43">
        <f t="shared" si="3"/>
        <v>24.57</v>
      </c>
      <c r="L14" s="45">
        <v>250</v>
      </c>
      <c r="M14" s="49">
        <f>RANK(I14,I6:I23)</f>
        <v>17</v>
      </c>
      <c r="N14" s="50">
        <v>800</v>
      </c>
      <c r="O14" s="58" t="s">
        <v>32</v>
      </c>
      <c r="P14" s="52">
        <v>201</v>
      </c>
      <c r="Q14" s="52">
        <v>30</v>
      </c>
      <c r="R14" s="52">
        <v>40</v>
      </c>
      <c r="S14" s="52">
        <v>0</v>
      </c>
      <c r="T14" s="52">
        <v>181</v>
      </c>
      <c r="U14" s="52">
        <v>11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46</v>
      </c>
      <c r="D15" s="43">
        <f t="shared" si="0"/>
        <v>15.081967213114755</v>
      </c>
      <c r="E15" s="44">
        <v>93</v>
      </c>
      <c r="F15" s="43">
        <f t="shared" si="4"/>
        <v>42.78</v>
      </c>
      <c r="G15" s="45">
        <v>305</v>
      </c>
      <c r="H15" s="46">
        <v>43.47</v>
      </c>
      <c r="I15" s="47">
        <f t="shared" si="2"/>
        <v>14.252459016393443</v>
      </c>
      <c r="J15" s="56">
        <v>94</v>
      </c>
      <c r="K15" s="43">
        <f t="shared" si="3"/>
        <v>40.861799999999995</v>
      </c>
      <c r="L15" s="45">
        <v>305</v>
      </c>
      <c r="M15" s="49">
        <f>RANK(I15,I6:I23)</f>
        <v>7</v>
      </c>
      <c r="N15" s="50">
        <v>800</v>
      </c>
      <c r="O15" s="51" t="s">
        <v>32</v>
      </c>
      <c r="P15" s="52">
        <v>199</v>
      </c>
      <c r="Q15" s="52">
        <v>23</v>
      </c>
      <c r="R15" s="52">
        <v>31</v>
      </c>
      <c r="S15" s="52">
        <v>6</v>
      </c>
      <c r="T15" s="52">
        <v>313</v>
      </c>
      <c r="U15" s="52">
        <v>33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53.42</v>
      </c>
      <c r="D16" s="43">
        <f t="shared" si="0"/>
        <v>12.308755760368664</v>
      </c>
      <c r="E16" s="44">
        <v>95</v>
      </c>
      <c r="F16" s="43">
        <f t="shared" si="4"/>
        <v>50.749000000000002</v>
      </c>
      <c r="G16" s="45">
        <v>434</v>
      </c>
      <c r="H16" s="46">
        <v>62.07</v>
      </c>
      <c r="I16" s="47">
        <f t="shared" si="2"/>
        <v>13.493478260869566</v>
      </c>
      <c r="J16" s="56">
        <v>95</v>
      </c>
      <c r="K16" s="43">
        <f t="shared" si="3"/>
        <v>58.966499999999996</v>
      </c>
      <c r="L16" s="45">
        <v>460</v>
      </c>
      <c r="M16" s="49">
        <f>RANK(I16,I6:I23)</f>
        <v>10</v>
      </c>
      <c r="N16" s="50">
        <v>1000</v>
      </c>
      <c r="O16" s="58" t="s">
        <v>27</v>
      </c>
      <c r="P16" s="52">
        <v>378</v>
      </c>
      <c r="Q16" s="52">
        <v>18</v>
      </c>
      <c r="R16" s="52">
        <v>99</v>
      </c>
      <c r="S16" s="52">
        <v>0</v>
      </c>
      <c r="T16" s="52">
        <v>326</v>
      </c>
      <c r="U16" s="52">
        <v>33</v>
      </c>
      <c r="V16" s="40">
        <v>434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104.1</v>
      </c>
      <c r="D17" s="43">
        <f t="shared" si="0"/>
        <v>16.265625</v>
      </c>
      <c r="E17" s="44">
        <v>93</v>
      </c>
      <c r="F17" s="43">
        <f t="shared" si="4"/>
        <v>96.812999999999988</v>
      </c>
      <c r="G17" s="45">
        <v>640</v>
      </c>
      <c r="H17" s="46">
        <v>112.75</v>
      </c>
      <c r="I17" s="47">
        <f t="shared" si="2"/>
        <v>16.015625</v>
      </c>
      <c r="J17" s="56">
        <v>93</v>
      </c>
      <c r="K17" s="43">
        <f t="shared" si="3"/>
        <v>104.8575</v>
      </c>
      <c r="L17" s="45">
        <v>704</v>
      </c>
      <c r="M17" s="49">
        <f>RANK(I17,I6:I23)</f>
        <v>4</v>
      </c>
      <c r="N17" s="50">
        <v>1166</v>
      </c>
      <c r="O17" s="51" t="s">
        <v>27</v>
      </c>
      <c r="P17" s="52">
        <v>504</v>
      </c>
      <c r="Q17" s="52">
        <v>25</v>
      </c>
      <c r="R17" s="52">
        <v>162</v>
      </c>
      <c r="S17" s="52">
        <v>11</v>
      </c>
      <c r="T17" s="52">
        <v>660</v>
      </c>
      <c r="U17" s="52">
        <v>30</v>
      </c>
      <c r="V17" s="40">
        <v>640</v>
      </c>
      <c r="W17" s="40">
        <v>704</v>
      </c>
    </row>
    <row r="18" spans="1:23" s="54" customFormat="1" ht="45" customHeight="1" x14ac:dyDescent="0.35">
      <c r="A18" s="40">
        <v>13</v>
      </c>
      <c r="B18" s="55" t="s">
        <v>37</v>
      </c>
      <c r="C18" s="42">
        <v>19.7</v>
      </c>
      <c r="D18" s="43">
        <f t="shared" si="0"/>
        <v>15.153846153846153</v>
      </c>
      <c r="E18" s="44">
        <v>89</v>
      </c>
      <c r="F18" s="43">
        <f t="shared" si="4"/>
        <v>17.533000000000001</v>
      </c>
      <c r="G18" s="45">
        <v>130</v>
      </c>
      <c r="H18" s="46">
        <v>21</v>
      </c>
      <c r="I18" s="47">
        <f t="shared" si="2"/>
        <v>18.260869565217391</v>
      </c>
      <c r="J18" s="56">
        <v>89</v>
      </c>
      <c r="K18" s="43">
        <f t="shared" si="3"/>
        <v>18.690000000000001</v>
      </c>
      <c r="L18" s="45">
        <v>115</v>
      </c>
      <c r="M18" s="49">
        <f>RANK(I18,I6:I23)</f>
        <v>1</v>
      </c>
      <c r="N18" s="50">
        <v>868</v>
      </c>
      <c r="O18" s="51" t="s">
        <v>27</v>
      </c>
      <c r="P18" s="52">
        <v>150</v>
      </c>
      <c r="Q18" s="52">
        <v>13</v>
      </c>
      <c r="R18" s="52">
        <v>53</v>
      </c>
      <c r="S18" s="52">
        <v>0</v>
      </c>
      <c r="T18" s="52">
        <v>146</v>
      </c>
      <c r="U18" s="52">
        <v>3</v>
      </c>
      <c r="V18" s="40">
        <v>130</v>
      </c>
      <c r="W18" s="40">
        <v>115</v>
      </c>
    </row>
    <row r="19" spans="1:23" s="54" customFormat="1" ht="45" customHeight="1" x14ac:dyDescent="0.35">
      <c r="A19" s="40">
        <v>14</v>
      </c>
      <c r="B19" s="55" t="s">
        <v>38</v>
      </c>
      <c r="C19" s="42">
        <v>27.9</v>
      </c>
      <c r="D19" s="43">
        <f t="shared" si="0"/>
        <v>9.3000000000000007</v>
      </c>
      <c r="E19" s="44">
        <v>93</v>
      </c>
      <c r="F19" s="43">
        <f t="shared" si="4"/>
        <v>25.946999999999999</v>
      </c>
      <c r="G19" s="45">
        <v>300</v>
      </c>
      <c r="H19" s="46">
        <v>33.5</v>
      </c>
      <c r="I19" s="47">
        <f t="shared" si="2"/>
        <v>11.166666666666666</v>
      </c>
      <c r="J19" s="56">
        <v>93</v>
      </c>
      <c r="K19" s="43">
        <f t="shared" si="3"/>
        <v>31.155000000000001</v>
      </c>
      <c r="L19" s="45">
        <v>300</v>
      </c>
      <c r="M19" s="49">
        <f>RANK(I19,I6:I23)</f>
        <v>16</v>
      </c>
      <c r="N19" s="50"/>
      <c r="O19" s="51"/>
      <c r="P19" s="52">
        <v>136</v>
      </c>
      <c r="Q19" s="52">
        <v>0</v>
      </c>
      <c r="R19" s="52">
        <v>137</v>
      </c>
      <c r="S19" s="52">
        <v>0</v>
      </c>
      <c r="T19" s="52">
        <v>260</v>
      </c>
      <c r="U19" s="52">
        <v>10</v>
      </c>
      <c r="V19" s="40">
        <v>300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11.5</v>
      </c>
      <c r="D20" s="43">
        <f t="shared" si="0"/>
        <v>8.518518518518519</v>
      </c>
      <c r="E20" s="44">
        <v>90</v>
      </c>
      <c r="F20" s="43">
        <f t="shared" si="4"/>
        <v>10.35</v>
      </c>
      <c r="G20" s="45">
        <v>135</v>
      </c>
      <c r="H20" s="46">
        <v>11</v>
      </c>
      <c r="I20" s="47">
        <f t="shared" si="2"/>
        <v>7.6388888888888893</v>
      </c>
      <c r="J20" s="56">
        <v>90</v>
      </c>
      <c r="K20" s="43">
        <f t="shared" si="3"/>
        <v>9.9</v>
      </c>
      <c r="L20" s="45">
        <v>144</v>
      </c>
      <c r="M20" s="49">
        <f>RANK(I20,I6:I23)</f>
        <v>18</v>
      </c>
      <c r="N20" s="50">
        <v>192</v>
      </c>
      <c r="O20" s="51" t="s">
        <v>27</v>
      </c>
      <c r="P20" s="52">
        <v>93</v>
      </c>
      <c r="Q20" s="52">
        <v>3</v>
      </c>
      <c r="R20" s="52">
        <v>26</v>
      </c>
      <c r="S20" s="52">
        <v>0</v>
      </c>
      <c r="T20" s="52">
        <v>138</v>
      </c>
      <c r="U20" s="52">
        <v>1</v>
      </c>
      <c r="V20" s="40">
        <v>135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33</v>
      </c>
      <c r="D21" s="43">
        <f t="shared" si="0"/>
        <v>11.785714285714285</v>
      </c>
      <c r="E21" s="44">
        <v>90</v>
      </c>
      <c r="F21" s="43">
        <f t="shared" si="4"/>
        <v>29.7</v>
      </c>
      <c r="G21" s="45">
        <v>280</v>
      </c>
      <c r="H21" s="46">
        <v>29</v>
      </c>
      <c r="I21" s="47">
        <f t="shared" si="2"/>
        <v>11.600000000000001</v>
      </c>
      <c r="J21" s="56">
        <v>90</v>
      </c>
      <c r="K21" s="43">
        <f t="shared" si="3"/>
        <v>26.1</v>
      </c>
      <c r="L21" s="45">
        <v>250</v>
      </c>
      <c r="M21" s="49">
        <f>RANK(I21,I6:I23)</f>
        <v>14</v>
      </c>
      <c r="N21" s="50">
        <v>868</v>
      </c>
      <c r="O21" s="51" t="s">
        <v>41</v>
      </c>
      <c r="P21" s="52">
        <v>161</v>
      </c>
      <c r="Q21" s="52">
        <v>10</v>
      </c>
      <c r="R21" s="52">
        <v>84</v>
      </c>
      <c r="S21" s="52">
        <v>0</v>
      </c>
      <c r="T21" s="52">
        <v>177</v>
      </c>
      <c r="U21" s="52">
        <v>9</v>
      </c>
      <c r="V21" s="40">
        <v>280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14.44</v>
      </c>
      <c r="D22" s="43">
        <f t="shared" si="0"/>
        <v>13.752380952380951</v>
      </c>
      <c r="E22" s="44">
        <v>90</v>
      </c>
      <c r="F22" s="43">
        <f t="shared" si="4"/>
        <v>12.995999999999999</v>
      </c>
      <c r="G22" s="45">
        <v>105</v>
      </c>
      <c r="H22" s="46">
        <v>14.85</v>
      </c>
      <c r="I22" s="47">
        <f t="shared" si="2"/>
        <v>11.25</v>
      </c>
      <c r="J22" s="56">
        <v>90</v>
      </c>
      <c r="K22" s="43">
        <f t="shared" si="3"/>
        <v>13.365</v>
      </c>
      <c r="L22" s="45">
        <v>132</v>
      </c>
      <c r="M22" s="49">
        <f>RANK(I22,I6:I23)</f>
        <v>15</v>
      </c>
      <c r="N22" s="50">
        <v>143</v>
      </c>
      <c r="O22" s="58"/>
      <c r="P22" s="52">
        <v>94</v>
      </c>
      <c r="Q22" s="52">
        <v>11</v>
      </c>
      <c r="R22" s="52">
        <v>3</v>
      </c>
      <c r="S22" s="52">
        <v>3</v>
      </c>
      <c r="T22" s="52">
        <v>89</v>
      </c>
      <c r="U22" s="52">
        <v>2</v>
      </c>
      <c r="V22" s="40">
        <v>105</v>
      </c>
      <c r="W22" s="40">
        <v>132</v>
      </c>
    </row>
    <row r="23" spans="1:23" s="54" customFormat="1" ht="45" customHeight="1" x14ac:dyDescent="0.35">
      <c r="A23" s="40">
        <v>18</v>
      </c>
      <c r="B23" s="55" t="s">
        <v>43</v>
      </c>
      <c r="C23" s="42">
        <v>7.1</v>
      </c>
      <c r="D23" s="43">
        <f t="shared" si="0"/>
        <v>7.395833333333333</v>
      </c>
      <c r="E23" s="44">
        <v>94</v>
      </c>
      <c r="F23" s="43">
        <f t="shared" si="4"/>
        <v>6.6739999999999995</v>
      </c>
      <c r="G23" s="45">
        <v>96</v>
      </c>
      <c r="H23" s="46">
        <v>7.8</v>
      </c>
      <c r="I23" s="47">
        <f t="shared" si="2"/>
        <v>12</v>
      </c>
      <c r="J23" s="56">
        <v>94</v>
      </c>
      <c r="K23" s="43">
        <f t="shared" si="3"/>
        <v>7.331999999999999</v>
      </c>
      <c r="L23" s="45">
        <v>65</v>
      </c>
      <c r="M23" s="49">
        <f>RANK(I23,I6:I23)</f>
        <v>12</v>
      </c>
      <c r="N23" s="50">
        <v>204</v>
      </c>
      <c r="O23" s="51" t="s">
        <v>27</v>
      </c>
      <c r="P23" s="52">
        <v>47</v>
      </c>
      <c r="Q23" s="52">
        <v>0</v>
      </c>
      <c r="R23" s="52">
        <v>24</v>
      </c>
      <c r="S23" s="52">
        <v>0</v>
      </c>
      <c r="T23" s="52">
        <v>32</v>
      </c>
      <c r="U23" s="52">
        <v>1</v>
      </c>
      <c r="V23" s="40">
        <v>96</v>
      </c>
      <c r="W23" s="40">
        <v>65</v>
      </c>
    </row>
    <row r="24" spans="1:23" ht="48.75" customHeight="1" x14ac:dyDescent="0.4">
      <c r="A24" s="40"/>
      <c r="B24" s="59" t="s">
        <v>44</v>
      </c>
      <c r="C24" s="60">
        <f>SUM(C6:C23)</f>
        <v>1011.1200000000001</v>
      </c>
      <c r="D24" s="61">
        <f t="shared" si="0"/>
        <v>13.751121991024073</v>
      </c>
      <c r="E24" s="62">
        <f>F24/C24*100</f>
        <v>92.577092728855121</v>
      </c>
      <c r="F24" s="61">
        <f>SUM(F6:F23)</f>
        <v>936.06549999999993</v>
      </c>
      <c r="G24" s="63">
        <f>SUM(G6:G23)</f>
        <v>7353</v>
      </c>
      <c r="H24" s="64">
        <f>SUM(H6:H23)</f>
        <v>1049.9799999999998</v>
      </c>
      <c r="I24" s="64">
        <f t="shared" si="2"/>
        <v>13.93840435417496</v>
      </c>
      <c r="J24" s="65">
        <f>K24/H24*100</f>
        <v>93.375597630431088</v>
      </c>
      <c r="K24" s="61">
        <f>SUM(K6:K23)</f>
        <v>980.42510000000016</v>
      </c>
      <c r="L24" s="66">
        <f>SUM(L6:L23)</f>
        <v>7533</v>
      </c>
      <c r="M24" s="67"/>
      <c r="N24" s="68">
        <f>SUM(N6:N23)</f>
        <v>14322</v>
      </c>
      <c r="O24" s="69"/>
      <c r="P24" s="52">
        <f t="shared" ref="P24:W24" si="5">SUM(P6:P23)</f>
        <v>6060</v>
      </c>
      <c r="Q24" s="52">
        <f t="shared" si="5"/>
        <v>387</v>
      </c>
      <c r="R24" s="52">
        <f t="shared" si="5"/>
        <v>2009</v>
      </c>
      <c r="S24" s="52">
        <f t="shared" si="5"/>
        <v>44</v>
      </c>
      <c r="T24" s="52">
        <f t="shared" si="5"/>
        <v>6457</v>
      </c>
      <c r="U24" s="52">
        <f t="shared" si="5"/>
        <v>494</v>
      </c>
      <c r="V24" s="40">
        <f t="shared" si="5"/>
        <v>7353</v>
      </c>
      <c r="W24" s="40">
        <f t="shared" si="5"/>
        <v>7533</v>
      </c>
    </row>
    <row r="25" spans="1:23" ht="34.799999999999997" customHeight="1" x14ac:dyDescent="0.35">
      <c r="A25" s="40"/>
      <c r="B25" s="70" t="s">
        <v>45</v>
      </c>
      <c r="C25" s="71">
        <v>129.60000000000002</v>
      </c>
      <c r="D25" s="43">
        <v>10.579591836734696</v>
      </c>
      <c r="E25" s="72"/>
      <c r="F25" s="72"/>
      <c r="G25" s="73">
        <v>1225</v>
      </c>
      <c r="H25" s="74">
        <v>133.51612903225808</v>
      </c>
      <c r="I25" s="47">
        <v>10.223287062194339</v>
      </c>
      <c r="J25" s="75"/>
      <c r="K25" s="75"/>
      <c r="L25" s="76">
        <v>1306</v>
      </c>
      <c r="M25" s="77"/>
      <c r="N25" s="78"/>
      <c r="O25" s="77"/>
      <c r="P25" s="77"/>
      <c r="Q25" s="77"/>
      <c r="R25" s="77"/>
      <c r="S25" s="77"/>
      <c r="T25" s="79"/>
      <c r="U25" s="79"/>
      <c r="V25" s="80">
        <v>1225</v>
      </c>
      <c r="W25" s="40">
        <v>1306</v>
      </c>
    </row>
    <row r="26" spans="1:23" ht="33.75" customHeight="1" x14ac:dyDescent="0.35">
      <c r="A26" s="40"/>
      <c r="B26" s="81" t="s">
        <v>46</v>
      </c>
      <c r="C26" s="71">
        <f>SUM(C24:C25)</f>
        <v>1140.7200000000003</v>
      </c>
      <c r="D26" s="43">
        <f>C26/G26*100</f>
        <v>13.298204709722549</v>
      </c>
      <c r="E26" s="72"/>
      <c r="F26" s="72"/>
      <c r="G26" s="73">
        <f>SUM(G24:G25)</f>
        <v>8578</v>
      </c>
      <c r="H26" s="47">
        <f>SUM(H24:H25)</f>
        <v>1183.4961290322578</v>
      </c>
      <c r="I26" s="47">
        <f>H26/L26*100</f>
        <v>13.389479907594273</v>
      </c>
      <c r="J26" s="75"/>
      <c r="K26" s="75"/>
      <c r="L26" s="82">
        <f>SUM(L24:L25)</f>
        <v>8839</v>
      </c>
      <c r="M26" s="77"/>
      <c r="N26" s="78"/>
      <c r="O26" s="77"/>
      <c r="P26" s="77"/>
      <c r="Q26" s="77"/>
      <c r="R26" s="77"/>
      <c r="S26" s="77"/>
      <c r="T26" s="79"/>
      <c r="U26" s="79"/>
      <c r="V26" s="40">
        <f>SUM(V24:V25)</f>
        <v>8578</v>
      </c>
      <c r="W26" s="40">
        <f>SUM(W24:W25)</f>
        <v>8839</v>
      </c>
    </row>
    <row r="27" spans="1:23" x14ac:dyDescent="0.35">
      <c r="K27" s="75"/>
      <c r="L27" s="75"/>
      <c r="M27" s="77"/>
      <c r="N27" s="78"/>
      <c r="O27" s="77"/>
      <c r="P27" s="77"/>
      <c r="Q27" s="77"/>
      <c r="R27" s="77"/>
      <c r="S27" s="77"/>
      <c r="T27" s="79"/>
      <c r="U27" s="79"/>
      <c r="V27" s="40">
        <v>2004</v>
      </c>
      <c r="W27" s="40">
        <v>1956</v>
      </c>
    </row>
    <row r="28" spans="1:23" x14ac:dyDescent="0.35">
      <c r="V28" s="40">
        <f>SUM(V26:V27)</f>
        <v>10582</v>
      </c>
      <c r="W28" s="40">
        <f>SUM(W26:W27)</f>
        <v>10795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2017-11-27T05:44:09Z</dcterms:created>
  <dcterms:modified xsi:type="dcterms:W3CDTF">2017-11-27T05:44:45Z</dcterms:modified>
</cp:coreProperties>
</file>