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7220" windowHeight="7152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/>
</workbook>
</file>

<file path=xl/sharedStrings.xml><?xml version="1.0" encoding="utf-8"?>
<sst xmlns="http://schemas.openxmlformats.org/spreadsheetml/2006/main" count="95" uniqueCount="67">
  <si>
    <t>Оперативные сведения по надою молока на 10 августа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</si>
  <si>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</si>
  <si>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</si>
  <si>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</si>
  <si>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</si>
  <si>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</si>
  <si>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</si>
  <si>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</si>
  <si>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</si>
  <si>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</si>
  <si>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</si>
  <si>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</si>
  <si>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</si>
  <si>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</si>
  <si>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</si>
  <si>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</si>
  <si>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</si>
  <si>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</si>
  <si>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</si>
  <si>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</si>
  <si>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</si>
  <si>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</si>
  <si>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</si>
  <si>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</si>
  <si>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</si>
  <si>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</si>
  <si>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</si>
  <si>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</si>
  <si>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Победа</t>
  </si>
  <si>
    <t>вика+овес</t>
  </si>
  <si>
    <t>просо</t>
  </si>
  <si>
    <t>СПК Держава</t>
  </si>
  <si>
    <t xml:space="preserve">суданская </t>
  </si>
  <si>
    <t>СПК Трактор</t>
  </si>
  <si>
    <t>ячмень+козлятник</t>
  </si>
  <si>
    <t>СПК Югдон</t>
  </si>
  <si>
    <t>мн.травы</t>
  </si>
  <si>
    <t>СПК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</si>
  <si>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</si>
  <si>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</si>
  <si>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</si>
  <si>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</si>
  <si>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</si>
  <si>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</si>
  <si>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</si>
  <si>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</si>
  <si>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</si>
  <si>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</si>
  <si>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</si>
  <si>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</si>
  <si>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</si>
  <si>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</si>
  <si>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</si>
  <si>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</si>
  <si>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</si>
  <si>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</si>
  <si>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</si>
  <si>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</si>
  <si>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</si>
  <si>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</si>
  <si>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</si>
  <si>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1624 гол)</t>
  </si>
  <si>
    <t>КФХ</t>
  </si>
  <si>
    <t>ВСЕГО ПО РАЙОНУ (поголовье 2014 г -9086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</si>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</sst>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2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2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картофель, овощи"/>
      <sheetName val="ТРАФ"/>
      <sheetName val="овощи"/>
      <sheetName val="культуры"/>
      <sheetName val="заготовка кормов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  <sheetDataSet>
      <sheetData sheetId="11">
        <row r="33">
          <cell r="F33">
            <v>1624</v>
          </cell>
          <cell r="I33">
            <v>1146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28"/>
  <sheetViews>
    <sheetView tabSelected="1" view="pageBreakPreview" zoomScale="66" zoomScaleNormal="50" zoomScaleSheetLayoutView="6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8.875" style="75" customWidth="1"/>
    <col min="3" max="3" width="10.50390625" style="76" customWidth="1"/>
    <col min="4" max="4" width="7.125" style="76" customWidth="1"/>
    <col min="5" max="5" width="6.75390625" style="76" customWidth="1"/>
    <col min="6" max="6" width="10.00390625" style="76" customWidth="1"/>
    <col min="7" max="7" width="7.125" style="76" hidden="1" customWidth="1"/>
    <col min="8" max="8" width="12.125" style="77" customWidth="1"/>
    <col min="9" max="9" width="8.375" style="78" customWidth="1"/>
    <col min="10" max="10" width="8.75390625" style="78" customWidth="1"/>
    <col min="11" max="11" width="10.00390625" style="78" customWidth="1"/>
    <col min="12" max="12" width="7.25390625" style="78" hidden="1" customWidth="1"/>
    <col min="13" max="13" width="4.50390625" style="1" customWidth="1"/>
    <col min="14" max="14" width="8.00390625" style="1" customWidth="1"/>
    <col min="15" max="15" width="10.625" style="1" customWidth="1"/>
    <col min="16" max="16" width="8.875" style="1" hidden="1" customWidth="1"/>
    <col min="17" max="17" width="7.375" style="1" customWidth="1"/>
    <col min="18" max="18" width="7.25390625" style="1" customWidth="1"/>
    <col min="19" max="19" width="6.50390625" style="1" customWidth="1"/>
    <col min="20" max="20" width="7.50390625" style="1" customWidth="1"/>
    <col min="21" max="21" width="7.50390625" style="3" customWidth="1"/>
    <col min="22" max="22" width="8.375" style="3" customWidth="1"/>
    <col min="23" max="24" width="8.875" style="1" hidden="1" customWidth="1"/>
    <col min="25" max="25" width="8.875" style="3" hidden="1" customWidth="1"/>
    <col min="26" max="32" width="0" style="0" hidden="1" customWidth="1"/>
  </cols>
  <sheetData>
    <row r="1" spans="2:19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5" s="19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5" s="19" customFormat="1" ht="15.75" customHeight="1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25" s="19" customFormat="1" ht="29.25" customHeight="1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31" t="s">
        <v>20</v>
      </c>
      <c r="S5" s="26" t="s">
        <v>21</v>
      </c>
      <c r="T5" s="31" t="s">
        <v>20</v>
      </c>
      <c r="U5" s="32" t="s">
        <v>19</v>
      </c>
      <c r="V5" s="33" t="s">
        <v>20</v>
      </c>
      <c r="W5" s="26">
        <v>2014</v>
      </c>
      <c r="X5" s="26">
        <v>2015</v>
      </c>
      <c r="Y5" s="18"/>
    </row>
    <row r="6" spans="1:31" s="49" customFormat="1" ht="45" customHeight="1">
      <c r="A6" s="34">
        <v>1</v>
      </c>
      <c r="B6" s="35" t="s">
        <v>22</v>
      </c>
      <c r="C6" s="36">
        <v>181.6</v>
      </c>
      <c r="D6" s="37">
        <f>C6/W6*100</f>
        <v>14.764227642276422</v>
      </c>
      <c r="E6" s="38">
        <v>93</v>
      </c>
      <c r="F6" s="37">
        <f aca="true" t="shared" si="0" ref="F6:F23">C6*E6/100</f>
        <v>168.888</v>
      </c>
      <c r="G6" s="39">
        <v>1230</v>
      </c>
      <c r="H6" s="40">
        <v>179.77</v>
      </c>
      <c r="I6" s="41">
        <f aca="true" t="shared" si="1" ref="I6:I26">H6/X6*100</f>
        <v>14.980833333333335</v>
      </c>
      <c r="J6" s="42">
        <v>93.63</v>
      </c>
      <c r="K6" s="37">
        <f aca="true" t="shared" si="2" ref="K6:K23">H6*J6/100</f>
        <v>168.318651</v>
      </c>
      <c r="L6" s="39">
        <v>1200</v>
      </c>
      <c r="M6" s="43">
        <f>RANK(I6,I6:I23)</f>
        <v>9</v>
      </c>
      <c r="N6" s="44">
        <f>((K6-F6))*19/10</f>
        <v>-1.0817631000000318</v>
      </c>
      <c r="O6" s="45">
        <v>2180</v>
      </c>
      <c r="P6" s="46"/>
      <c r="Q6" s="47">
        <v>664</v>
      </c>
      <c r="R6" s="47">
        <v>20</v>
      </c>
      <c r="S6" s="47">
        <v>211</v>
      </c>
      <c r="T6" s="47">
        <v>0</v>
      </c>
      <c r="U6" s="48">
        <v>612</v>
      </c>
      <c r="V6" s="48">
        <v>18</v>
      </c>
      <c r="W6" s="34">
        <v>1230</v>
      </c>
      <c r="X6" s="34">
        <v>1200</v>
      </c>
      <c r="Y6" s="3"/>
      <c r="Z6" s="49" t="s">
        <v>23</v>
      </c>
      <c r="AE6" s="50"/>
    </row>
    <row r="7" spans="1:31" ht="45" customHeight="1">
      <c r="A7" s="34">
        <v>2</v>
      </c>
      <c r="B7" s="35" t="s">
        <v>24</v>
      </c>
      <c r="C7" s="36">
        <v>84.24</v>
      </c>
      <c r="D7" s="37">
        <f aca="true" t="shared" si="3" ref="D7:D26">C7/W7*100</f>
        <v>13.456869009584663</v>
      </c>
      <c r="E7" s="38">
        <v>91</v>
      </c>
      <c r="F7" s="37">
        <f t="shared" si="0"/>
        <v>76.65839999999999</v>
      </c>
      <c r="G7" s="39">
        <v>626</v>
      </c>
      <c r="H7" s="40">
        <v>77.47</v>
      </c>
      <c r="I7" s="41">
        <f t="shared" si="1"/>
        <v>12.010852713178293</v>
      </c>
      <c r="J7" s="42">
        <v>93.39</v>
      </c>
      <c r="K7" s="37">
        <f t="shared" si="2"/>
        <v>72.349233</v>
      </c>
      <c r="L7" s="39">
        <v>645</v>
      </c>
      <c r="M7" s="43">
        <f>RANK(I7,I6:I23)</f>
        <v>18</v>
      </c>
      <c r="N7" s="44">
        <f aca="true" t="shared" si="4" ref="N7:N24">((K7-F7))*19/10</f>
        <v>-8.187417299999977</v>
      </c>
      <c r="O7" s="45">
        <v>1115</v>
      </c>
      <c r="P7" s="46"/>
      <c r="Q7" s="47">
        <v>286</v>
      </c>
      <c r="R7" s="47">
        <v>0</v>
      </c>
      <c r="S7" s="47">
        <v>135</v>
      </c>
      <c r="T7" s="47">
        <v>0</v>
      </c>
      <c r="U7" s="48">
        <v>325</v>
      </c>
      <c r="V7" s="48">
        <v>3</v>
      </c>
      <c r="W7" s="34">
        <v>626</v>
      </c>
      <c r="X7" s="34">
        <v>645</v>
      </c>
      <c r="AE7" s="51"/>
    </row>
    <row r="8" spans="1:31" s="57" customFormat="1" ht="45" customHeight="1">
      <c r="A8" s="52">
        <v>3</v>
      </c>
      <c r="B8" s="53" t="s">
        <v>25</v>
      </c>
      <c r="C8" s="36">
        <v>135.6</v>
      </c>
      <c r="D8" s="37">
        <f t="shared" si="3"/>
        <v>16.95</v>
      </c>
      <c r="E8" s="38">
        <v>98</v>
      </c>
      <c r="F8" s="37">
        <f t="shared" si="0"/>
        <v>132.888</v>
      </c>
      <c r="G8" s="39">
        <v>800</v>
      </c>
      <c r="H8" s="40">
        <v>136.8</v>
      </c>
      <c r="I8" s="41">
        <f t="shared" si="1"/>
        <v>17.1</v>
      </c>
      <c r="J8" s="54">
        <v>96</v>
      </c>
      <c r="K8" s="37">
        <f t="shared" si="2"/>
        <v>131.328</v>
      </c>
      <c r="L8" s="39">
        <v>800</v>
      </c>
      <c r="M8" s="43">
        <f>RANK(I8,I6:I23)</f>
        <v>4</v>
      </c>
      <c r="N8" s="44">
        <f t="shared" si="4"/>
        <v>-2.9640000000000044</v>
      </c>
      <c r="O8" s="45">
        <v>1500</v>
      </c>
      <c r="P8" s="55" t="s">
        <v>26</v>
      </c>
      <c r="Q8" s="47">
        <v>510</v>
      </c>
      <c r="R8" s="47">
        <v>16</v>
      </c>
      <c r="S8" s="47">
        <v>190</v>
      </c>
      <c r="T8" s="47">
        <v>5</v>
      </c>
      <c r="U8" s="48">
        <v>565</v>
      </c>
      <c r="V8" s="48">
        <v>15</v>
      </c>
      <c r="W8" s="52">
        <v>800</v>
      </c>
      <c r="X8" s="52">
        <v>800</v>
      </c>
      <c r="Y8" s="56"/>
      <c r="Z8" s="56" t="s">
        <v>27</v>
      </c>
      <c r="AE8" s="58"/>
    </row>
    <row r="9" spans="1:26" ht="45" customHeight="1">
      <c r="A9" s="34">
        <v>4</v>
      </c>
      <c r="B9" s="59" t="s">
        <v>28</v>
      </c>
      <c r="C9" s="36">
        <v>30.41</v>
      </c>
      <c r="D9" s="37">
        <f t="shared" si="3"/>
        <v>11.925490196078432</v>
      </c>
      <c r="E9" s="38">
        <v>98</v>
      </c>
      <c r="F9" s="37">
        <f t="shared" si="0"/>
        <v>29.8018</v>
      </c>
      <c r="G9" s="39">
        <v>255</v>
      </c>
      <c r="H9" s="40">
        <v>32.69</v>
      </c>
      <c r="I9" s="41">
        <f t="shared" si="1"/>
        <v>12.819607843137254</v>
      </c>
      <c r="J9" s="42">
        <v>97</v>
      </c>
      <c r="K9" s="37">
        <f t="shared" si="2"/>
        <v>31.7093</v>
      </c>
      <c r="L9" s="39">
        <v>255</v>
      </c>
      <c r="M9" s="43">
        <f>RANK(I9,I6:I23)</f>
        <v>16</v>
      </c>
      <c r="N9" s="44">
        <f t="shared" si="4"/>
        <v>3.6242499999999978</v>
      </c>
      <c r="O9" s="45">
        <v>490</v>
      </c>
      <c r="P9" s="55" t="s">
        <v>29</v>
      </c>
      <c r="Q9" s="47">
        <v>191</v>
      </c>
      <c r="R9" s="47">
        <v>9</v>
      </c>
      <c r="S9" s="47">
        <v>40</v>
      </c>
      <c r="T9" s="47">
        <v>0</v>
      </c>
      <c r="U9" s="48">
        <v>121</v>
      </c>
      <c r="V9" s="48">
        <v>4</v>
      </c>
      <c r="W9" s="34">
        <v>255</v>
      </c>
      <c r="X9" s="34">
        <v>255</v>
      </c>
      <c r="Z9" t="s">
        <v>30</v>
      </c>
    </row>
    <row r="10" spans="1:27" s="57" customFormat="1" ht="45" customHeight="1">
      <c r="A10" s="52">
        <v>5</v>
      </c>
      <c r="B10" s="53" t="s">
        <v>31</v>
      </c>
      <c r="C10" s="36">
        <v>64.13</v>
      </c>
      <c r="D10" s="37">
        <f t="shared" si="3"/>
        <v>12.699009900990099</v>
      </c>
      <c r="E10" s="38">
        <v>91</v>
      </c>
      <c r="F10" s="37">
        <f t="shared" si="0"/>
        <v>58.3583</v>
      </c>
      <c r="G10" s="39">
        <v>505</v>
      </c>
      <c r="H10" s="40">
        <v>77.45</v>
      </c>
      <c r="I10" s="41">
        <f t="shared" si="1"/>
        <v>17.21111111111111</v>
      </c>
      <c r="J10" s="54">
        <v>94</v>
      </c>
      <c r="K10" s="37">
        <f t="shared" si="2"/>
        <v>72.803</v>
      </c>
      <c r="L10" s="39">
        <v>450</v>
      </c>
      <c r="M10" s="43">
        <f>RANK(I10,I6:I23)</f>
        <v>3</v>
      </c>
      <c r="N10" s="44">
        <f t="shared" si="4"/>
        <v>27.444929999999992</v>
      </c>
      <c r="O10" s="45">
        <v>1275</v>
      </c>
      <c r="P10" s="55" t="s">
        <v>30</v>
      </c>
      <c r="Q10" s="47">
        <v>289</v>
      </c>
      <c r="R10" s="47">
        <v>5</v>
      </c>
      <c r="S10" s="47">
        <v>160</v>
      </c>
      <c r="T10" s="47">
        <v>3</v>
      </c>
      <c r="U10" s="48">
        <v>309</v>
      </c>
      <c r="V10" s="48">
        <v>6</v>
      </c>
      <c r="W10" s="52">
        <v>505</v>
      </c>
      <c r="X10" s="52">
        <v>450</v>
      </c>
      <c r="Y10" s="56"/>
      <c r="Z10" s="57" t="s">
        <v>30</v>
      </c>
      <c r="AA10" s="57" t="s">
        <v>32</v>
      </c>
    </row>
    <row r="11" spans="1:27" s="57" customFormat="1" ht="45" customHeight="1">
      <c r="A11" s="52">
        <v>6</v>
      </c>
      <c r="B11" s="60" t="s">
        <v>33</v>
      </c>
      <c r="C11" s="36">
        <v>42</v>
      </c>
      <c r="D11" s="37">
        <f t="shared" si="3"/>
        <v>12.923076923076923</v>
      </c>
      <c r="E11" s="38">
        <v>92</v>
      </c>
      <c r="F11" s="37">
        <f t="shared" si="0"/>
        <v>38.64</v>
      </c>
      <c r="G11" s="39">
        <v>325</v>
      </c>
      <c r="H11" s="40">
        <v>42</v>
      </c>
      <c r="I11" s="41">
        <f t="shared" si="1"/>
        <v>12.923076923076923</v>
      </c>
      <c r="J11" s="42">
        <v>90</v>
      </c>
      <c r="K11" s="37">
        <f>H11*J11/100</f>
        <v>37.8</v>
      </c>
      <c r="L11" s="39">
        <v>325</v>
      </c>
      <c r="M11" s="43">
        <f>RANK(I11,I6:I23)</f>
        <v>15</v>
      </c>
      <c r="N11" s="44">
        <f t="shared" si="4"/>
        <v>-1.5960000000000065</v>
      </c>
      <c r="O11" s="45">
        <v>1028</v>
      </c>
      <c r="P11" s="55" t="s">
        <v>34</v>
      </c>
      <c r="Q11" s="47">
        <v>147</v>
      </c>
      <c r="R11" s="47">
        <v>10</v>
      </c>
      <c r="S11" s="47">
        <v>94</v>
      </c>
      <c r="T11" s="47">
        <v>0</v>
      </c>
      <c r="U11" s="48">
        <v>139</v>
      </c>
      <c r="V11" s="48">
        <v>6</v>
      </c>
      <c r="W11" s="52">
        <v>325</v>
      </c>
      <c r="X11" s="52">
        <v>325</v>
      </c>
      <c r="Y11" s="56"/>
      <c r="Z11" s="57" t="s">
        <v>30</v>
      </c>
      <c r="AA11" s="57" t="s">
        <v>32</v>
      </c>
    </row>
    <row r="12" spans="1:26" s="57" customFormat="1" ht="45" customHeight="1">
      <c r="A12" s="52">
        <v>7</v>
      </c>
      <c r="B12" s="53" t="s">
        <v>35</v>
      </c>
      <c r="C12" s="36">
        <v>36.2</v>
      </c>
      <c r="D12" s="37">
        <f t="shared" si="3"/>
        <v>16.380090497737555</v>
      </c>
      <c r="E12" s="38">
        <v>94</v>
      </c>
      <c r="F12" s="37">
        <f t="shared" si="0"/>
        <v>34.028</v>
      </c>
      <c r="G12" s="39">
        <v>221</v>
      </c>
      <c r="H12" s="40">
        <v>39.2</v>
      </c>
      <c r="I12" s="41">
        <f t="shared" si="1"/>
        <v>17.737556561085974</v>
      </c>
      <c r="J12" s="54">
        <v>96</v>
      </c>
      <c r="K12" s="37">
        <f t="shared" si="2"/>
        <v>37.632000000000005</v>
      </c>
      <c r="L12" s="39">
        <v>221</v>
      </c>
      <c r="M12" s="43">
        <f>RANK(I12,I6:I23)</f>
        <v>1</v>
      </c>
      <c r="N12" s="44">
        <f t="shared" si="4"/>
        <v>6.8476000000000115</v>
      </c>
      <c r="O12" s="45">
        <v>550</v>
      </c>
      <c r="P12" s="55" t="s">
        <v>23</v>
      </c>
      <c r="Q12" s="47">
        <v>116</v>
      </c>
      <c r="R12" s="47">
        <v>3</v>
      </c>
      <c r="S12" s="47">
        <v>36</v>
      </c>
      <c r="T12" s="47">
        <v>0</v>
      </c>
      <c r="U12" s="48">
        <v>130</v>
      </c>
      <c r="V12" s="48">
        <v>10</v>
      </c>
      <c r="W12" s="52">
        <v>221</v>
      </c>
      <c r="X12" s="52">
        <v>221</v>
      </c>
      <c r="Y12" s="56"/>
      <c r="Z12" s="57" t="s">
        <v>36</v>
      </c>
    </row>
    <row r="13" spans="1:27" ht="45" customHeight="1">
      <c r="A13" s="34">
        <v>8</v>
      </c>
      <c r="B13" s="53" t="s">
        <v>37</v>
      </c>
      <c r="C13" s="36">
        <v>90.72</v>
      </c>
      <c r="D13" s="37">
        <f t="shared" si="3"/>
        <v>12.959999999999999</v>
      </c>
      <c r="E13" s="38">
        <v>99</v>
      </c>
      <c r="F13" s="37">
        <f t="shared" si="0"/>
        <v>89.81280000000001</v>
      </c>
      <c r="G13" s="39">
        <v>700</v>
      </c>
      <c r="H13" s="40">
        <v>100.32</v>
      </c>
      <c r="I13" s="41">
        <f t="shared" si="1"/>
        <v>14.33142857142857</v>
      </c>
      <c r="J13" s="54">
        <v>99</v>
      </c>
      <c r="K13" s="37">
        <f t="shared" si="2"/>
        <v>99.31679999999999</v>
      </c>
      <c r="L13" s="39">
        <v>700</v>
      </c>
      <c r="M13" s="43">
        <f>RANK(I13,I6:I23)</f>
        <v>12</v>
      </c>
      <c r="N13" s="44">
        <f t="shared" si="4"/>
        <v>18.057599999999958</v>
      </c>
      <c r="O13" s="45">
        <v>1520</v>
      </c>
      <c r="P13" s="55" t="s">
        <v>38</v>
      </c>
      <c r="Q13" s="47">
        <v>413</v>
      </c>
      <c r="R13" s="47">
        <v>11</v>
      </c>
      <c r="S13" s="47">
        <v>325</v>
      </c>
      <c r="T13" s="47">
        <v>7</v>
      </c>
      <c r="U13" s="48">
        <v>636</v>
      </c>
      <c r="V13" s="48">
        <v>19</v>
      </c>
      <c r="W13" s="34">
        <v>700</v>
      </c>
      <c r="X13" s="34">
        <v>700</v>
      </c>
      <c r="Z13" t="s">
        <v>39</v>
      </c>
      <c r="AA13" t="s">
        <v>40</v>
      </c>
    </row>
    <row r="14" spans="1:26" s="57" customFormat="1" ht="45" customHeight="1">
      <c r="A14" s="52">
        <v>9</v>
      </c>
      <c r="B14" s="53" t="s">
        <v>41</v>
      </c>
      <c r="C14" s="36">
        <v>46.2</v>
      </c>
      <c r="D14" s="37">
        <f t="shared" si="3"/>
        <v>14.000000000000002</v>
      </c>
      <c r="E14" s="38">
        <v>82</v>
      </c>
      <c r="F14" s="37">
        <f t="shared" si="0"/>
        <v>37.884</v>
      </c>
      <c r="G14" s="39">
        <v>330</v>
      </c>
      <c r="H14" s="40">
        <v>41.76</v>
      </c>
      <c r="I14" s="41">
        <f t="shared" si="1"/>
        <v>14.399999999999999</v>
      </c>
      <c r="J14" s="54">
        <v>88</v>
      </c>
      <c r="K14" s="37">
        <f t="shared" si="2"/>
        <v>36.748799999999996</v>
      </c>
      <c r="L14" s="39">
        <v>290</v>
      </c>
      <c r="M14" s="43">
        <f>RANK(I14,I6:I23)</f>
        <v>11</v>
      </c>
      <c r="N14" s="44">
        <f t="shared" si="4"/>
        <v>-2.156880000000009</v>
      </c>
      <c r="O14" s="45">
        <v>1090</v>
      </c>
      <c r="P14" s="46" t="s">
        <v>40</v>
      </c>
      <c r="Q14" s="47">
        <v>83</v>
      </c>
      <c r="R14" s="47">
        <v>5</v>
      </c>
      <c r="S14" s="47">
        <v>38</v>
      </c>
      <c r="T14" s="47">
        <v>0</v>
      </c>
      <c r="U14" s="48">
        <v>123</v>
      </c>
      <c r="V14" s="48">
        <v>2</v>
      </c>
      <c r="W14" s="52">
        <v>330</v>
      </c>
      <c r="X14" s="52">
        <v>290</v>
      </c>
      <c r="Y14" s="56"/>
      <c r="Z14" s="57" t="s">
        <v>42</v>
      </c>
    </row>
    <row r="15" spans="1:26" s="57" customFormat="1" ht="45" customHeight="1">
      <c r="A15" s="52">
        <v>10</v>
      </c>
      <c r="B15" s="53" t="s">
        <v>43</v>
      </c>
      <c r="C15" s="36">
        <v>44</v>
      </c>
      <c r="D15" s="37">
        <f t="shared" si="3"/>
        <v>16.60377358490566</v>
      </c>
      <c r="E15" s="38">
        <v>94</v>
      </c>
      <c r="F15" s="37">
        <f t="shared" si="0"/>
        <v>41.36</v>
      </c>
      <c r="G15" s="39">
        <v>265</v>
      </c>
      <c r="H15" s="40">
        <v>50</v>
      </c>
      <c r="I15" s="41">
        <f t="shared" si="1"/>
        <v>16.666666666666664</v>
      </c>
      <c r="J15" s="54">
        <v>90</v>
      </c>
      <c r="K15" s="37">
        <f t="shared" si="2"/>
        <v>45</v>
      </c>
      <c r="L15" s="39">
        <v>300</v>
      </c>
      <c r="M15" s="43">
        <f>RANK(I15,I6:I23)</f>
        <v>5</v>
      </c>
      <c r="N15" s="44">
        <f t="shared" si="4"/>
        <v>6.916000000000001</v>
      </c>
      <c r="O15" s="45">
        <v>810</v>
      </c>
      <c r="P15" s="55" t="s">
        <v>44</v>
      </c>
      <c r="Q15" s="47">
        <v>165</v>
      </c>
      <c r="R15" s="47">
        <v>10</v>
      </c>
      <c r="S15" s="47">
        <v>37</v>
      </c>
      <c r="T15" s="47">
        <v>7</v>
      </c>
      <c r="U15" s="48">
        <v>296</v>
      </c>
      <c r="V15" s="48">
        <v>2</v>
      </c>
      <c r="W15" s="52">
        <v>265</v>
      </c>
      <c r="X15" s="52">
        <v>300</v>
      </c>
      <c r="Y15" s="56"/>
      <c r="Z15" s="57" t="s">
        <v>44</v>
      </c>
    </row>
    <row r="16" spans="1:26" s="57" customFormat="1" ht="45" customHeight="1">
      <c r="A16" s="52">
        <v>11</v>
      </c>
      <c r="B16" s="53" t="s">
        <v>45</v>
      </c>
      <c r="C16" s="36">
        <v>73</v>
      </c>
      <c r="D16" s="37">
        <f t="shared" si="3"/>
        <v>15.869565217391305</v>
      </c>
      <c r="E16" s="38">
        <v>99</v>
      </c>
      <c r="F16" s="37">
        <f t="shared" si="0"/>
        <v>72.27</v>
      </c>
      <c r="G16" s="39">
        <v>460</v>
      </c>
      <c r="H16" s="40">
        <v>74.94</v>
      </c>
      <c r="I16" s="41">
        <f t="shared" si="1"/>
        <v>16.291304347826085</v>
      </c>
      <c r="J16" s="54">
        <v>96</v>
      </c>
      <c r="K16" s="37">
        <f t="shared" si="2"/>
        <v>71.94239999999999</v>
      </c>
      <c r="L16" s="39">
        <v>460</v>
      </c>
      <c r="M16" s="43">
        <f>RANK(I16,I6:I23)</f>
        <v>6</v>
      </c>
      <c r="N16" s="44">
        <f t="shared" si="4"/>
        <v>-0.6224400000000074</v>
      </c>
      <c r="O16" s="45">
        <v>545</v>
      </c>
      <c r="P16" s="46" t="s">
        <v>40</v>
      </c>
      <c r="Q16" s="47">
        <v>365</v>
      </c>
      <c r="R16" s="47">
        <v>12</v>
      </c>
      <c r="S16" s="47">
        <v>106</v>
      </c>
      <c r="T16" s="47">
        <v>0</v>
      </c>
      <c r="U16" s="48">
        <v>255</v>
      </c>
      <c r="V16" s="48">
        <v>8</v>
      </c>
      <c r="W16" s="52">
        <v>460</v>
      </c>
      <c r="X16" s="52">
        <v>460</v>
      </c>
      <c r="Y16" s="56"/>
      <c r="Z16" s="57" t="s">
        <v>40</v>
      </c>
    </row>
    <row r="17" spans="1:27" s="57" customFormat="1" ht="45" customHeight="1">
      <c r="A17" s="52">
        <v>12</v>
      </c>
      <c r="B17" s="60" t="s">
        <v>46</v>
      </c>
      <c r="C17" s="36">
        <v>91.6</v>
      </c>
      <c r="D17" s="37">
        <f t="shared" si="3"/>
        <v>15.793103448275861</v>
      </c>
      <c r="E17" s="38">
        <v>91</v>
      </c>
      <c r="F17" s="37">
        <f t="shared" si="0"/>
        <v>83.35600000000001</v>
      </c>
      <c r="G17" s="39">
        <v>580</v>
      </c>
      <c r="H17" s="40">
        <v>92.85</v>
      </c>
      <c r="I17" s="41">
        <f t="shared" si="1"/>
        <v>15.87179487179487</v>
      </c>
      <c r="J17" s="54">
        <v>90</v>
      </c>
      <c r="K17" s="37">
        <f t="shared" si="2"/>
        <v>83.565</v>
      </c>
      <c r="L17" s="39">
        <v>585</v>
      </c>
      <c r="M17" s="43">
        <f>RANK(I17,I6:I23)</f>
        <v>7</v>
      </c>
      <c r="N17" s="44">
        <f t="shared" si="4"/>
        <v>0.397099999999979</v>
      </c>
      <c r="O17" s="45">
        <v>1220</v>
      </c>
      <c r="P17" s="55" t="s">
        <v>47</v>
      </c>
      <c r="Q17" s="47">
        <v>334</v>
      </c>
      <c r="R17" s="47">
        <v>13</v>
      </c>
      <c r="S17" s="47">
        <v>95</v>
      </c>
      <c r="T17" s="47">
        <v>8</v>
      </c>
      <c r="U17" s="48">
        <v>345</v>
      </c>
      <c r="V17" s="48">
        <v>10</v>
      </c>
      <c r="W17" s="52">
        <v>580</v>
      </c>
      <c r="X17" s="52">
        <v>585</v>
      </c>
      <c r="Y17" s="56"/>
      <c r="Z17" s="57" t="s">
        <v>44</v>
      </c>
      <c r="AA17" s="57" t="s">
        <v>48</v>
      </c>
    </row>
    <row r="18" spans="1:27" s="57" customFormat="1" ht="45" customHeight="1">
      <c r="A18" s="52">
        <v>13</v>
      </c>
      <c r="B18" s="53" t="s">
        <v>49</v>
      </c>
      <c r="C18" s="36">
        <v>18</v>
      </c>
      <c r="D18" s="37">
        <f t="shared" si="3"/>
        <v>16.216216216216218</v>
      </c>
      <c r="E18" s="38">
        <v>80</v>
      </c>
      <c r="F18" s="37">
        <f t="shared" si="0"/>
        <v>14.4</v>
      </c>
      <c r="G18" s="39">
        <v>111</v>
      </c>
      <c r="H18" s="40">
        <v>21</v>
      </c>
      <c r="I18" s="41">
        <f t="shared" si="1"/>
        <v>17.5</v>
      </c>
      <c r="J18" s="54">
        <v>92</v>
      </c>
      <c r="K18" s="37">
        <f t="shared" si="2"/>
        <v>19.32</v>
      </c>
      <c r="L18" s="39">
        <v>120</v>
      </c>
      <c r="M18" s="43">
        <f>RANK(I18,I6:I23)</f>
        <v>2</v>
      </c>
      <c r="N18" s="44">
        <f t="shared" si="4"/>
        <v>9.348</v>
      </c>
      <c r="O18" s="45">
        <v>450</v>
      </c>
      <c r="P18" s="55" t="s">
        <v>26</v>
      </c>
      <c r="Q18" s="47">
        <v>102</v>
      </c>
      <c r="R18" s="47">
        <v>5</v>
      </c>
      <c r="S18" s="47">
        <v>17</v>
      </c>
      <c r="T18" s="47">
        <v>0</v>
      </c>
      <c r="U18" s="48">
        <v>96</v>
      </c>
      <c r="V18" s="48">
        <v>3</v>
      </c>
      <c r="W18" s="52">
        <v>111</v>
      </c>
      <c r="X18" s="52">
        <v>120</v>
      </c>
      <c r="Y18" s="56"/>
      <c r="Z18" s="57" t="s">
        <v>36</v>
      </c>
      <c r="AA18" s="57" t="s">
        <v>48</v>
      </c>
    </row>
    <row r="19" spans="1:26" s="57" customFormat="1" ht="45" customHeight="1">
      <c r="A19" s="52">
        <v>14</v>
      </c>
      <c r="B19" s="53" t="s">
        <v>50</v>
      </c>
      <c r="C19" s="36">
        <v>38.1</v>
      </c>
      <c r="D19" s="37">
        <f t="shared" si="3"/>
        <v>13.705035971223023</v>
      </c>
      <c r="E19" s="38">
        <v>82</v>
      </c>
      <c r="F19" s="37">
        <f t="shared" si="0"/>
        <v>31.242000000000004</v>
      </c>
      <c r="G19" s="39">
        <v>278</v>
      </c>
      <c r="H19" s="40">
        <v>44.2</v>
      </c>
      <c r="I19" s="41">
        <f>H19/X19*100</f>
        <v>15.136986301369864</v>
      </c>
      <c r="J19" s="54">
        <v>95</v>
      </c>
      <c r="K19" s="37">
        <f t="shared" si="2"/>
        <v>41.99</v>
      </c>
      <c r="L19" s="39">
        <v>292</v>
      </c>
      <c r="M19" s="43">
        <f>RANK(I19,I6:I23)</f>
        <v>8</v>
      </c>
      <c r="N19" s="44">
        <f t="shared" si="4"/>
        <v>20.421199999999995</v>
      </c>
      <c r="O19" s="45">
        <v>1030</v>
      </c>
      <c r="P19" s="55" t="s">
        <v>51</v>
      </c>
      <c r="Q19" s="47">
        <v>172</v>
      </c>
      <c r="R19" s="47">
        <v>8</v>
      </c>
      <c r="S19" s="47">
        <v>76</v>
      </c>
      <c r="T19" s="47">
        <v>6</v>
      </c>
      <c r="U19" s="48">
        <v>245</v>
      </c>
      <c r="V19" s="48">
        <v>1</v>
      </c>
      <c r="W19" s="52">
        <v>278</v>
      </c>
      <c r="X19" s="52">
        <v>292</v>
      </c>
      <c r="Y19" s="56"/>
      <c r="Z19" s="57" t="s">
        <v>52</v>
      </c>
    </row>
    <row r="20" spans="1:26" ht="45" customHeight="1">
      <c r="A20" s="34">
        <v>15</v>
      </c>
      <c r="B20" s="53" t="s">
        <v>53</v>
      </c>
      <c r="C20" s="36">
        <v>26</v>
      </c>
      <c r="D20" s="37">
        <f t="shared" si="3"/>
        <v>12.871287128712872</v>
      </c>
      <c r="E20" s="38">
        <v>90</v>
      </c>
      <c r="F20" s="37">
        <f t="shared" si="0"/>
        <v>23.4</v>
      </c>
      <c r="G20" s="39">
        <v>202</v>
      </c>
      <c r="H20" s="40">
        <v>18.5</v>
      </c>
      <c r="I20" s="41">
        <f t="shared" si="1"/>
        <v>13.703703703703704</v>
      </c>
      <c r="J20" s="54">
        <v>90</v>
      </c>
      <c r="K20" s="37">
        <f t="shared" si="2"/>
        <v>16.65</v>
      </c>
      <c r="L20" s="39">
        <v>135</v>
      </c>
      <c r="M20" s="43">
        <f>RANK(I20,I6:I23)</f>
        <v>13</v>
      </c>
      <c r="N20" s="44">
        <f t="shared" si="4"/>
        <v>-12.825</v>
      </c>
      <c r="O20" s="45">
        <v>338</v>
      </c>
      <c r="P20" s="55" t="s">
        <v>40</v>
      </c>
      <c r="Q20" s="47">
        <v>61</v>
      </c>
      <c r="R20" s="47">
        <v>0</v>
      </c>
      <c r="S20" s="47">
        <v>21</v>
      </c>
      <c r="T20" s="47">
        <v>0</v>
      </c>
      <c r="U20" s="48">
        <v>79</v>
      </c>
      <c r="V20" s="48">
        <v>0</v>
      </c>
      <c r="W20" s="34">
        <v>202</v>
      </c>
      <c r="X20" s="34">
        <v>135</v>
      </c>
      <c r="Z20" t="s">
        <v>40</v>
      </c>
    </row>
    <row r="21" spans="1:26" ht="45" customHeight="1">
      <c r="A21" s="34">
        <v>16</v>
      </c>
      <c r="B21" s="53" t="s">
        <v>54</v>
      </c>
      <c r="C21" s="36">
        <v>48.9</v>
      </c>
      <c r="D21" s="37">
        <f t="shared" si="3"/>
        <v>15.281249999999998</v>
      </c>
      <c r="E21" s="38">
        <v>78</v>
      </c>
      <c r="F21" s="37">
        <f t="shared" si="0"/>
        <v>38.141999999999996</v>
      </c>
      <c r="G21" s="39">
        <v>320</v>
      </c>
      <c r="H21" s="40">
        <v>38</v>
      </c>
      <c r="I21" s="41">
        <f t="shared" si="1"/>
        <v>13.571428571428571</v>
      </c>
      <c r="J21" s="54">
        <v>81</v>
      </c>
      <c r="K21" s="37">
        <f t="shared" si="2"/>
        <v>30.78</v>
      </c>
      <c r="L21" s="39">
        <v>280</v>
      </c>
      <c r="M21" s="43">
        <f>RANK(I21,I6:I23)</f>
        <v>14</v>
      </c>
      <c r="N21" s="44">
        <f t="shared" si="4"/>
        <v>-13.98779999999999</v>
      </c>
      <c r="O21" s="45">
        <v>780</v>
      </c>
      <c r="P21" s="55" t="s">
        <v>26</v>
      </c>
      <c r="Q21" s="47">
        <v>96</v>
      </c>
      <c r="R21" s="47">
        <v>0</v>
      </c>
      <c r="S21" s="47">
        <v>53</v>
      </c>
      <c r="T21" s="47">
        <v>0</v>
      </c>
      <c r="U21" s="48">
        <v>115</v>
      </c>
      <c r="V21" s="48">
        <v>0</v>
      </c>
      <c r="W21" s="34">
        <v>320</v>
      </c>
      <c r="X21" s="34">
        <v>280</v>
      </c>
      <c r="Z21" t="s">
        <v>55</v>
      </c>
    </row>
    <row r="22" spans="1:27" s="57" customFormat="1" ht="45" customHeight="1">
      <c r="A22" s="52">
        <v>17</v>
      </c>
      <c r="B22" s="53" t="s">
        <v>56</v>
      </c>
      <c r="C22" s="36">
        <v>17.85</v>
      </c>
      <c r="D22" s="37">
        <f t="shared" si="3"/>
        <v>17</v>
      </c>
      <c r="E22" s="38">
        <v>95</v>
      </c>
      <c r="F22" s="37">
        <f t="shared" si="0"/>
        <v>16.957500000000003</v>
      </c>
      <c r="G22" s="39">
        <v>105</v>
      </c>
      <c r="H22" s="40">
        <v>15.32</v>
      </c>
      <c r="I22" s="41">
        <f t="shared" si="1"/>
        <v>14.452830188679243</v>
      </c>
      <c r="J22" s="54">
        <v>90</v>
      </c>
      <c r="K22" s="37">
        <f t="shared" si="2"/>
        <v>13.788</v>
      </c>
      <c r="L22" s="39">
        <v>106</v>
      </c>
      <c r="M22" s="43">
        <f>RANK(I22,I6:I23)</f>
        <v>10</v>
      </c>
      <c r="N22" s="44">
        <f t="shared" si="4"/>
        <v>-6.0220500000000055</v>
      </c>
      <c r="O22" s="45">
        <v>398</v>
      </c>
      <c r="P22" s="46" t="s">
        <v>40</v>
      </c>
      <c r="Q22" s="47">
        <v>74</v>
      </c>
      <c r="R22" s="47">
        <v>5</v>
      </c>
      <c r="S22" s="47">
        <v>12</v>
      </c>
      <c r="T22" s="47">
        <v>0</v>
      </c>
      <c r="U22" s="48">
        <v>72</v>
      </c>
      <c r="V22" s="48">
        <v>1</v>
      </c>
      <c r="W22" s="52">
        <v>105</v>
      </c>
      <c r="X22" s="52">
        <v>106</v>
      </c>
      <c r="Y22" s="56"/>
      <c r="Z22" s="57" t="s">
        <v>23</v>
      </c>
      <c r="AA22" s="57" t="s">
        <v>40</v>
      </c>
    </row>
    <row r="23" spans="1:26" ht="45" customHeight="1">
      <c r="A23" s="34">
        <v>18</v>
      </c>
      <c r="B23" s="53" t="s">
        <v>57</v>
      </c>
      <c r="C23" s="36">
        <v>18.3</v>
      </c>
      <c r="D23" s="37">
        <f t="shared" si="3"/>
        <v>12.887323943661972</v>
      </c>
      <c r="E23" s="38">
        <v>94</v>
      </c>
      <c r="F23" s="37">
        <f t="shared" si="0"/>
        <v>17.202</v>
      </c>
      <c r="G23" s="39">
        <v>142</v>
      </c>
      <c r="H23" s="40">
        <v>15.1</v>
      </c>
      <c r="I23" s="41">
        <f t="shared" si="1"/>
        <v>12.479338842975206</v>
      </c>
      <c r="J23" s="54">
        <v>94</v>
      </c>
      <c r="K23" s="37">
        <f t="shared" si="2"/>
        <v>14.193999999999999</v>
      </c>
      <c r="L23" s="39">
        <v>121</v>
      </c>
      <c r="M23" s="43">
        <f>RANK(I23,I6:I23)</f>
        <v>17</v>
      </c>
      <c r="N23" s="44">
        <f t="shared" si="4"/>
        <v>-5.715200000000005</v>
      </c>
      <c r="O23" s="45">
        <v>284</v>
      </c>
      <c r="P23" s="55" t="s">
        <v>58</v>
      </c>
      <c r="Q23" s="47">
        <v>34</v>
      </c>
      <c r="R23" s="47">
        <v>5</v>
      </c>
      <c r="S23" s="47">
        <v>18</v>
      </c>
      <c r="T23" s="47">
        <v>0</v>
      </c>
      <c r="U23" s="48">
        <v>52</v>
      </c>
      <c r="V23" s="48">
        <v>3</v>
      </c>
      <c r="W23" s="34">
        <v>142</v>
      </c>
      <c r="X23" s="34">
        <v>121</v>
      </c>
      <c r="Z23" t="s">
        <v>30</v>
      </c>
    </row>
    <row r="24" spans="1:26" ht="48.75" customHeight="1">
      <c r="A24" s="34"/>
      <c r="B24" s="61" t="s">
        <v>59</v>
      </c>
      <c r="C24" s="62">
        <f>SUM(C6:C23)</f>
        <v>1086.8500000000001</v>
      </c>
      <c r="D24" s="37">
        <f t="shared" si="3"/>
        <v>14.578806170355469</v>
      </c>
      <c r="E24" s="38">
        <f>F24/C24*100</f>
        <v>92.49563417214884</v>
      </c>
      <c r="F24" s="37">
        <f>SUM(F6:F23)</f>
        <v>1005.2887999999998</v>
      </c>
      <c r="G24" s="63">
        <f>SUM(G6:G23)</f>
        <v>7455</v>
      </c>
      <c r="H24" s="41">
        <f>SUM(H6:H23)</f>
        <v>1097.3700000000001</v>
      </c>
      <c r="I24" s="41">
        <f t="shared" si="1"/>
        <v>15.063417982155114</v>
      </c>
      <c r="J24" s="42">
        <f>K24/H24*100</f>
        <v>93.42657298814436</v>
      </c>
      <c r="K24" s="37">
        <f>SUM(K6:K23)</f>
        <v>1025.235184</v>
      </c>
      <c r="L24" s="64">
        <f>SUM(L6:L23)</f>
        <v>7285</v>
      </c>
      <c r="M24" s="34"/>
      <c r="N24" s="44">
        <f t="shared" si="4"/>
        <v>37.89812960000015</v>
      </c>
      <c r="O24" s="65">
        <f>SUM(O6:O23)</f>
        <v>16603</v>
      </c>
      <c r="P24" s="46"/>
      <c r="Q24" s="47">
        <f aca="true" t="shared" si="5" ref="Q24:V24">SUM(Q6:Q23)</f>
        <v>4102</v>
      </c>
      <c r="R24" s="47">
        <f t="shared" si="5"/>
        <v>137</v>
      </c>
      <c r="S24" s="47">
        <f t="shared" si="5"/>
        <v>1664</v>
      </c>
      <c r="T24" s="47">
        <f t="shared" si="5"/>
        <v>36</v>
      </c>
      <c r="U24" s="47">
        <f t="shared" si="5"/>
        <v>4515</v>
      </c>
      <c r="V24" s="47">
        <f t="shared" si="5"/>
        <v>111</v>
      </c>
      <c r="W24" s="34">
        <f>SUM(W6:W23)</f>
        <v>7455</v>
      </c>
      <c r="X24" s="34">
        <f>SUM(X6:X23)</f>
        <v>7285</v>
      </c>
      <c r="Z24" t="s">
        <v>60</v>
      </c>
    </row>
    <row r="25" spans="1:26" ht="29.25" customHeight="1">
      <c r="A25" s="34"/>
      <c r="B25" s="66" t="s">
        <v>61</v>
      </c>
      <c r="C25" s="62">
        <v>203.1</v>
      </c>
      <c r="D25" s="67">
        <f t="shared" si="3"/>
        <v>12.506157635467979</v>
      </c>
      <c r="E25" s="68"/>
      <c r="F25" s="68"/>
      <c r="G25" s="68"/>
      <c r="H25" s="69">
        <v>186</v>
      </c>
      <c r="I25" s="69">
        <f t="shared" si="1"/>
        <v>16.230366492146597</v>
      </c>
      <c r="J25" s="70"/>
      <c r="K25" s="70"/>
      <c r="L25" s="70"/>
      <c r="M25" s="71"/>
      <c r="N25" s="71"/>
      <c r="O25" s="71"/>
      <c r="P25" s="71"/>
      <c r="Q25" s="71"/>
      <c r="R25" s="71"/>
      <c r="S25" s="71"/>
      <c r="T25" s="71"/>
      <c r="U25" s="72"/>
      <c r="V25" s="72"/>
      <c r="W25" s="73">
        <f>'[1]КФХ'!F33</f>
        <v>1624</v>
      </c>
      <c r="X25" s="34">
        <f>'[1]КФХ'!I33</f>
        <v>1146</v>
      </c>
      <c r="Z25" t="s">
        <v>62</v>
      </c>
    </row>
    <row r="26" spans="1:26" ht="33.75" customHeight="1">
      <c r="A26" s="34"/>
      <c r="B26" s="74" t="s">
        <v>63</v>
      </c>
      <c r="C26" s="62">
        <f>SUM(C24:C25)</f>
        <v>1289.95</v>
      </c>
      <c r="D26" s="37">
        <f t="shared" si="3"/>
        <v>14.208062561956163</v>
      </c>
      <c r="E26" s="68"/>
      <c r="F26" s="68"/>
      <c r="G26" s="68"/>
      <c r="H26" s="41">
        <f>SUM(H24:H25)</f>
        <v>1283.3700000000001</v>
      </c>
      <c r="I26" s="41">
        <f t="shared" si="1"/>
        <v>15.222037717945677</v>
      </c>
      <c r="J26" s="70"/>
      <c r="K26" s="70"/>
      <c r="L26" s="70"/>
      <c r="M26" s="71"/>
      <c r="N26" s="71"/>
      <c r="O26" s="71"/>
      <c r="P26" s="71"/>
      <c r="Q26" s="71"/>
      <c r="R26" s="71"/>
      <c r="S26" s="71"/>
      <c r="T26" s="71"/>
      <c r="U26" s="72"/>
      <c r="V26" s="72"/>
      <c r="W26" s="34">
        <f>SUM(W24:W25)</f>
        <v>9079</v>
      </c>
      <c r="X26" s="34">
        <f>SUM(X24:X25)</f>
        <v>8431</v>
      </c>
      <c r="Z26" t="s">
        <v>64</v>
      </c>
    </row>
    <row r="27" spans="11:26" ht="20.25">
      <c r="K27" s="70"/>
      <c r="L27" s="70"/>
      <c r="M27" s="71"/>
      <c r="N27" s="71"/>
      <c r="O27" s="71"/>
      <c r="P27" s="71"/>
      <c r="Q27" s="71"/>
      <c r="R27" s="71"/>
      <c r="S27" s="71"/>
      <c r="T27" s="71"/>
      <c r="U27" s="72"/>
      <c r="V27" s="72"/>
      <c r="W27" s="34">
        <v>2612</v>
      </c>
      <c r="X27" s="34">
        <v>2119</v>
      </c>
      <c r="Z27" t="s">
        <v>65</v>
      </c>
    </row>
    <row r="28" spans="23:26" ht="20.25">
      <c r="W28" s="34">
        <f>SUM(W26:W27)</f>
        <v>11691</v>
      </c>
      <c r="X28" s="34">
        <f>SUM(X26:X27)</f>
        <v>10550</v>
      </c>
      <c r="Z28" t="s">
        <v>66</v>
      </c>
    </row>
  </sheetData>
  <sheetProtection/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2015-08-10T05:46:58Z</dcterms:created>
  <dcterms:modified xsi:type="dcterms:W3CDTF">2015-08-10T05:47:37Z</dcterms:modified>
  <cp:category/>
  <cp:version/>
  <cp:contentType/>
  <cp:contentStatus/>
</cp:coreProperties>
</file>