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2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'22'!$A$1:$AE$26</definedName>
  </definedNames>
  <calcPr calcId="145621"/>
</workbook>
</file>

<file path=xl/calcChain.xml><?xml version="1.0" encoding="utf-8"?>
<calcChain xmlns="http://schemas.openxmlformats.org/spreadsheetml/2006/main">
  <c r="AG25" i="4" l="1"/>
  <c r="AF25" i="4"/>
  <c r="W25" i="4"/>
  <c r="V25" i="4"/>
  <c r="L25" i="4"/>
  <c r="L26" i="4" s="1"/>
  <c r="H25" i="4"/>
  <c r="H26" i="4" s="1"/>
  <c r="G25" i="4"/>
  <c r="D25" i="4"/>
  <c r="C25" i="4"/>
  <c r="AG24" i="4"/>
  <c r="AG27" i="4" s="1"/>
  <c r="W24" i="4"/>
  <c r="W26" i="4" s="1"/>
  <c r="W28" i="4" s="1"/>
  <c r="V24" i="4"/>
  <c r="V26" i="4" s="1"/>
  <c r="V28" i="4" s="1"/>
  <c r="N24" i="4"/>
  <c r="L24" i="4"/>
  <c r="I24" i="4"/>
  <c r="H24" i="4"/>
  <c r="G24" i="4"/>
  <c r="G26" i="4" s="1"/>
  <c r="C24" i="4"/>
  <c r="C26" i="4" s="1"/>
  <c r="U23" i="4"/>
  <c r="T23" i="4"/>
  <c r="S23" i="4"/>
  <c r="R23" i="4"/>
  <c r="Q23" i="4"/>
  <c r="P23" i="4"/>
  <c r="K23" i="4"/>
  <c r="I23" i="4"/>
  <c r="M23" i="4" s="1"/>
  <c r="F23" i="4"/>
  <c r="D23" i="4"/>
  <c r="U22" i="4"/>
  <c r="T22" i="4"/>
  <c r="S22" i="4"/>
  <c r="R22" i="4"/>
  <c r="Q22" i="4"/>
  <c r="P22" i="4"/>
  <c r="K22" i="4"/>
  <c r="I22" i="4"/>
  <c r="M22" i="4" s="1"/>
  <c r="F22" i="4"/>
  <c r="D22" i="4"/>
  <c r="U21" i="4"/>
  <c r="T21" i="4"/>
  <c r="S21" i="4"/>
  <c r="R21" i="4"/>
  <c r="Q21" i="4"/>
  <c r="P21" i="4"/>
  <c r="K21" i="4"/>
  <c r="I21" i="4"/>
  <c r="M21" i="4" s="1"/>
  <c r="F21" i="4"/>
  <c r="D21" i="4"/>
  <c r="U20" i="4"/>
  <c r="T20" i="4"/>
  <c r="S20" i="4"/>
  <c r="R20" i="4"/>
  <c r="Q20" i="4"/>
  <c r="P20" i="4"/>
  <c r="K20" i="4"/>
  <c r="I20" i="4"/>
  <c r="M20" i="4" s="1"/>
  <c r="F20" i="4"/>
  <c r="D20" i="4"/>
  <c r="U19" i="4"/>
  <c r="T19" i="4"/>
  <c r="S19" i="4"/>
  <c r="R19" i="4"/>
  <c r="Q19" i="4"/>
  <c r="P19" i="4"/>
  <c r="K19" i="4"/>
  <c r="I19" i="4"/>
  <c r="M19" i="4" s="1"/>
  <c r="F19" i="4"/>
  <c r="D19" i="4"/>
  <c r="U18" i="4"/>
  <c r="T18" i="4"/>
  <c r="S18" i="4"/>
  <c r="R18" i="4"/>
  <c r="Q18" i="4"/>
  <c r="P18" i="4"/>
  <c r="K18" i="4"/>
  <c r="I18" i="4"/>
  <c r="M18" i="4" s="1"/>
  <c r="F18" i="4"/>
  <c r="D18" i="4"/>
  <c r="U17" i="4"/>
  <c r="T17" i="4"/>
  <c r="S17" i="4"/>
  <c r="R17" i="4"/>
  <c r="Q17" i="4"/>
  <c r="P17" i="4"/>
  <c r="K17" i="4"/>
  <c r="I17" i="4"/>
  <c r="M17" i="4" s="1"/>
  <c r="F17" i="4"/>
  <c r="D17" i="4"/>
  <c r="U16" i="4"/>
  <c r="T16" i="4"/>
  <c r="S16" i="4"/>
  <c r="R16" i="4"/>
  <c r="Q16" i="4"/>
  <c r="P16" i="4"/>
  <c r="K16" i="4"/>
  <c r="I16" i="4"/>
  <c r="M16" i="4" s="1"/>
  <c r="F16" i="4"/>
  <c r="D16" i="4"/>
  <c r="U15" i="4"/>
  <c r="T15" i="4"/>
  <c r="S15" i="4"/>
  <c r="R15" i="4"/>
  <c r="Q15" i="4"/>
  <c r="P15" i="4"/>
  <c r="K15" i="4"/>
  <c r="I15" i="4"/>
  <c r="M15" i="4" s="1"/>
  <c r="F15" i="4"/>
  <c r="D15" i="4"/>
  <c r="U14" i="4"/>
  <c r="T14" i="4"/>
  <c r="S14" i="4"/>
  <c r="R14" i="4"/>
  <c r="Q14" i="4"/>
  <c r="P14" i="4"/>
  <c r="K14" i="4"/>
  <c r="I14" i="4"/>
  <c r="M14" i="4" s="1"/>
  <c r="F14" i="4"/>
  <c r="D14" i="4"/>
  <c r="U13" i="4"/>
  <c r="T13" i="4"/>
  <c r="S13" i="4"/>
  <c r="R13" i="4"/>
  <c r="Q13" i="4"/>
  <c r="P13" i="4"/>
  <c r="K13" i="4"/>
  <c r="I13" i="4"/>
  <c r="M13" i="4" s="1"/>
  <c r="F13" i="4"/>
  <c r="D13" i="4"/>
  <c r="U12" i="4"/>
  <c r="T12" i="4"/>
  <c r="S12" i="4"/>
  <c r="R12" i="4"/>
  <c r="Q12" i="4"/>
  <c r="P12" i="4"/>
  <c r="K12" i="4"/>
  <c r="I12" i="4"/>
  <c r="M12" i="4" s="1"/>
  <c r="F12" i="4"/>
  <c r="D12" i="4"/>
  <c r="U11" i="4"/>
  <c r="T11" i="4"/>
  <c r="S11" i="4"/>
  <c r="R11" i="4"/>
  <c r="Q11" i="4"/>
  <c r="P11" i="4"/>
  <c r="K11" i="4"/>
  <c r="I11" i="4"/>
  <c r="M11" i="4" s="1"/>
  <c r="F11" i="4"/>
  <c r="D11" i="4"/>
  <c r="U10" i="4"/>
  <c r="T10" i="4"/>
  <c r="S10" i="4"/>
  <c r="R10" i="4"/>
  <c r="Q10" i="4"/>
  <c r="P10" i="4"/>
  <c r="K10" i="4"/>
  <c r="I10" i="4"/>
  <c r="M10" i="4" s="1"/>
  <c r="F10" i="4"/>
  <c r="D10" i="4"/>
  <c r="U9" i="4"/>
  <c r="T9" i="4"/>
  <c r="S9" i="4"/>
  <c r="R9" i="4"/>
  <c r="Q9" i="4"/>
  <c r="P9" i="4"/>
  <c r="K9" i="4"/>
  <c r="I9" i="4"/>
  <c r="M9" i="4" s="1"/>
  <c r="F9" i="4"/>
  <c r="D9" i="4"/>
  <c r="U8" i="4"/>
  <c r="T8" i="4"/>
  <c r="S8" i="4"/>
  <c r="R8" i="4"/>
  <c r="Q8" i="4"/>
  <c r="P8" i="4"/>
  <c r="K8" i="4"/>
  <c r="I8" i="4"/>
  <c r="M8" i="4" s="1"/>
  <c r="F8" i="4"/>
  <c r="D8" i="4"/>
  <c r="U7" i="4"/>
  <c r="T7" i="4"/>
  <c r="S7" i="4"/>
  <c r="R7" i="4"/>
  <c r="Q7" i="4"/>
  <c r="P7" i="4"/>
  <c r="K7" i="4"/>
  <c r="I7" i="4"/>
  <c r="M7" i="4" s="1"/>
  <c r="F7" i="4"/>
  <c r="D7" i="4"/>
  <c r="U6" i="4"/>
  <c r="U24" i="4" s="1"/>
  <c r="T6" i="4"/>
  <c r="T24" i="4" s="1"/>
  <c r="S6" i="4"/>
  <c r="S24" i="4" s="1"/>
  <c r="R6" i="4"/>
  <c r="R24" i="4" s="1"/>
  <c r="Q6" i="4"/>
  <c r="Q24" i="4" s="1"/>
  <c r="P6" i="4"/>
  <c r="P24" i="4" s="1"/>
  <c r="K6" i="4"/>
  <c r="K24" i="4" s="1"/>
  <c r="J24" i="4" s="1"/>
  <c r="I6" i="4"/>
  <c r="M6" i="4" s="1"/>
  <c r="F6" i="4"/>
  <c r="F24" i="4" s="1"/>
  <c r="E24" i="4" s="1"/>
  <c r="D6" i="4"/>
  <c r="D26" i="4" l="1"/>
  <c r="I26" i="4"/>
  <c r="D24" i="4"/>
  <c r="AF24" i="4"/>
  <c r="AF27" i="4" s="1"/>
  <c r="I25" i="4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<sst xmlns="http://schemas.openxmlformats.org/spreadsheetml/2006/main" count="95" uniqueCount="64">
  <si>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22 мая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</si>
  <si>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</si>
  <si>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</si>
  <si>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</si>
  <si>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</si>
  <si>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</si>
  <si>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</si>
  <si>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</si>
  <si>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</si>
  <si>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</si>
  <si>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</si>
  <si>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</si>
  <si>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</si>
  <si>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</si>
  <si>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</si>
  <si>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</si>
  <si>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</si>
  <si>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</si>
  <si>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</si>
  <si>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</si>
  <si>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</si>
  <si>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</si>
  <si>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</si>
  <si>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</si>
  <si>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</si>
  <si>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</si>
  <si>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</si>
  <si>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</si>
  <si>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</si>
  <si>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</si>
  <si>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</si>
  <si>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</si>
  <si>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</si>
  <si>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</si>
  <si>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</si>
  <si>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</si>
  <si>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</si>
  <si>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</si>
  <si>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</si>
  <si>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</si>
  <si>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</si>
  <si>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</si>
  <si>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</si>
  <si>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</si>
  <si>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</si>
  <si>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</si>
  <si>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</si>
  <si>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</si>
  <si>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</si>
  <si>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</si>
  <si>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</si>
  <si>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</si>
  <si>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</si>
  <si>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</si>
  <si>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</si>
  <si>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</si>
  <si>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7333гол)</t>
  </si>
  <si>
    <t>СП</t>
  </si>
  <si>
    <t>КФХ (2016 г -поголовье 1114 гол)</t>
  </si>
  <si>
    <t>КФХ</t>
  </si>
  <si>
    <t>ВСЕГО ПО РАЙОНУ (поголовье 2016 г -8447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</si>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</sst>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textRotation="180"/>
    </xf>
    <xf numFmtId="0" fontId="5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textRotation="180"/>
    </xf>
    <xf numFmtId="0" fontId="5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textRotation="180"/>
    </xf>
    <xf numFmtId="0" fontId="5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1" fillId="3" borderId="0" xfId="1" applyFill="1" applyAlignment="1"/>
    <xf numFmtId="49" fontId="1" fillId="3" borderId="0" xfId="1" applyNumberFormat="1" applyFill="1" applyAlignment="1"/>
    <xf numFmtId="0" fontId="1" fillId="3" borderId="0" xfId="1" applyFill="1"/>
    <xf numFmtId="49" fontId="1" fillId="3" borderId="0" xfId="1" applyNumberFormat="1" applyFill="1"/>
    <xf numFmtId="0" fontId="6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6" fillId="2" borderId="1" xfId="1" applyFont="1" applyFill="1" applyBorder="1" applyAlignment="1"/>
    <xf numFmtId="164" fontId="10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12" fillId="2" borderId="1" xfId="1" applyFont="1" applyFill="1" applyBorder="1" applyAlignment="1">
      <alignment wrapText="1"/>
    </xf>
    <xf numFmtId="164" fontId="4" fillId="2" borderId="4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/>
    </xf>
    <xf numFmtId="1" fontId="1" fillId="0" borderId="0" xfId="1" applyNumberFormat="1"/>
    <xf numFmtId="0" fontId="14" fillId="2" borderId="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5" fillId="2" borderId="0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18" fillId="2" borderId="1" xfId="1" applyFont="1" applyFill="1" applyBorder="1" applyAlignment="1">
      <alignment wrapText="1"/>
    </xf>
    <xf numFmtId="1" fontId="17" fillId="2" borderId="0" xfId="1" applyNumberFormat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1" fontId="19" fillId="0" borderId="0" xfId="1" applyNumberFormat="1" applyFont="1"/>
    <xf numFmtId="1" fontId="16" fillId="0" borderId="0" xfId="1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ТЕНИЕВОДСТВО (2)"/>
      <sheetName val="РАСТЕНИЕВОДСТВО (2016)"/>
      <sheetName val="удоб (под посев 2017) (2)"/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сводка"/>
      <sheetName val="По фермамМАЙ"/>
      <sheetName val="удоб (под посев 2017)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5">
          <cell r="C35">
            <v>164.29999999999995</v>
          </cell>
          <cell r="E35">
            <v>1160</v>
          </cell>
          <cell r="F35">
            <v>195.29999999999998</v>
          </cell>
          <cell r="H35">
            <v>1303</v>
          </cell>
        </row>
      </sheetData>
      <sheetData sheetId="10">
        <row r="7">
          <cell r="D7">
            <v>74</v>
          </cell>
          <cell r="E7">
            <v>37</v>
          </cell>
          <cell r="M7">
            <v>619</v>
          </cell>
          <cell r="N7">
            <v>127</v>
          </cell>
          <cell r="U7">
            <v>464</v>
          </cell>
          <cell r="V7">
            <v>46</v>
          </cell>
        </row>
        <row r="8">
          <cell r="D8">
            <v>33</v>
          </cell>
          <cell r="E8">
            <v>35</v>
          </cell>
          <cell r="M8">
            <v>288</v>
          </cell>
          <cell r="N8">
            <v>95</v>
          </cell>
          <cell r="U8">
            <v>162</v>
          </cell>
          <cell r="V8">
            <v>34</v>
          </cell>
        </row>
        <row r="9">
          <cell r="D9">
            <v>19</v>
          </cell>
          <cell r="E9">
            <v>6</v>
          </cell>
          <cell r="M9">
            <v>387</v>
          </cell>
          <cell r="N9">
            <v>91</v>
          </cell>
          <cell r="U9">
            <v>167</v>
          </cell>
          <cell r="V9">
            <v>28</v>
          </cell>
        </row>
        <row r="10">
          <cell r="D10">
            <v>17</v>
          </cell>
          <cell r="M10">
            <v>126</v>
          </cell>
          <cell r="N10">
            <v>44</v>
          </cell>
          <cell r="U10">
            <v>113</v>
          </cell>
          <cell r="V10">
            <v>6</v>
          </cell>
        </row>
        <row r="11">
          <cell r="D11">
            <v>20</v>
          </cell>
          <cell r="E11">
            <v>3</v>
          </cell>
          <cell r="M11">
            <v>188</v>
          </cell>
          <cell r="N11">
            <v>65</v>
          </cell>
          <cell r="U11">
            <v>112</v>
          </cell>
          <cell r="V11">
            <v>13</v>
          </cell>
        </row>
        <row r="12">
          <cell r="D12">
            <v>22</v>
          </cell>
          <cell r="E12">
            <v>10</v>
          </cell>
          <cell r="M12">
            <v>128</v>
          </cell>
          <cell r="N12">
            <v>63</v>
          </cell>
          <cell r="U12">
            <v>61</v>
          </cell>
          <cell r="V12">
            <v>2</v>
          </cell>
        </row>
        <row r="13">
          <cell r="D13">
            <v>14</v>
          </cell>
          <cell r="E13">
            <v>3</v>
          </cell>
          <cell r="M13">
            <v>89</v>
          </cell>
          <cell r="N13">
            <v>9</v>
          </cell>
          <cell r="U13">
            <v>80</v>
          </cell>
          <cell r="V13">
            <v>7</v>
          </cell>
        </row>
        <row r="14">
          <cell r="D14">
            <v>23</v>
          </cell>
          <cell r="E14">
            <v>11</v>
          </cell>
          <cell r="M14">
            <v>184</v>
          </cell>
          <cell r="N14">
            <v>161</v>
          </cell>
          <cell r="U14">
            <v>168</v>
          </cell>
          <cell r="V14">
            <v>20</v>
          </cell>
        </row>
        <row r="15">
          <cell r="D15">
            <v>10</v>
          </cell>
          <cell r="M15">
            <v>85</v>
          </cell>
          <cell r="N15">
            <v>20</v>
          </cell>
          <cell r="U15">
            <v>51</v>
          </cell>
          <cell r="V15">
            <v>3</v>
          </cell>
        </row>
        <row r="16">
          <cell r="D16">
            <v>28</v>
          </cell>
          <cell r="E16">
            <v>9</v>
          </cell>
          <cell r="M16">
            <v>104</v>
          </cell>
          <cell r="N16">
            <v>17</v>
          </cell>
          <cell r="U16">
            <v>105</v>
          </cell>
          <cell r="V16">
            <v>18</v>
          </cell>
        </row>
        <row r="17">
          <cell r="D17">
            <v>26</v>
          </cell>
          <cell r="M17">
            <v>262</v>
          </cell>
          <cell r="N17">
            <v>71</v>
          </cell>
          <cell r="U17">
            <v>88</v>
          </cell>
          <cell r="V17">
            <v>12</v>
          </cell>
        </row>
        <row r="18">
          <cell r="D18">
            <v>17</v>
          </cell>
          <cell r="E18">
            <v>6</v>
          </cell>
          <cell r="M18">
            <v>236</v>
          </cell>
          <cell r="N18">
            <v>73</v>
          </cell>
          <cell r="U18">
            <v>123</v>
          </cell>
          <cell r="V18">
            <v>15</v>
          </cell>
        </row>
        <row r="19">
          <cell r="D19">
            <v>16</v>
          </cell>
          <cell r="E19">
            <v>11</v>
          </cell>
          <cell r="M19">
            <v>40</v>
          </cell>
          <cell r="N19">
            <v>31</v>
          </cell>
          <cell r="U19">
            <v>62</v>
          </cell>
          <cell r="V19">
            <v>15</v>
          </cell>
        </row>
        <row r="20">
          <cell r="D20">
            <v>9</v>
          </cell>
          <cell r="E20">
            <v>4</v>
          </cell>
          <cell r="M20">
            <v>82</v>
          </cell>
          <cell r="N20">
            <v>29</v>
          </cell>
          <cell r="U20">
            <v>89</v>
          </cell>
          <cell r="V20">
            <v>10</v>
          </cell>
        </row>
        <row r="21">
          <cell r="D21">
            <v>12</v>
          </cell>
          <cell r="M21">
            <v>65</v>
          </cell>
          <cell r="N21">
            <v>2</v>
          </cell>
          <cell r="U21">
            <v>65</v>
          </cell>
          <cell r="V21">
            <v>13</v>
          </cell>
        </row>
        <row r="22">
          <cell r="D22">
            <v>24</v>
          </cell>
          <cell r="M22">
            <v>56</v>
          </cell>
          <cell r="N22">
            <v>47</v>
          </cell>
          <cell r="U22">
            <v>57</v>
          </cell>
          <cell r="V22">
            <v>16</v>
          </cell>
        </row>
        <row r="23">
          <cell r="D23">
            <v>13</v>
          </cell>
          <cell r="M23">
            <v>57</v>
          </cell>
          <cell r="N23">
            <v>0</v>
          </cell>
          <cell r="U23">
            <v>19</v>
          </cell>
          <cell r="V23">
            <v>5</v>
          </cell>
        </row>
        <row r="24">
          <cell r="M24">
            <v>24</v>
          </cell>
          <cell r="N24">
            <v>7</v>
          </cell>
          <cell r="U24">
            <v>8</v>
          </cell>
          <cell r="V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AM6" sqref="AM6"/>
    </sheetView>
  </sheetViews>
  <sheetFormatPr defaultRowHeight="20.399999999999999" x14ac:dyDescent="0.35"/>
  <cols>
    <col min="1" max="1" width="4.88671875" style="1" customWidth="1"/>
    <col min="2" max="2" width="34.44140625" style="78" customWidth="1"/>
    <col min="3" max="3" width="10.5546875" style="79" customWidth="1"/>
    <col min="4" max="4" width="7.109375" style="79" customWidth="1"/>
    <col min="5" max="5" width="6.88671875" style="79" customWidth="1"/>
    <col min="6" max="6" width="10" style="79" customWidth="1"/>
    <col min="7" max="7" width="6.5546875" style="79" customWidth="1"/>
    <col min="8" max="8" width="12.109375" style="80" customWidth="1"/>
    <col min="9" max="9" width="8.33203125" style="81" customWidth="1"/>
    <col min="10" max="10" width="7.21875" style="81" customWidth="1"/>
    <col min="11" max="11" width="10.6640625" style="81" customWidth="1"/>
    <col min="12" max="12" width="6.5546875" style="81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style="4" hidden="1" customWidth="1"/>
    <col min="32" max="32" width="8.88671875" style="4"/>
    <col min="33" max="33" width="9.77734375" style="4" bestFit="1" customWidth="1"/>
    <col min="34" max="16384" width="8.88671875" style="4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1" customFormat="1" ht="12.75" customHeight="1" x14ac:dyDescent="0.3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 t="s">
        <v>7</v>
      </c>
      <c r="P3" s="16" t="s">
        <v>8</v>
      </c>
      <c r="Q3" s="16"/>
      <c r="R3" s="16"/>
      <c r="S3" s="16"/>
      <c r="T3" s="17" t="s">
        <v>9</v>
      </c>
      <c r="U3" s="17"/>
      <c r="V3" s="18" t="s">
        <v>10</v>
      </c>
      <c r="W3" s="19"/>
      <c r="X3" s="20"/>
    </row>
    <row r="4" spans="1:30" s="21" customFormat="1" ht="16.2" customHeight="1" x14ac:dyDescent="0.3">
      <c r="A4" s="5"/>
      <c r="B4" s="6"/>
      <c r="C4" s="22" t="s">
        <v>11</v>
      </c>
      <c r="D4" s="23" t="s">
        <v>12</v>
      </c>
      <c r="E4" s="23" t="s">
        <v>13</v>
      </c>
      <c r="F4" s="23" t="s">
        <v>14</v>
      </c>
      <c r="G4" s="15" t="s">
        <v>15</v>
      </c>
      <c r="H4" s="23" t="s">
        <v>11</v>
      </c>
      <c r="I4" s="23" t="s">
        <v>12</v>
      </c>
      <c r="J4" s="23" t="s">
        <v>13</v>
      </c>
      <c r="K4" s="23" t="s">
        <v>14</v>
      </c>
      <c r="L4" s="23" t="s">
        <v>15</v>
      </c>
      <c r="M4" s="24"/>
      <c r="N4" s="25"/>
      <c r="O4" s="26"/>
      <c r="P4" s="16" t="s">
        <v>16</v>
      </c>
      <c r="Q4" s="16"/>
      <c r="R4" s="16" t="s">
        <v>17</v>
      </c>
      <c r="S4" s="16"/>
      <c r="T4" s="17"/>
      <c r="U4" s="17"/>
      <c r="V4" s="27"/>
      <c r="W4" s="28"/>
      <c r="X4" s="20"/>
    </row>
    <row r="5" spans="1:30" s="21" customFormat="1" ht="29.4" customHeight="1" x14ac:dyDescent="0.3">
      <c r="A5" s="5"/>
      <c r="B5" s="6"/>
      <c r="C5" s="22"/>
      <c r="D5" s="23"/>
      <c r="E5" s="23"/>
      <c r="F5" s="23"/>
      <c r="G5" s="29"/>
      <c r="H5" s="23"/>
      <c r="I5" s="23"/>
      <c r="J5" s="23"/>
      <c r="K5" s="23"/>
      <c r="L5" s="23"/>
      <c r="M5" s="30"/>
      <c r="N5" s="31"/>
      <c r="O5" s="29"/>
      <c r="P5" s="32" t="s">
        <v>18</v>
      </c>
      <c r="Q5" s="33" t="s">
        <v>19</v>
      </c>
      <c r="R5" s="32" t="s">
        <v>20</v>
      </c>
      <c r="S5" s="33" t="s">
        <v>19</v>
      </c>
      <c r="T5" s="34" t="s">
        <v>18</v>
      </c>
      <c r="U5" s="35" t="s">
        <v>19</v>
      </c>
      <c r="V5" s="32">
        <v>2015</v>
      </c>
      <c r="W5" s="32">
        <v>2016</v>
      </c>
      <c r="X5" s="20"/>
    </row>
    <row r="6" spans="1:30" s="51" customFormat="1" ht="45" customHeight="1" x14ac:dyDescent="0.35">
      <c r="A6" s="36">
        <v>1</v>
      </c>
      <c r="B6" s="37" t="s">
        <v>21</v>
      </c>
      <c r="C6" s="38">
        <v>205.03</v>
      </c>
      <c r="D6" s="39">
        <f t="shared" ref="D6:D26" si="0">C6/G6*100</f>
        <v>16.66910569105691</v>
      </c>
      <c r="E6" s="40">
        <v>94</v>
      </c>
      <c r="F6" s="39">
        <f t="shared" ref="F6:F23" si="1">C6*E6/100</f>
        <v>192.72819999999999</v>
      </c>
      <c r="G6" s="41">
        <v>1230</v>
      </c>
      <c r="H6" s="42">
        <v>207.19</v>
      </c>
      <c r="I6" s="43">
        <f t="shared" ref="I6:I26" si="2">H6/L6*100</f>
        <v>16.844715447154471</v>
      </c>
      <c r="J6" s="44">
        <v>95</v>
      </c>
      <c r="K6" s="39">
        <f t="shared" ref="K6:K23" si="3">H6*J6/100</f>
        <v>196.8305</v>
      </c>
      <c r="L6" s="41">
        <v>1230</v>
      </c>
      <c r="M6" s="45">
        <f>RANK(I6,I6:I23)</f>
        <v>10</v>
      </c>
      <c r="N6" s="46">
        <v>1200</v>
      </c>
      <c r="O6" s="47" t="s">
        <v>22</v>
      </c>
      <c r="P6" s="48">
        <f>[1]осем!M7</f>
        <v>619</v>
      </c>
      <c r="Q6" s="48">
        <f>[1]осем!D7</f>
        <v>74</v>
      </c>
      <c r="R6" s="48">
        <f>[1]осем!N7</f>
        <v>127</v>
      </c>
      <c r="S6" s="48">
        <f>[1]осем!E7</f>
        <v>37</v>
      </c>
      <c r="T6" s="48">
        <f>[1]осем!U7</f>
        <v>464</v>
      </c>
      <c r="U6" s="48">
        <f>[1]осем!V7</f>
        <v>46</v>
      </c>
      <c r="V6" s="49">
        <v>1200</v>
      </c>
      <c r="W6" s="49">
        <v>1230</v>
      </c>
      <c r="X6" s="50"/>
      <c r="Y6" s="51" t="s">
        <v>23</v>
      </c>
      <c r="AD6" s="52"/>
    </row>
    <row r="7" spans="1:30" s="53" customFormat="1" ht="45" customHeight="1" x14ac:dyDescent="0.35">
      <c r="A7" s="36">
        <v>2</v>
      </c>
      <c r="B7" s="37" t="s">
        <v>24</v>
      </c>
      <c r="C7" s="38">
        <v>93.46</v>
      </c>
      <c r="D7" s="39">
        <f t="shared" si="0"/>
        <v>14.489922480620155</v>
      </c>
      <c r="E7" s="40">
        <v>90</v>
      </c>
      <c r="F7" s="39">
        <f t="shared" si="1"/>
        <v>84.11399999999999</v>
      </c>
      <c r="G7" s="41">
        <v>645</v>
      </c>
      <c r="H7" s="42">
        <v>92.63</v>
      </c>
      <c r="I7" s="43">
        <f t="shared" si="2"/>
        <v>14.36124031007752</v>
      </c>
      <c r="J7" s="44">
        <v>89.88</v>
      </c>
      <c r="K7" s="39">
        <f t="shared" si="3"/>
        <v>83.255843999999996</v>
      </c>
      <c r="L7" s="41">
        <v>645</v>
      </c>
      <c r="M7" s="45">
        <f>RANK(I7,I6:I23)</f>
        <v>17</v>
      </c>
      <c r="N7" s="46">
        <v>430</v>
      </c>
      <c r="O7" s="47" t="s">
        <v>22</v>
      </c>
      <c r="P7" s="48">
        <f>[1]осем!M8</f>
        <v>288</v>
      </c>
      <c r="Q7" s="48">
        <f>[1]осем!D8</f>
        <v>33</v>
      </c>
      <c r="R7" s="48">
        <f>[1]осем!N8</f>
        <v>95</v>
      </c>
      <c r="S7" s="48">
        <f>[1]осем!E8</f>
        <v>35</v>
      </c>
      <c r="T7" s="48">
        <f>[1]осем!U8</f>
        <v>162</v>
      </c>
      <c r="U7" s="48">
        <f>[1]осем!V8</f>
        <v>34</v>
      </c>
      <c r="V7" s="49">
        <v>645</v>
      </c>
      <c r="W7" s="49">
        <v>645</v>
      </c>
      <c r="X7" s="50"/>
      <c r="AD7" s="54"/>
    </row>
    <row r="8" spans="1:30" s="53" customFormat="1" ht="45" customHeight="1" x14ac:dyDescent="0.35">
      <c r="A8" s="36">
        <v>158</v>
      </c>
      <c r="B8" s="55" t="s">
        <v>25</v>
      </c>
      <c r="C8" s="38">
        <v>172</v>
      </c>
      <c r="D8" s="39">
        <f t="shared" si="0"/>
        <v>21.5</v>
      </c>
      <c r="E8" s="40">
        <v>96</v>
      </c>
      <c r="F8" s="39">
        <f t="shared" si="1"/>
        <v>165.12</v>
      </c>
      <c r="G8" s="41">
        <v>800</v>
      </c>
      <c r="H8" s="42">
        <v>162.55000000000001</v>
      </c>
      <c r="I8" s="43">
        <f t="shared" si="2"/>
        <v>20.318750000000001</v>
      </c>
      <c r="J8" s="56">
        <v>96</v>
      </c>
      <c r="K8" s="39">
        <f t="shared" si="3"/>
        <v>156.048</v>
      </c>
      <c r="L8" s="41">
        <v>800</v>
      </c>
      <c r="M8" s="45">
        <f>RANK(I8,I6:I23)</f>
        <v>3</v>
      </c>
      <c r="N8" s="46">
        <v>1170</v>
      </c>
      <c r="O8" s="47" t="s">
        <v>23</v>
      </c>
      <c r="P8" s="48">
        <f>[1]осем!M9</f>
        <v>387</v>
      </c>
      <c r="Q8" s="48">
        <f>[1]осем!D9</f>
        <v>19</v>
      </c>
      <c r="R8" s="48">
        <f>[1]осем!N9</f>
        <v>91</v>
      </c>
      <c r="S8" s="48">
        <f>[1]осем!E9</f>
        <v>6</v>
      </c>
      <c r="T8" s="48">
        <f>[1]осем!U9</f>
        <v>167</v>
      </c>
      <c r="U8" s="48">
        <f>[1]осем!V9</f>
        <v>28</v>
      </c>
      <c r="V8" s="49">
        <v>800</v>
      </c>
      <c r="W8" s="49">
        <v>800</v>
      </c>
      <c r="X8" s="50"/>
      <c r="Y8" s="50" t="s">
        <v>26</v>
      </c>
      <c r="AD8" s="54"/>
    </row>
    <row r="9" spans="1:30" s="53" customFormat="1" ht="45" customHeight="1" x14ac:dyDescent="0.35">
      <c r="A9" s="36">
        <v>4</v>
      </c>
      <c r="B9" s="57" t="s">
        <v>27</v>
      </c>
      <c r="C9" s="38">
        <v>46.52</v>
      </c>
      <c r="D9" s="39">
        <f t="shared" si="0"/>
        <v>18.24313725490196</v>
      </c>
      <c r="E9" s="40">
        <v>95</v>
      </c>
      <c r="F9" s="39">
        <f t="shared" si="1"/>
        <v>44.194000000000003</v>
      </c>
      <c r="G9" s="41">
        <v>255</v>
      </c>
      <c r="H9" s="42">
        <v>42</v>
      </c>
      <c r="I9" s="43">
        <f t="shared" si="2"/>
        <v>16.470588235294116</v>
      </c>
      <c r="J9" s="44">
        <v>94</v>
      </c>
      <c r="K9" s="39">
        <f t="shared" si="3"/>
        <v>39.479999999999997</v>
      </c>
      <c r="L9" s="41">
        <v>255</v>
      </c>
      <c r="M9" s="45">
        <f>RANK(I9,I6:I23)</f>
        <v>11</v>
      </c>
      <c r="N9" s="46">
        <v>2015</v>
      </c>
      <c r="O9" s="47" t="s">
        <v>28</v>
      </c>
      <c r="P9" s="48">
        <f>[1]осем!M10</f>
        <v>126</v>
      </c>
      <c r="Q9" s="48">
        <f>[1]осем!D10</f>
        <v>17</v>
      </c>
      <c r="R9" s="48">
        <f>[1]осем!N10</f>
        <v>44</v>
      </c>
      <c r="S9" s="48">
        <f>[1]осем!E10</f>
        <v>0</v>
      </c>
      <c r="T9" s="48">
        <f>[1]осем!U10</f>
        <v>113</v>
      </c>
      <c r="U9" s="48">
        <f>[1]осем!V10</f>
        <v>6</v>
      </c>
      <c r="V9" s="49">
        <v>255</v>
      </c>
      <c r="W9" s="49">
        <v>255</v>
      </c>
      <c r="X9" s="50"/>
      <c r="Y9" s="53" t="s">
        <v>28</v>
      </c>
    </row>
    <row r="10" spans="1:30" s="53" customFormat="1" ht="45" customHeight="1" x14ac:dyDescent="0.35">
      <c r="A10" s="36">
        <v>5</v>
      </c>
      <c r="B10" s="55" t="s">
        <v>29</v>
      </c>
      <c r="C10" s="38">
        <v>76.25</v>
      </c>
      <c r="D10" s="39">
        <f t="shared" si="0"/>
        <v>16.944444444444446</v>
      </c>
      <c r="E10" s="40">
        <v>92</v>
      </c>
      <c r="F10" s="39">
        <f t="shared" si="1"/>
        <v>70.150000000000006</v>
      </c>
      <c r="G10" s="41">
        <v>450</v>
      </c>
      <c r="H10" s="42">
        <v>76.27</v>
      </c>
      <c r="I10" s="43">
        <f t="shared" si="2"/>
        <v>16.948888888888888</v>
      </c>
      <c r="J10" s="56">
        <v>92</v>
      </c>
      <c r="K10" s="39">
        <f t="shared" si="3"/>
        <v>70.168399999999991</v>
      </c>
      <c r="L10" s="41">
        <v>450</v>
      </c>
      <c r="M10" s="45">
        <f>RANK(I10,I6:I23)</f>
        <v>9</v>
      </c>
      <c r="N10" s="46">
        <v>2810</v>
      </c>
      <c r="O10" s="47" t="s">
        <v>30</v>
      </c>
      <c r="P10" s="48">
        <f>[1]осем!M11</f>
        <v>188</v>
      </c>
      <c r="Q10" s="48">
        <f>[1]осем!D11</f>
        <v>20</v>
      </c>
      <c r="R10" s="48">
        <f>[1]осем!N11</f>
        <v>65</v>
      </c>
      <c r="S10" s="48">
        <f>[1]осем!E11</f>
        <v>3</v>
      </c>
      <c r="T10" s="48">
        <f>[1]осем!U11</f>
        <v>112</v>
      </c>
      <c r="U10" s="48">
        <f>[1]осем!V11</f>
        <v>13</v>
      </c>
      <c r="V10" s="49">
        <v>450</v>
      </c>
      <c r="W10" s="49">
        <v>450</v>
      </c>
      <c r="X10" s="50"/>
      <c r="Y10" s="53" t="s">
        <v>28</v>
      </c>
      <c r="Z10" s="53" t="s">
        <v>31</v>
      </c>
    </row>
    <row r="11" spans="1:30" s="53" customFormat="1" ht="45" customHeight="1" x14ac:dyDescent="0.35">
      <c r="A11" s="36">
        <v>6</v>
      </c>
      <c r="B11" s="55" t="s">
        <v>32</v>
      </c>
      <c r="C11" s="38">
        <v>60.5</v>
      </c>
      <c r="D11" s="39">
        <f t="shared" si="0"/>
        <v>16.899441340782122</v>
      </c>
      <c r="E11" s="40">
        <v>90</v>
      </c>
      <c r="F11" s="39">
        <f t="shared" si="1"/>
        <v>54.45</v>
      </c>
      <c r="G11" s="41">
        <v>358</v>
      </c>
      <c r="H11" s="42">
        <v>63.38</v>
      </c>
      <c r="I11" s="43">
        <f t="shared" si="2"/>
        <v>17.703910614525139</v>
      </c>
      <c r="J11" s="44">
        <v>90</v>
      </c>
      <c r="K11" s="39">
        <f t="shared" si="3"/>
        <v>57.042000000000002</v>
      </c>
      <c r="L11" s="41">
        <v>358</v>
      </c>
      <c r="M11" s="45">
        <f>RANK(I11,I6:I23)</f>
        <v>5</v>
      </c>
      <c r="N11" s="46">
        <v>366</v>
      </c>
      <c r="O11" s="47" t="s">
        <v>23</v>
      </c>
      <c r="P11" s="48">
        <f>[1]осем!M12</f>
        <v>128</v>
      </c>
      <c r="Q11" s="48">
        <f>[1]осем!D12</f>
        <v>22</v>
      </c>
      <c r="R11" s="48">
        <f>[1]осем!N12</f>
        <v>63</v>
      </c>
      <c r="S11" s="48">
        <f>[1]осем!E12</f>
        <v>10</v>
      </c>
      <c r="T11" s="48">
        <f>[1]осем!U12</f>
        <v>61</v>
      </c>
      <c r="U11" s="48">
        <f>[1]осем!V12</f>
        <v>2</v>
      </c>
      <c r="V11" s="49">
        <v>325</v>
      </c>
      <c r="W11" s="49">
        <v>358</v>
      </c>
      <c r="X11" s="50"/>
      <c r="Y11" s="53" t="s">
        <v>28</v>
      </c>
      <c r="Z11" s="53" t="s">
        <v>31</v>
      </c>
    </row>
    <row r="12" spans="1:30" s="53" customFormat="1" ht="45" customHeight="1" x14ac:dyDescent="0.35">
      <c r="A12" s="36">
        <v>7</v>
      </c>
      <c r="B12" s="55" t="s">
        <v>33</v>
      </c>
      <c r="C12" s="38">
        <v>48.4</v>
      </c>
      <c r="D12" s="39">
        <f t="shared" si="0"/>
        <v>21.511111111111113</v>
      </c>
      <c r="E12" s="40">
        <v>94</v>
      </c>
      <c r="F12" s="39">
        <f t="shared" si="1"/>
        <v>45.495999999999995</v>
      </c>
      <c r="G12" s="41">
        <v>225</v>
      </c>
      <c r="H12" s="42">
        <v>51</v>
      </c>
      <c r="I12" s="43">
        <f t="shared" si="2"/>
        <v>21.25</v>
      </c>
      <c r="J12" s="56">
        <v>98.5</v>
      </c>
      <c r="K12" s="39">
        <f t="shared" si="3"/>
        <v>50.234999999999999</v>
      </c>
      <c r="L12" s="41">
        <v>240</v>
      </c>
      <c r="M12" s="45">
        <f>RANK(I12,I6:I23)</f>
        <v>2</v>
      </c>
      <c r="N12" s="46">
        <v>306</v>
      </c>
      <c r="O12" s="47" t="s">
        <v>28</v>
      </c>
      <c r="P12" s="48">
        <f>[1]осем!M13</f>
        <v>89</v>
      </c>
      <c r="Q12" s="48">
        <f>[1]осем!D13</f>
        <v>14</v>
      </c>
      <c r="R12" s="48">
        <f>[1]осем!N13</f>
        <v>9</v>
      </c>
      <c r="S12" s="48">
        <f>[1]осем!E13</f>
        <v>3</v>
      </c>
      <c r="T12" s="48">
        <f>[1]осем!U13</f>
        <v>80</v>
      </c>
      <c r="U12" s="48">
        <f>[1]осем!V13</f>
        <v>7</v>
      </c>
      <c r="V12" s="49">
        <v>221</v>
      </c>
      <c r="W12" s="49">
        <v>225</v>
      </c>
      <c r="X12" s="50"/>
      <c r="Y12" s="53" t="s">
        <v>34</v>
      </c>
    </row>
    <row r="13" spans="1:30" s="53" customFormat="1" ht="45" customHeight="1" x14ac:dyDescent="0.35">
      <c r="A13" s="36">
        <v>8</v>
      </c>
      <c r="B13" s="55" t="s">
        <v>35</v>
      </c>
      <c r="C13" s="38">
        <v>117.16</v>
      </c>
      <c r="D13" s="39">
        <f t="shared" si="0"/>
        <v>16.737142857142857</v>
      </c>
      <c r="E13" s="40">
        <v>91</v>
      </c>
      <c r="F13" s="39">
        <f t="shared" si="1"/>
        <v>106.6156</v>
      </c>
      <c r="G13" s="41">
        <v>700</v>
      </c>
      <c r="H13" s="42">
        <v>114.32</v>
      </c>
      <c r="I13" s="43">
        <f t="shared" si="2"/>
        <v>16.331428571428571</v>
      </c>
      <c r="J13" s="56">
        <v>91</v>
      </c>
      <c r="K13" s="39">
        <f t="shared" si="3"/>
        <v>104.03119999999998</v>
      </c>
      <c r="L13" s="41">
        <v>700</v>
      </c>
      <c r="M13" s="45">
        <f>RANK(I13,I6:I23)</f>
        <v>12</v>
      </c>
      <c r="N13" s="46">
        <v>2337</v>
      </c>
      <c r="O13" s="47" t="s">
        <v>36</v>
      </c>
      <c r="P13" s="48">
        <f>[1]осем!M14</f>
        <v>184</v>
      </c>
      <c r="Q13" s="48">
        <f>[1]осем!D14</f>
        <v>23</v>
      </c>
      <c r="R13" s="48">
        <f>[1]осем!N14</f>
        <v>161</v>
      </c>
      <c r="S13" s="48">
        <f>[1]осем!E14</f>
        <v>11</v>
      </c>
      <c r="T13" s="48">
        <f>[1]осем!U14</f>
        <v>168</v>
      </c>
      <c r="U13" s="48">
        <f>[1]осем!V14</f>
        <v>20</v>
      </c>
      <c r="V13" s="49">
        <v>700</v>
      </c>
      <c r="W13" s="49">
        <v>700</v>
      </c>
      <c r="X13" s="50"/>
      <c r="Y13" s="53" t="s">
        <v>37</v>
      </c>
      <c r="Z13" s="53" t="s">
        <v>38</v>
      </c>
    </row>
    <row r="14" spans="1:30" s="59" customFormat="1" ht="45" customHeight="1" x14ac:dyDescent="0.35">
      <c r="A14" s="36">
        <v>9</v>
      </c>
      <c r="B14" s="55" t="s">
        <v>39</v>
      </c>
      <c r="C14" s="38">
        <v>36</v>
      </c>
      <c r="D14" s="39">
        <f t="shared" si="0"/>
        <v>14.399999999999999</v>
      </c>
      <c r="E14" s="40">
        <v>88</v>
      </c>
      <c r="F14" s="39">
        <f t="shared" si="1"/>
        <v>31.68</v>
      </c>
      <c r="G14" s="41">
        <v>250</v>
      </c>
      <c r="H14" s="42">
        <v>36</v>
      </c>
      <c r="I14" s="43">
        <f t="shared" si="2"/>
        <v>14.399999999999999</v>
      </c>
      <c r="J14" s="56">
        <v>91</v>
      </c>
      <c r="K14" s="39">
        <f t="shared" si="3"/>
        <v>32.76</v>
      </c>
      <c r="L14" s="41">
        <v>250</v>
      </c>
      <c r="M14" s="45">
        <f>RANK(I14,I6:I23)</f>
        <v>16</v>
      </c>
      <c r="N14" s="46">
        <v>324</v>
      </c>
      <c r="O14" s="58" t="s">
        <v>38</v>
      </c>
      <c r="P14" s="48">
        <f>[1]осем!M15</f>
        <v>85</v>
      </c>
      <c r="Q14" s="48">
        <f>[1]осем!D15</f>
        <v>10</v>
      </c>
      <c r="R14" s="48">
        <f>[1]осем!N15</f>
        <v>20</v>
      </c>
      <c r="S14" s="48">
        <f>[1]осем!E15</f>
        <v>0</v>
      </c>
      <c r="T14" s="48">
        <f>[1]осем!U15</f>
        <v>51</v>
      </c>
      <c r="U14" s="48">
        <f>[1]осем!V15</f>
        <v>3</v>
      </c>
      <c r="V14" s="36">
        <v>290</v>
      </c>
      <c r="W14" s="36">
        <v>250</v>
      </c>
      <c r="X14" s="1"/>
      <c r="Y14" s="59" t="s">
        <v>40</v>
      </c>
    </row>
    <row r="15" spans="1:30" s="53" customFormat="1" ht="45" customHeight="1" x14ac:dyDescent="0.35">
      <c r="A15" s="36">
        <v>10</v>
      </c>
      <c r="B15" s="55" t="s">
        <v>41</v>
      </c>
      <c r="C15" s="38">
        <v>43</v>
      </c>
      <c r="D15" s="39">
        <f t="shared" si="0"/>
        <v>14.098360655737704</v>
      </c>
      <c r="E15" s="40">
        <v>94</v>
      </c>
      <c r="F15" s="39">
        <f t="shared" si="1"/>
        <v>40.42</v>
      </c>
      <c r="G15" s="41">
        <v>305</v>
      </c>
      <c r="H15" s="42">
        <v>53.68</v>
      </c>
      <c r="I15" s="43">
        <f t="shared" si="2"/>
        <v>17.599999999999998</v>
      </c>
      <c r="J15" s="56">
        <v>92.8</v>
      </c>
      <c r="K15" s="39">
        <f t="shared" si="3"/>
        <v>49.815039999999996</v>
      </c>
      <c r="L15" s="41">
        <v>305</v>
      </c>
      <c r="M15" s="45">
        <f>RANK(I15,I6:I23)</f>
        <v>6</v>
      </c>
      <c r="N15" s="46">
        <v>1090</v>
      </c>
      <c r="O15" s="47" t="s">
        <v>30</v>
      </c>
      <c r="P15" s="48">
        <f>[1]осем!M16</f>
        <v>104</v>
      </c>
      <c r="Q15" s="48">
        <f>[1]осем!D16</f>
        <v>28</v>
      </c>
      <c r="R15" s="48">
        <f>[1]осем!N16</f>
        <v>17</v>
      </c>
      <c r="S15" s="48">
        <f>[1]осем!E16</f>
        <v>9</v>
      </c>
      <c r="T15" s="48">
        <f>[1]осем!U16</f>
        <v>105</v>
      </c>
      <c r="U15" s="48">
        <f>[1]осем!V16</f>
        <v>18</v>
      </c>
      <c r="V15" s="49">
        <v>285</v>
      </c>
      <c r="W15" s="49">
        <v>300</v>
      </c>
      <c r="X15" s="50"/>
      <c r="Y15" s="53" t="s">
        <v>42</v>
      </c>
    </row>
    <row r="16" spans="1:30" s="53" customFormat="1" ht="45" customHeight="1" x14ac:dyDescent="0.35">
      <c r="A16" s="36">
        <v>11</v>
      </c>
      <c r="B16" s="55" t="s">
        <v>43</v>
      </c>
      <c r="C16" s="38">
        <v>87.46</v>
      </c>
      <c r="D16" s="39">
        <f t="shared" si="0"/>
        <v>19.013043478260869</v>
      </c>
      <c r="E16" s="40">
        <v>95</v>
      </c>
      <c r="F16" s="39">
        <f t="shared" si="1"/>
        <v>83.086999999999989</v>
      </c>
      <c r="G16" s="41">
        <v>460</v>
      </c>
      <c r="H16" s="42">
        <v>84.5</v>
      </c>
      <c r="I16" s="43">
        <f t="shared" si="2"/>
        <v>18.369565217391305</v>
      </c>
      <c r="J16" s="56">
        <v>95</v>
      </c>
      <c r="K16" s="39">
        <f t="shared" si="3"/>
        <v>80.275000000000006</v>
      </c>
      <c r="L16" s="41">
        <v>460</v>
      </c>
      <c r="M16" s="45">
        <f>RANK(I16,I6:I23)</f>
        <v>4</v>
      </c>
      <c r="N16" s="46">
        <v>570</v>
      </c>
      <c r="O16" s="58" t="s">
        <v>44</v>
      </c>
      <c r="P16" s="48">
        <f>[1]осем!M17</f>
        <v>262</v>
      </c>
      <c r="Q16" s="48">
        <f>[1]осем!D17</f>
        <v>26</v>
      </c>
      <c r="R16" s="48">
        <f>[1]осем!N17</f>
        <v>71</v>
      </c>
      <c r="S16" s="48">
        <f>[1]осем!E17</f>
        <v>0</v>
      </c>
      <c r="T16" s="48">
        <f>[1]осем!U17</f>
        <v>88</v>
      </c>
      <c r="U16" s="48">
        <f>[1]осем!V17</f>
        <v>12</v>
      </c>
      <c r="V16" s="49">
        <v>453</v>
      </c>
      <c r="W16" s="49">
        <v>460</v>
      </c>
      <c r="X16" s="50"/>
      <c r="Y16" s="53" t="s">
        <v>38</v>
      </c>
    </row>
    <row r="17" spans="1:33" s="53" customFormat="1" ht="45" customHeight="1" x14ac:dyDescent="0.35">
      <c r="A17" s="36">
        <v>12</v>
      </c>
      <c r="B17" s="55" t="s">
        <v>45</v>
      </c>
      <c r="C17" s="38">
        <v>108.6</v>
      </c>
      <c r="D17" s="39">
        <f t="shared" si="0"/>
        <v>16.96875</v>
      </c>
      <c r="E17" s="40">
        <v>93</v>
      </c>
      <c r="F17" s="39">
        <f t="shared" si="1"/>
        <v>100.99799999999999</v>
      </c>
      <c r="G17" s="41">
        <v>640</v>
      </c>
      <c r="H17" s="42">
        <v>112.23</v>
      </c>
      <c r="I17" s="43">
        <f t="shared" si="2"/>
        <v>15.941761363636363</v>
      </c>
      <c r="J17" s="56">
        <v>93</v>
      </c>
      <c r="K17" s="39">
        <f t="shared" si="3"/>
        <v>104.37390000000001</v>
      </c>
      <c r="L17" s="41">
        <v>704</v>
      </c>
      <c r="M17" s="45">
        <f>RANK(I17,I6:I23)</f>
        <v>13</v>
      </c>
      <c r="N17" s="46">
        <v>1914</v>
      </c>
      <c r="O17" s="47" t="s">
        <v>46</v>
      </c>
      <c r="P17" s="48">
        <f>[1]осем!M18</f>
        <v>236</v>
      </c>
      <c r="Q17" s="48">
        <f>[1]осем!D18</f>
        <v>17</v>
      </c>
      <c r="R17" s="48">
        <f>[1]осем!N18</f>
        <v>73</v>
      </c>
      <c r="S17" s="48">
        <f>[1]осем!E18</f>
        <v>6</v>
      </c>
      <c r="T17" s="48">
        <f>[1]осем!U18</f>
        <v>123</v>
      </c>
      <c r="U17" s="48">
        <f>[1]осем!V18</f>
        <v>15</v>
      </c>
      <c r="V17" s="49">
        <v>585</v>
      </c>
      <c r="W17" s="49">
        <v>640</v>
      </c>
      <c r="X17" s="50"/>
      <c r="Y17" s="53" t="s">
        <v>42</v>
      </c>
      <c r="Z17" s="53" t="s">
        <v>47</v>
      </c>
    </row>
    <row r="18" spans="1:33" s="53" customFormat="1" ht="45" customHeight="1" x14ac:dyDescent="0.35">
      <c r="A18" s="36">
        <v>13</v>
      </c>
      <c r="B18" s="55" t="s">
        <v>48</v>
      </c>
      <c r="C18" s="38">
        <v>25</v>
      </c>
      <c r="D18" s="39">
        <f t="shared" si="0"/>
        <v>20.833333333333336</v>
      </c>
      <c r="E18" s="40">
        <v>88</v>
      </c>
      <c r="F18" s="39">
        <f t="shared" si="1"/>
        <v>22</v>
      </c>
      <c r="G18" s="41">
        <v>120</v>
      </c>
      <c r="H18" s="42">
        <v>25</v>
      </c>
      <c r="I18" s="43">
        <f t="shared" si="2"/>
        <v>21.739130434782609</v>
      </c>
      <c r="J18" s="56">
        <v>89</v>
      </c>
      <c r="K18" s="39">
        <f t="shared" si="3"/>
        <v>22.25</v>
      </c>
      <c r="L18" s="41">
        <v>115</v>
      </c>
      <c r="M18" s="45">
        <f>RANK(I18,I6:I23)</f>
        <v>1</v>
      </c>
      <c r="N18" s="46">
        <v>142</v>
      </c>
      <c r="O18" s="47" t="s">
        <v>23</v>
      </c>
      <c r="P18" s="48">
        <f>[1]осем!M19</f>
        <v>40</v>
      </c>
      <c r="Q18" s="48">
        <f>[1]осем!D19</f>
        <v>16</v>
      </c>
      <c r="R18" s="48">
        <f>[1]осем!N19</f>
        <v>31</v>
      </c>
      <c r="S18" s="48">
        <f>[1]осем!E19</f>
        <v>11</v>
      </c>
      <c r="T18" s="48">
        <f>[1]осем!U19</f>
        <v>62</v>
      </c>
      <c r="U18" s="48">
        <f>[1]осем!V19</f>
        <v>15</v>
      </c>
      <c r="V18" s="49">
        <v>111</v>
      </c>
      <c r="W18" s="49">
        <v>120</v>
      </c>
      <c r="X18" s="50"/>
      <c r="Y18" s="53" t="s">
        <v>34</v>
      </c>
      <c r="Z18" s="53" t="s">
        <v>47</v>
      </c>
    </row>
    <row r="19" spans="1:33" s="53" customFormat="1" ht="45" customHeight="1" x14ac:dyDescent="0.35">
      <c r="A19" s="36">
        <v>14</v>
      </c>
      <c r="B19" s="55" t="s">
        <v>49</v>
      </c>
      <c r="C19" s="38">
        <v>40.700000000000003</v>
      </c>
      <c r="D19" s="39">
        <f t="shared" si="0"/>
        <v>14.535714285714288</v>
      </c>
      <c r="E19" s="40">
        <v>95</v>
      </c>
      <c r="F19" s="39">
        <f t="shared" si="1"/>
        <v>38.665000000000006</v>
      </c>
      <c r="G19" s="41">
        <v>280</v>
      </c>
      <c r="H19" s="42">
        <v>40</v>
      </c>
      <c r="I19" s="43">
        <f t="shared" si="2"/>
        <v>13.333333333333334</v>
      </c>
      <c r="J19" s="56">
        <v>93</v>
      </c>
      <c r="K19" s="39">
        <f t="shared" si="3"/>
        <v>37.200000000000003</v>
      </c>
      <c r="L19" s="41">
        <v>300</v>
      </c>
      <c r="M19" s="45">
        <f>RANK(I19,I6:I23)</f>
        <v>18</v>
      </c>
      <c r="N19" s="46"/>
      <c r="O19" s="47"/>
      <c r="P19" s="48">
        <f>[1]осем!M20</f>
        <v>82</v>
      </c>
      <c r="Q19" s="48">
        <f>[1]осем!D20</f>
        <v>9</v>
      </c>
      <c r="R19" s="48">
        <f>[1]осем!N20</f>
        <v>29</v>
      </c>
      <c r="S19" s="48">
        <f>[1]осем!E20</f>
        <v>4</v>
      </c>
      <c r="T19" s="48">
        <f>[1]осем!U20</f>
        <v>89</v>
      </c>
      <c r="U19" s="48">
        <f>[1]осем!V20</f>
        <v>10</v>
      </c>
      <c r="V19" s="49">
        <v>292</v>
      </c>
      <c r="W19" s="49">
        <v>300</v>
      </c>
      <c r="X19" s="50"/>
      <c r="Y19" s="53" t="s">
        <v>30</v>
      </c>
    </row>
    <row r="20" spans="1:33" s="53" customFormat="1" ht="45" customHeight="1" x14ac:dyDescent="0.35">
      <c r="A20" s="36">
        <v>15</v>
      </c>
      <c r="B20" s="55" t="s">
        <v>50</v>
      </c>
      <c r="C20" s="38">
        <v>21.5</v>
      </c>
      <c r="D20" s="39">
        <f t="shared" si="0"/>
        <v>19.545454545454547</v>
      </c>
      <c r="E20" s="40">
        <v>90</v>
      </c>
      <c r="F20" s="39">
        <f t="shared" si="1"/>
        <v>19.350000000000001</v>
      </c>
      <c r="G20" s="41">
        <v>110</v>
      </c>
      <c r="H20" s="42">
        <v>22.5</v>
      </c>
      <c r="I20" s="43">
        <f t="shared" si="2"/>
        <v>15.625</v>
      </c>
      <c r="J20" s="56">
        <v>90</v>
      </c>
      <c r="K20" s="39">
        <f t="shared" si="3"/>
        <v>20.25</v>
      </c>
      <c r="L20" s="41">
        <v>144</v>
      </c>
      <c r="M20" s="45">
        <f>RANK(I20,I6:I23)</f>
        <v>14</v>
      </c>
      <c r="N20" s="46">
        <v>84</v>
      </c>
      <c r="O20" s="47" t="s">
        <v>38</v>
      </c>
      <c r="P20" s="48">
        <f>[1]осем!M21</f>
        <v>65</v>
      </c>
      <c r="Q20" s="48">
        <f>[1]осем!D21</f>
        <v>12</v>
      </c>
      <c r="R20" s="48">
        <f>[1]осем!N21</f>
        <v>2</v>
      </c>
      <c r="S20" s="48">
        <f>[1]осем!E21</f>
        <v>0</v>
      </c>
      <c r="T20" s="48">
        <f>[1]осем!U21</f>
        <v>65</v>
      </c>
      <c r="U20" s="48">
        <f>[1]осем!V21</f>
        <v>13</v>
      </c>
      <c r="V20" s="49">
        <v>150</v>
      </c>
      <c r="W20" s="49">
        <v>110</v>
      </c>
      <c r="X20" s="50"/>
      <c r="Y20" s="53" t="s">
        <v>38</v>
      </c>
    </row>
    <row r="21" spans="1:33" s="53" customFormat="1" ht="45" customHeight="1" x14ac:dyDescent="0.35">
      <c r="A21" s="36">
        <v>16</v>
      </c>
      <c r="B21" s="55" t="s">
        <v>51</v>
      </c>
      <c r="C21" s="38">
        <v>45</v>
      </c>
      <c r="D21" s="39">
        <f t="shared" si="0"/>
        <v>15.100671140939598</v>
      </c>
      <c r="E21" s="40">
        <v>81</v>
      </c>
      <c r="F21" s="39">
        <f t="shared" si="1"/>
        <v>36.450000000000003</v>
      </c>
      <c r="G21" s="41">
        <v>298</v>
      </c>
      <c r="H21" s="42">
        <v>39</v>
      </c>
      <c r="I21" s="43">
        <f t="shared" si="2"/>
        <v>15.6</v>
      </c>
      <c r="J21" s="56">
        <v>90</v>
      </c>
      <c r="K21" s="39">
        <f t="shared" si="3"/>
        <v>35.1</v>
      </c>
      <c r="L21" s="41">
        <v>250</v>
      </c>
      <c r="M21" s="45">
        <f>RANK(I21,I6:I23)</f>
        <v>15</v>
      </c>
      <c r="N21" s="46">
        <v>246</v>
      </c>
      <c r="O21" s="47" t="s">
        <v>52</v>
      </c>
      <c r="P21" s="48">
        <f>[1]осем!M22</f>
        <v>56</v>
      </c>
      <c r="Q21" s="48">
        <f>[1]осем!D22</f>
        <v>24</v>
      </c>
      <c r="R21" s="48">
        <f>[1]осем!N22</f>
        <v>47</v>
      </c>
      <c r="S21" s="48">
        <f>[1]осем!E22</f>
        <v>0</v>
      </c>
      <c r="T21" s="48">
        <f>[1]осем!U22</f>
        <v>57</v>
      </c>
      <c r="U21" s="48">
        <f>[1]осем!V22</f>
        <v>16</v>
      </c>
      <c r="V21" s="49">
        <v>288</v>
      </c>
      <c r="W21" s="49">
        <v>300</v>
      </c>
      <c r="X21" s="50"/>
      <c r="Y21" s="53" t="s">
        <v>53</v>
      </c>
    </row>
    <row r="22" spans="1:33" s="53" customFormat="1" ht="45" customHeight="1" x14ac:dyDescent="0.35">
      <c r="A22" s="36">
        <v>17</v>
      </c>
      <c r="B22" s="55" t="s">
        <v>54</v>
      </c>
      <c r="C22" s="38">
        <v>16.399999999999999</v>
      </c>
      <c r="D22" s="39">
        <f t="shared" si="0"/>
        <v>15.619047619047619</v>
      </c>
      <c r="E22" s="40">
        <v>90</v>
      </c>
      <c r="F22" s="39">
        <f t="shared" si="1"/>
        <v>14.759999999999998</v>
      </c>
      <c r="G22" s="41">
        <v>105</v>
      </c>
      <c r="H22" s="42">
        <v>18.28</v>
      </c>
      <c r="I22" s="43">
        <f t="shared" si="2"/>
        <v>17.409523809523812</v>
      </c>
      <c r="J22" s="56">
        <v>90</v>
      </c>
      <c r="K22" s="39">
        <f t="shared" si="3"/>
        <v>16.452000000000002</v>
      </c>
      <c r="L22" s="41">
        <v>105</v>
      </c>
      <c r="M22" s="45">
        <f>RANK(I22,I6:I23)</f>
        <v>8</v>
      </c>
      <c r="N22" s="46">
        <v>45</v>
      </c>
      <c r="O22" s="58" t="s">
        <v>38</v>
      </c>
      <c r="P22" s="48">
        <f>[1]осем!M23</f>
        <v>57</v>
      </c>
      <c r="Q22" s="48">
        <f>[1]осем!D23</f>
        <v>13</v>
      </c>
      <c r="R22" s="48">
        <f>[1]осем!N23</f>
        <v>0</v>
      </c>
      <c r="S22" s="48">
        <f>[1]осем!E23</f>
        <v>0</v>
      </c>
      <c r="T22" s="48">
        <f>[1]осем!U23</f>
        <v>19</v>
      </c>
      <c r="U22" s="48">
        <f>[1]осем!V23</f>
        <v>5</v>
      </c>
      <c r="V22" s="49">
        <v>105</v>
      </c>
      <c r="W22" s="49">
        <v>105</v>
      </c>
      <c r="X22" s="50"/>
      <c r="Y22" s="53" t="s">
        <v>23</v>
      </c>
      <c r="Z22" s="53" t="s">
        <v>38</v>
      </c>
    </row>
    <row r="23" spans="1:33" s="53" customFormat="1" ht="45" customHeight="1" x14ac:dyDescent="0.35">
      <c r="A23" s="36">
        <v>18</v>
      </c>
      <c r="B23" s="55" t="s">
        <v>55</v>
      </c>
      <c r="C23" s="38">
        <v>14.1</v>
      </c>
      <c r="D23" s="39">
        <f t="shared" si="0"/>
        <v>13.823529411764707</v>
      </c>
      <c r="E23" s="40">
        <v>94</v>
      </c>
      <c r="F23" s="39">
        <f t="shared" si="1"/>
        <v>13.253999999999998</v>
      </c>
      <c r="G23" s="41">
        <v>102</v>
      </c>
      <c r="H23" s="42">
        <v>10.5</v>
      </c>
      <c r="I23" s="43">
        <f t="shared" si="2"/>
        <v>17.5</v>
      </c>
      <c r="J23" s="56">
        <v>94</v>
      </c>
      <c r="K23" s="39">
        <f t="shared" si="3"/>
        <v>9.8699999999999992</v>
      </c>
      <c r="L23" s="41">
        <v>60</v>
      </c>
      <c r="M23" s="45">
        <f>RANK(I23,I6:I23)</f>
        <v>7</v>
      </c>
      <c r="N23" s="46">
        <v>158</v>
      </c>
      <c r="O23" s="47" t="s">
        <v>38</v>
      </c>
      <c r="P23" s="48">
        <f>[1]осем!M24</f>
        <v>24</v>
      </c>
      <c r="Q23" s="48">
        <f>[1]осем!D24</f>
        <v>0</v>
      </c>
      <c r="R23" s="48">
        <f>[1]осем!N24</f>
        <v>7</v>
      </c>
      <c r="S23" s="48">
        <f>[1]осем!E24</f>
        <v>0</v>
      </c>
      <c r="T23" s="48">
        <f>[1]осем!U24</f>
        <v>8</v>
      </c>
      <c r="U23" s="48">
        <f>[1]осем!V24</f>
        <v>0</v>
      </c>
      <c r="V23" s="49">
        <v>121</v>
      </c>
      <c r="W23" s="49">
        <v>102</v>
      </c>
      <c r="X23" s="50"/>
      <c r="Y23" s="53" t="s">
        <v>28</v>
      </c>
    </row>
    <row r="24" spans="1:33" ht="48.75" customHeight="1" x14ac:dyDescent="0.35">
      <c r="A24" s="36"/>
      <c r="B24" s="60" t="s">
        <v>56</v>
      </c>
      <c r="C24" s="61">
        <f>SUM(C6:C23)</f>
        <v>1257.08</v>
      </c>
      <c r="D24" s="39">
        <f t="shared" si="0"/>
        <v>17.142779217237148</v>
      </c>
      <c r="E24" s="40">
        <f>F24/C24*100</f>
        <v>92.55829382378208</v>
      </c>
      <c r="F24" s="39">
        <f>SUM(F6:F23)</f>
        <v>1163.5317999999997</v>
      </c>
      <c r="G24" s="62">
        <f>SUM(G6:G23)</f>
        <v>7333</v>
      </c>
      <c r="H24" s="43">
        <f>SUM(H6:H23)</f>
        <v>1251.0299999999997</v>
      </c>
      <c r="I24" s="43">
        <f t="shared" si="2"/>
        <v>16.97232397232397</v>
      </c>
      <c r="J24" s="44">
        <f>K24/H24*100</f>
        <v>93.158188372780828</v>
      </c>
      <c r="K24" s="39">
        <f>SUM(K6:K23)</f>
        <v>1165.4368839999997</v>
      </c>
      <c r="L24" s="63">
        <f>SUM(L6:L23)</f>
        <v>7371</v>
      </c>
      <c r="M24" s="36"/>
      <c r="N24" s="64">
        <f>SUM(N6:N23)</f>
        <v>15207</v>
      </c>
      <c r="O24" s="65"/>
      <c r="P24" s="48">
        <f t="shared" ref="P24:W24" si="4">SUM(P6:P23)</f>
        <v>3020</v>
      </c>
      <c r="Q24" s="48">
        <f t="shared" si="4"/>
        <v>377</v>
      </c>
      <c r="R24" s="48">
        <f t="shared" si="4"/>
        <v>952</v>
      </c>
      <c r="S24" s="48">
        <f t="shared" si="4"/>
        <v>135</v>
      </c>
      <c r="T24" s="48">
        <f t="shared" si="4"/>
        <v>1994</v>
      </c>
      <c r="U24" s="48">
        <f t="shared" si="4"/>
        <v>263</v>
      </c>
      <c r="V24" s="36">
        <f t="shared" si="4"/>
        <v>7276</v>
      </c>
      <c r="W24" s="36">
        <f t="shared" si="4"/>
        <v>7350</v>
      </c>
      <c r="Y24" s="4" t="s">
        <v>57</v>
      </c>
      <c r="AF24" s="66">
        <f>G24</f>
        <v>7333</v>
      </c>
      <c r="AG24" s="66">
        <f>L24</f>
        <v>7371</v>
      </c>
    </row>
    <row r="25" spans="1:33" ht="34.799999999999997" customHeight="1" x14ac:dyDescent="0.35">
      <c r="A25" s="36"/>
      <c r="B25" s="67" t="s">
        <v>58</v>
      </c>
      <c r="C25" s="61">
        <f>[1]КФХ!C35</f>
        <v>164.29999999999995</v>
      </c>
      <c r="D25" s="39">
        <f t="shared" si="0"/>
        <v>14.163793103448272</v>
      </c>
      <c r="E25" s="68"/>
      <c r="F25" s="68"/>
      <c r="G25" s="69">
        <f>[1]КФХ!E35</f>
        <v>1160</v>
      </c>
      <c r="H25" s="70">
        <f>[1]КФХ!F35</f>
        <v>195.29999999999998</v>
      </c>
      <c r="I25" s="43">
        <f t="shared" si="2"/>
        <v>14.98848810437452</v>
      </c>
      <c r="J25" s="71"/>
      <c r="K25" s="71"/>
      <c r="L25" s="72">
        <f>[1]КФХ!H35</f>
        <v>1303</v>
      </c>
      <c r="M25" s="73"/>
      <c r="N25" s="73"/>
      <c r="O25" s="73"/>
      <c r="P25" s="73"/>
      <c r="Q25" s="73"/>
      <c r="R25" s="73"/>
      <c r="S25" s="73"/>
      <c r="T25" s="74"/>
      <c r="U25" s="74"/>
      <c r="V25" s="75">
        <f>[1]КФХ!E35</f>
        <v>1160</v>
      </c>
      <c r="W25" s="36">
        <f>[1]КФХ!H35</f>
        <v>1303</v>
      </c>
      <c r="Y25" s="4" t="s">
        <v>59</v>
      </c>
      <c r="AF25" s="66">
        <f>[1]КФХ!E35</f>
        <v>1160</v>
      </c>
      <c r="AG25" s="4">
        <f>[1]КФХ!H35</f>
        <v>1303</v>
      </c>
    </row>
    <row r="26" spans="1:33" ht="33.75" customHeight="1" x14ac:dyDescent="0.35">
      <c r="A26" s="36"/>
      <c r="B26" s="76" t="s">
        <v>60</v>
      </c>
      <c r="C26" s="61">
        <f>SUM(C24:C25)</f>
        <v>1421.3799999999999</v>
      </c>
      <c r="D26" s="39">
        <f t="shared" si="0"/>
        <v>16.735900153067227</v>
      </c>
      <c r="E26" s="68"/>
      <c r="F26" s="68"/>
      <c r="G26" s="69">
        <f>SUM(G24:G25)</f>
        <v>8493</v>
      </c>
      <c r="H26" s="43">
        <f>SUM(H24:H25)</f>
        <v>1446.3299999999997</v>
      </c>
      <c r="I26" s="43">
        <f t="shared" si="2"/>
        <v>16.67431404196449</v>
      </c>
      <c r="J26" s="71"/>
      <c r="K26" s="71"/>
      <c r="L26" s="77">
        <f>SUM(L24:L25)</f>
        <v>8674</v>
      </c>
      <c r="M26" s="73"/>
      <c r="N26" s="73"/>
      <c r="O26" s="73"/>
      <c r="P26" s="73"/>
      <c r="Q26" s="73"/>
      <c r="R26" s="73"/>
      <c r="S26" s="73"/>
      <c r="T26" s="74"/>
      <c r="U26" s="74"/>
      <c r="V26" s="36">
        <f>SUM(V24:V25)</f>
        <v>8436</v>
      </c>
      <c r="W26" s="36">
        <f>SUM(W24:W25)</f>
        <v>8653</v>
      </c>
      <c r="Y26" s="4" t="s">
        <v>61</v>
      </c>
      <c r="AF26" s="66"/>
      <c r="AG26" s="4">
        <v>1943</v>
      </c>
    </row>
    <row r="27" spans="1:33" x14ac:dyDescent="0.35">
      <c r="K27" s="71"/>
      <c r="L27" s="71"/>
      <c r="M27" s="73"/>
      <c r="N27" s="73"/>
      <c r="O27" s="73"/>
      <c r="P27" s="73"/>
      <c r="Q27" s="73"/>
      <c r="R27" s="73"/>
      <c r="S27" s="73"/>
      <c r="T27" s="74"/>
      <c r="U27" s="74"/>
      <c r="V27" s="36">
        <v>2135</v>
      </c>
      <c r="W27" s="36">
        <v>2075</v>
      </c>
      <c r="Y27" s="4" t="s">
        <v>62</v>
      </c>
      <c r="AF27" s="82">
        <f>SUM(AF24:AF26)</f>
        <v>8493</v>
      </c>
      <c r="AG27" s="83">
        <f>SUM(AG24:AG26)</f>
        <v>10617</v>
      </c>
    </row>
    <row r="28" spans="1:33" x14ac:dyDescent="0.35">
      <c r="V28" s="36">
        <f>SUM(V26:V27)</f>
        <v>10571</v>
      </c>
      <c r="W28" s="36">
        <f>SUM(W26:W27)</f>
        <v>10728</v>
      </c>
      <c r="Y28" s="4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22</vt:lpstr>
      <vt:lpstr>Лист1</vt:lpstr>
      <vt:lpstr>Лист2</vt:lpstr>
      <vt:lpstr>Лист3</vt:lpstr>
      <vt:lpstr>'22'!Область_печати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2017-05-22T05:50:42Z</dcterms:modified>
</cp:coreProperties>
</file>