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5" windowWidth="13380" windowHeight="7155"/>
  </bookViews>
  <sheets>
    <sheet name="молоко" sheetId="1" r:id="rId1"/>
  </sheets>
  <externalReferences>
    <externalReference r:id="rId2"/>
  </externalReferences>
  <definedNames>
    <definedName name="_xlnm.Print_Area" localSheetId="0">молоко!$A$1:$T$26</definedName>
  </definedNames>
  <calcPr calcId="125725" refMode="R1C1"/>
</workbook>
</file>

<file path=xl/calcChain.xml><?xml version="1.0" encoding="utf-8"?>
<calcChain xmlns="http://schemas.openxmlformats.org/spreadsheetml/2006/main">
  <c r="V26" i="1"/>
  <c r="V28"/>
  <c r="H25"/>
  <c r="I25"/>
  <c r="C25"/>
  <c r="D25"/>
  <c r="U24"/>
  <c r="U26"/>
  <c r="U28"/>
  <c r="L24"/>
  <c r="I24"/>
  <c r="H24"/>
  <c r="H26"/>
  <c r="I26"/>
  <c r="G24"/>
  <c r="C24"/>
  <c r="D24"/>
  <c r="T23"/>
  <c r="S23"/>
  <c r="R23"/>
  <c r="Q23"/>
  <c r="P23"/>
  <c r="O23"/>
  <c r="K23"/>
  <c r="N23"/>
  <c r="I23"/>
  <c r="M23"/>
  <c r="F23"/>
  <c r="D23"/>
  <c r="T22"/>
  <c r="S22"/>
  <c r="R22"/>
  <c r="Q22"/>
  <c r="P22"/>
  <c r="O22"/>
  <c r="K22"/>
  <c r="N22"/>
  <c r="I22"/>
  <c r="M22"/>
  <c r="F22"/>
  <c r="D22"/>
  <c r="T21"/>
  <c r="S21"/>
  <c r="R21"/>
  <c r="Q21"/>
  <c r="P21"/>
  <c r="O21"/>
  <c r="K21"/>
  <c r="N21"/>
  <c r="I21"/>
  <c r="M21"/>
  <c r="F21"/>
  <c r="D21"/>
  <c r="T20"/>
  <c r="S20"/>
  <c r="R20"/>
  <c r="Q20"/>
  <c r="P20"/>
  <c r="O20"/>
  <c r="K20"/>
  <c r="N20"/>
  <c r="I20"/>
  <c r="M20"/>
  <c r="F20"/>
  <c r="D20"/>
  <c r="T19"/>
  <c r="S19"/>
  <c r="R19"/>
  <c r="Q19"/>
  <c r="P19"/>
  <c r="O19"/>
  <c r="K19"/>
  <c r="N19"/>
  <c r="I19"/>
  <c r="M19"/>
  <c r="F19"/>
  <c r="D19"/>
  <c r="T18"/>
  <c r="S18"/>
  <c r="R18"/>
  <c r="Q18"/>
  <c r="P18"/>
  <c r="O18"/>
  <c r="K18"/>
  <c r="N18"/>
  <c r="I18"/>
  <c r="M18"/>
  <c r="F18"/>
  <c r="D18"/>
  <c r="T17"/>
  <c r="S17"/>
  <c r="R17"/>
  <c r="Q17"/>
  <c r="P17"/>
  <c r="O17"/>
  <c r="K17"/>
  <c r="N17"/>
  <c r="I17"/>
  <c r="M17"/>
  <c r="F17"/>
  <c r="D17"/>
  <c r="T16"/>
  <c r="S16"/>
  <c r="R16"/>
  <c r="Q16"/>
  <c r="P16"/>
  <c r="O16"/>
  <c r="K16"/>
  <c r="N16"/>
  <c r="I16"/>
  <c r="M16"/>
  <c r="F16"/>
  <c r="D16"/>
  <c r="T15"/>
  <c r="S15"/>
  <c r="R15"/>
  <c r="Q15"/>
  <c r="P15"/>
  <c r="O15"/>
  <c r="K15"/>
  <c r="N15"/>
  <c r="I15"/>
  <c r="M15"/>
  <c r="F15"/>
  <c r="D15"/>
  <c r="T14"/>
  <c r="S14"/>
  <c r="R14"/>
  <c r="Q14"/>
  <c r="P14"/>
  <c r="O14"/>
  <c r="K14"/>
  <c r="N14"/>
  <c r="I14"/>
  <c r="M14"/>
  <c r="F14"/>
  <c r="D14"/>
  <c r="T13"/>
  <c r="S13"/>
  <c r="R13"/>
  <c r="Q13"/>
  <c r="P13"/>
  <c r="O13"/>
  <c r="K13"/>
  <c r="N13"/>
  <c r="I13"/>
  <c r="M13"/>
  <c r="F13"/>
  <c r="D13"/>
  <c r="T12"/>
  <c r="S12"/>
  <c r="R12"/>
  <c r="Q12"/>
  <c r="P12"/>
  <c r="O12"/>
  <c r="K12"/>
  <c r="N12"/>
  <c r="I12"/>
  <c r="M12"/>
  <c r="F12"/>
  <c r="D12"/>
  <c r="T11"/>
  <c r="S11"/>
  <c r="R11"/>
  <c r="Q11"/>
  <c r="P11"/>
  <c r="O11"/>
  <c r="K11"/>
  <c r="N11"/>
  <c r="I11"/>
  <c r="M11"/>
  <c r="F11"/>
  <c r="D11"/>
  <c r="T10"/>
  <c r="S10"/>
  <c r="R10"/>
  <c r="Q10"/>
  <c r="P10"/>
  <c r="O10"/>
  <c r="K10"/>
  <c r="N10"/>
  <c r="I10"/>
  <c r="M10"/>
  <c r="F10"/>
  <c r="D10"/>
  <c r="T9"/>
  <c r="S9"/>
  <c r="R9"/>
  <c r="Q9"/>
  <c r="P9"/>
  <c r="O9"/>
  <c r="K9"/>
  <c r="N9"/>
  <c r="I9"/>
  <c r="M9"/>
  <c r="F9"/>
  <c r="D9"/>
  <c r="T8"/>
  <c r="S8"/>
  <c r="R8"/>
  <c r="Q8"/>
  <c r="P8"/>
  <c r="O8"/>
  <c r="K8"/>
  <c r="N8"/>
  <c r="I8"/>
  <c r="M8"/>
  <c r="F8"/>
  <c r="D8"/>
  <c r="T7"/>
  <c r="S7"/>
  <c r="R7"/>
  <c r="Q7"/>
  <c r="P7"/>
  <c r="O7"/>
  <c r="K7"/>
  <c r="N7"/>
  <c r="I7"/>
  <c r="M7"/>
  <c r="F7"/>
  <c r="D7"/>
  <c r="T6"/>
  <c r="T24"/>
  <c r="S6"/>
  <c r="S24"/>
  <c r="R6"/>
  <c r="R24"/>
  <c r="Q6"/>
  <c r="Q24"/>
  <c r="P6"/>
  <c r="P24"/>
  <c r="O6"/>
  <c r="O24"/>
  <c r="K6"/>
  <c r="N6"/>
  <c r="I6"/>
  <c r="M6"/>
  <c r="F6"/>
  <c r="F24"/>
  <c r="E24"/>
  <c r="D6"/>
  <c r="K24"/>
  <c r="C26"/>
  <c r="D26"/>
  <c r="J24"/>
  <c r="N24"/>
</calcChain>
</file>

<file path=xl/sharedStrings.xml><?xml version="1.0" encoding="utf-8"?>
<sst xmlns="http://schemas.openxmlformats.org/spreadsheetml/2006/main" count="54" uniqueCount="46">
  <si>
    <t>Оперативные сведения по надою молока на 19 мая 2014 года</t>
  </si>
  <si>
    <t>№№</t>
  </si>
  <si>
    <t>Наименование хозяйства</t>
  </si>
  <si>
    <t>2013 год</t>
  </si>
  <si>
    <t>2014 год</t>
  </si>
  <si>
    <t>Рейтинг</t>
  </si>
  <si>
    <t>Выручка  (+,-), тыс.руб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</si>
  <si>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</si>
  <si>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</si>
  <si>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</si>
  <si>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</si>
  <si>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</si>
  <si>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</si>
  <si>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</si>
  <si>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</si>
  <si>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</si>
  <si>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</si>
  <si>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</si>
  <si>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</si>
  <si>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</si>
  <si>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</si>
  <si>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</si>
  <si>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</si>
  <si>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</si>
  <si>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</si>
  <si>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</si>
  <si>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</si>
  <si>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</si>
  <si>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</si>
  <si>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</si>
  <si>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</si>
  <si>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</si>
  <si>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</si>
  <si>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</si>
  <si>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</si>
  <si>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</si>
  <si>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ООО Петухово</t>
  </si>
  <si>
    <t>ООО Новобиинское</t>
  </si>
  <si>
    <t>ИТОГО по с/х пред             (Поголовье коров  в 2013 г  7403 гол)</t>
  </si>
  <si>
    <t>СП</t>
  </si>
  <si>
    <t>КФХ (2013 г -поголовье 1561 гол)</t>
  </si>
  <si>
    <t>КФХ</t>
  </si>
  <si>
    <t>ВСЕГО ПО РАЙОНУ (поголовье 2013 г -8964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</si>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</sst>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/>
    <xf numFmtId="0" fontId="6" fillId="4" borderId="1" xfId="0" applyFont="1" applyFill="1" applyBorder="1" applyAlignment="1">
      <alignment horizontal="left"/>
    </xf>
    <xf numFmtId="2" fontId="3" fillId="4" borderId="4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0" fillId="4" borderId="1" xfId="0" applyFill="1" applyBorder="1"/>
    <xf numFmtId="0" fontId="6" fillId="4" borderId="1" xfId="0" applyFont="1" applyFill="1" applyBorder="1"/>
    <xf numFmtId="0" fontId="0" fillId="3" borderId="1" xfId="0" applyFill="1" applyBorder="1" applyAlignment="1">
      <alignment horizontal="center"/>
    </xf>
    <xf numFmtId="0" fontId="6" fillId="4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164" fontId="3" fillId="4" borderId="4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7" fillId="5" borderId="2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4" borderId="1" xfId="0" applyFont="1" applyFill="1" applyBorder="1" applyAlignment="1">
      <alignment horizontal="left" wrapText="1"/>
    </xf>
    <xf numFmtId="164" fontId="3" fillId="4" borderId="1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8" fillId="4" borderId="1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4" borderId="1" xfId="0" applyFont="1" applyFill="1" applyBorder="1" applyAlignment="1">
      <alignment wrapText="1"/>
    </xf>
    <xf numFmtId="0" fontId="0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180"/>
    </xf>
    <xf numFmtId="0" fontId="0" fillId="4" borderId="9" xfId="0" applyFill="1" applyBorder="1" applyAlignment="1">
      <alignment horizontal="center" textRotation="180"/>
    </xf>
    <xf numFmtId="0" fontId="0" fillId="4" borderId="10" xfId="0" applyFill="1" applyBorder="1" applyAlignment="1">
      <alignment horizontal="center" textRotation="180"/>
    </xf>
    <xf numFmtId="0" fontId="4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растениеводство"/>
      <sheetName val="солома"/>
      <sheetName val="КФХ"/>
      <sheetName val="осем"/>
      <sheetName val="молоко"/>
      <sheetName val="по фермаммай"/>
      <sheetName val="органика"/>
      <sheetName val="удоб"/>
      <sheetName val="комбикорм"/>
      <sheetName val="Лист1"/>
      <sheetName val="удоб(не над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D33">
            <v>196.14999999999998</v>
          </cell>
          <cell r="G33">
            <v>198</v>
          </cell>
        </row>
      </sheetData>
      <sheetData sheetId="9">
        <row r="7">
          <cell r="D7">
            <v>35</v>
          </cell>
          <cell r="H7">
            <v>46</v>
          </cell>
          <cell r="I7">
            <v>11</v>
          </cell>
          <cell r="M7">
            <v>411</v>
          </cell>
          <cell r="N7">
            <v>104</v>
          </cell>
          <cell r="T7">
            <v>349</v>
          </cell>
        </row>
        <row r="8">
          <cell r="D8">
            <v>27</v>
          </cell>
          <cell r="E8">
            <v>15</v>
          </cell>
          <cell r="H8">
            <v>25</v>
          </cell>
          <cell r="I8">
            <v>1</v>
          </cell>
          <cell r="M8">
            <v>267</v>
          </cell>
          <cell r="N8">
            <v>100</v>
          </cell>
          <cell r="T8">
            <v>245</v>
          </cell>
        </row>
        <row r="9">
          <cell r="D9">
            <v>31</v>
          </cell>
          <cell r="E9">
            <v>10</v>
          </cell>
          <cell r="H9">
            <v>19</v>
          </cell>
          <cell r="I9">
            <v>5</v>
          </cell>
          <cell r="M9">
            <v>268</v>
          </cell>
          <cell r="N9">
            <v>100</v>
          </cell>
          <cell r="T9">
            <v>368</v>
          </cell>
        </row>
        <row r="10">
          <cell r="D10">
            <v>12</v>
          </cell>
          <cell r="H10">
            <v>8</v>
          </cell>
          <cell r="M10">
            <v>102</v>
          </cell>
          <cell r="N10">
            <v>17</v>
          </cell>
          <cell r="T10">
            <v>123</v>
          </cell>
        </row>
        <row r="11">
          <cell r="D11">
            <v>19</v>
          </cell>
          <cell r="E11">
            <v>8</v>
          </cell>
          <cell r="H11">
            <v>15</v>
          </cell>
          <cell r="I11">
            <v>5</v>
          </cell>
          <cell r="M11">
            <v>175</v>
          </cell>
          <cell r="N11">
            <v>93</v>
          </cell>
          <cell r="T11">
            <v>234</v>
          </cell>
        </row>
        <row r="12">
          <cell r="D12">
            <v>12</v>
          </cell>
          <cell r="E12">
            <v>7</v>
          </cell>
          <cell r="H12">
            <v>6</v>
          </cell>
          <cell r="I12">
            <v>3</v>
          </cell>
          <cell r="M12">
            <v>152</v>
          </cell>
          <cell r="N12">
            <v>48</v>
          </cell>
          <cell r="T12">
            <v>84</v>
          </cell>
        </row>
        <row r="13">
          <cell r="D13">
            <v>9</v>
          </cell>
          <cell r="E13">
            <v>2</v>
          </cell>
          <cell r="H13">
            <v>10</v>
          </cell>
          <cell r="M13">
            <v>91</v>
          </cell>
          <cell r="N13">
            <v>31</v>
          </cell>
          <cell r="T13">
            <v>90</v>
          </cell>
        </row>
        <row r="14">
          <cell r="D14">
            <v>28</v>
          </cell>
          <cell r="E14">
            <v>13</v>
          </cell>
          <cell r="H14">
            <v>33</v>
          </cell>
          <cell r="I14">
            <v>8</v>
          </cell>
          <cell r="M14">
            <v>319</v>
          </cell>
          <cell r="N14">
            <v>82</v>
          </cell>
          <cell r="T14">
            <v>464</v>
          </cell>
        </row>
        <row r="15">
          <cell r="D15">
            <v>10</v>
          </cell>
          <cell r="H15">
            <v>26</v>
          </cell>
          <cell r="M15">
            <v>78</v>
          </cell>
          <cell r="N15">
            <v>18</v>
          </cell>
          <cell r="T15">
            <v>137</v>
          </cell>
        </row>
        <row r="16">
          <cell r="D16">
            <v>16</v>
          </cell>
          <cell r="E16">
            <v>6</v>
          </cell>
          <cell r="H16">
            <v>20</v>
          </cell>
          <cell r="I16">
            <v>8</v>
          </cell>
          <cell r="M16">
            <v>93</v>
          </cell>
          <cell r="N16">
            <v>29</v>
          </cell>
          <cell r="T16">
            <v>147</v>
          </cell>
        </row>
        <row r="17">
          <cell r="D17">
            <v>15</v>
          </cell>
          <cell r="H17">
            <v>9</v>
          </cell>
          <cell r="I17">
            <v>2</v>
          </cell>
          <cell r="M17">
            <v>182</v>
          </cell>
          <cell r="N17">
            <v>81</v>
          </cell>
          <cell r="T17">
            <v>149</v>
          </cell>
        </row>
        <row r="18">
          <cell r="D18">
            <v>20</v>
          </cell>
          <cell r="E18">
            <v>10</v>
          </cell>
          <cell r="H18">
            <v>20</v>
          </cell>
          <cell r="M18">
            <v>219</v>
          </cell>
          <cell r="N18">
            <v>86</v>
          </cell>
          <cell r="T18">
            <v>213</v>
          </cell>
        </row>
        <row r="19">
          <cell r="D19">
            <v>13</v>
          </cell>
          <cell r="H19">
            <v>10</v>
          </cell>
          <cell r="M19">
            <v>69</v>
          </cell>
          <cell r="N19">
            <v>15</v>
          </cell>
          <cell r="T19">
            <v>53</v>
          </cell>
        </row>
        <row r="20">
          <cell r="D20">
            <v>17</v>
          </cell>
          <cell r="E20">
            <v>4</v>
          </cell>
          <cell r="H20">
            <v>17</v>
          </cell>
          <cell r="I20">
            <v>1</v>
          </cell>
          <cell r="M20">
            <v>87</v>
          </cell>
          <cell r="N20">
            <v>52</v>
          </cell>
          <cell r="T20">
            <v>210</v>
          </cell>
        </row>
        <row r="21">
          <cell r="D21">
            <v>3</v>
          </cell>
          <cell r="H21">
            <v>10</v>
          </cell>
          <cell r="M21">
            <v>36</v>
          </cell>
          <cell r="N21">
            <v>0</v>
          </cell>
          <cell r="T21">
            <v>123</v>
          </cell>
        </row>
        <row r="22">
          <cell r="D22">
            <v>25</v>
          </cell>
          <cell r="E22">
            <v>4</v>
          </cell>
          <cell r="H22">
            <v>37</v>
          </cell>
          <cell r="M22">
            <v>119</v>
          </cell>
          <cell r="N22">
            <v>55</v>
          </cell>
          <cell r="T22">
            <v>113</v>
          </cell>
        </row>
        <row r="23">
          <cell r="H23">
            <v>12</v>
          </cell>
          <cell r="I23">
            <v>5</v>
          </cell>
          <cell r="M23">
            <v>24</v>
          </cell>
          <cell r="N23">
            <v>8</v>
          </cell>
          <cell r="T23">
            <v>55</v>
          </cell>
        </row>
        <row r="24">
          <cell r="D24">
            <v>5</v>
          </cell>
          <cell r="H24">
            <v>3</v>
          </cell>
          <cell r="M24">
            <v>51</v>
          </cell>
          <cell r="N24">
            <v>12</v>
          </cell>
          <cell r="T24">
            <v>51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X28"/>
  <sheetViews>
    <sheetView tabSelected="1"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4" sqref="I14"/>
    </sheetView>
  </sheetViews>
  <sheetFormatPr defaultRowHeight="20.25"/>
  <cols>
    <col min="1" max="1" width="4.85546875" style="1" customWidth="1"/>
    <col min="2" max="2" width="28.42578125" style="46" customWidth="1"/>
    <col min="3" max="3" width="10.5703125" style="47" customWidth="1"/>
    <col min="4" max="4" width="7.140625" style="47" customWidth="1"/>
    <col min="5" max="5" width="6" style="47" customWidth="1"/>
    <col min="6" max="6" width="9" style="47" customWidth="1"/>
    <col min="7" max="7" width="7.28515625" style="47" hidden="1" customWidth="1"/>
    <col min="8" max="8" width="13" style="48" customWidth="1"/>
    <col min="9" max="9" width="10.28515625" style="49" customWidth="1"/>
    <col min="10" max="10" width="6" style="49" customWidth="1"/>
    <col min="11" max="11" width="9.85546875" style="49" customWidth="1"/>
    <col min="12" max="12" width="7.28515625" style="49" hidden="1" customWidth="1"/>
    <col min="13" max="13" width="4.5703125" style="50" customWidth="1"/>
    <col min="14" max="14" width="8" style="51" customWidth="1"/>
    <col min="15" max="15" width="7.28515625" style="51" customWidth="1"/>
    <col min="16" max="16" width="8" style="51" customWidth="1"/>
    <col min="17" max="17" width="7.85546875" style="2" customWidth="1"/>
    <col min="18" max="18" width="7.5703125" style="2" customWidth="1"/>
    <col min="19" max="19" width="7.42578125" style="2" customWidth="1"/>
    <col min="20" max="20" width="7" style="2" customWidth="1"/>
    <col min="21" max="23" width="8.85546875" style="2" customWidth="1"/>
  </cols>
  <sheetData>
    <row r="1" spans="1:23" ht="30.7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3" spans="1:23" s="5" customFormat="1" ht="12.75" customHeight="1">
      <c r="A3" s="61" t="s">
        <v>1</v>
      </c>
      <c r="B3" s="62" t="s">
        <v>2</v>
      </c>
      <c r="C3" s="63" t="s">
        <v>3</v>
      </c>
      <c r="D3" s="64"/>
      <c r="E3" s="64"/>
      <c r="F3" s="64"/>
      <c r="G3" s="65"/>
      <c r="H3" s="66" t="s">
        <v>4</v>
      </c>
      <c r="I3" s="67"/>
      <c r="J3" s="67"/>
      <c r="K3" s="67"/>
      <c r="L3" s="68"/>
      <c r="M3" s="69" t="s">
        <v>5</v>
      </c>
      <c r="N3" s="72" t="s">
        <v>6</v>
      </c>
      <c r="O3" s="53" t="s">
        <v>7</v>
      </c>
      <c r="P3" s="53"/>
      <c r="Q3" s="53"/>
      <c r="R3" s="53"/>
      <c r="S3" s="54" t="s">
        <v>8</v>
      </c>
      <c r="T3" s="54"/>
      <c r="U3" s="55" t="s">
        <v>9</v>
      </c>
      <c r="V3" s="55"/>
      <c r="W3" s="4"/>
    </row>
    <row r="4" spans="1:23" s="5" customFormat="1" ht="25.5" customHeight="1">
      <c r="A4" s="61"/>
      <c r="B4" s="62"/>
      <c r="C4" s="56" t="s">
        <v>10</v>
      </c>
      <c r="D4" s="57" t="s">
        <v>11</v>
      </c>
      <c r="E4" s="57" t="s">
        <v>12</v>
      </c>
      <c r="F4" s="57" t="s">
        <v>13</v>
      </c>
      <c r="G4" s="58" t="s">
        <v>14</v>
      </c>
      <c r="H4" s="57" t="s">
        <v>10</v>
      </c>
      <c r="I4" s="57" t="s">
        <v>11</v>
      </c>
      <c r="J4" s="57" t="s">
        <v>12</v>
      </c>
      <c r="K4" s="57" t="s">
        <v>13</v>
      </c>
      <c r="L4" s="73" t="s">
        <v>14</v>
      </c>
      <c r="M4" s="70"/>
      <c r="N4" s="72"/>
      <c r="O4" s="52" t="s">
        <v>15</v>
      </c>
      <c r="P4" s="52"/>
      <c r="Q4" s="53" t="s">
        <v>16</v>
      </c>
      <c r="R4" s="53"/>
      <c r="S4" s="54"/>
      <c r="T4" s="54"/>
      <c r="U4" s="3"/>
      <c r="V4" s="3"/>
      <c r="W4" s="4"/>
    </row>
    <row r="5" spans="1:23" s="5" customFormat="1" ht="12.75">
      <c r="A5" s="61"/>
      <c r="B5" s="62"/>
      <c r="C5" s="56"/>
      <c r="D5" s="57"/>
      <c r="E5" s="57"/>
      <c r="F5" s="57"/>
      <c r="G5" s="59"/>
      <c r="H5" s="57"/>
      <c r="I5" s="57"/>
      <c r="J5" s="57"/>
      <c r="K5" s="57"/>
      <c r="L5" s="74"/>
      <c r="M5" s="71"/>
      <c r="N5" s="72"/>
      <c r="O5" s="6" t="s">
        <v>17</v>
      </c>
      <c r="P5" s="6" t="s">
        <v>18</v>
      </c>
      <c r="Q5" s="3" t="s">
        <v>19</v>
      </c>
      <c r="R5" s="3" t="s">
        <v>18</v>
      </c>
      <c r="S5" s="3" t="s">
        <v>17</v>
      </c>
      <c r="T5" s="3" t="s">
        <v>18</v>
      </c>
      <c r="U5" s="3">
        <v>2013</v>
      </c>
      <c r="V5" s="3">
        <v>2014</v>
      </c>
      <c r="W5" s="4"/>
    </row>
    <row r="6" spans="1:23" s="21" customFormat="1" ht="45" customHeight="1">
      <c r="A6" s="7">
        <v>1</v>
      </c>
      <c r="B6" s="8" t="s">
        <v>20</v>
      </c>
      <c r="C6" s="9">
        <v>210.15</v>
      </c>
      <c r="D6" s="10">
        <f t="shared" ref="D6:D26" si="0">C6/U6*100</f>
        <v>17.961538461538463</v>
      </c>
      <c r="E6" s="11">
        <v>96</v>
      </c>
      <c r="F6" s="10">
        <f t="shared" ref="F6:F23" si="1">C6*E6/100</f>
        <v>201.74400000000003</v>
      </c>
      <c r="G6" s="12">
        <v>1170</v>
      </c>
      <c r="H6" s="13">
        <v>189.63</v>
      </c>
      <c r="I6" s="14">
        <f t="shared" ref="I6:I26" si="2">H6/V6*100</f>
        <v>15.417073170731706</v>
      </c>
      <c r="J6" s="15">
        <v>93</v>
      </c>
      <c r="K6" s="10">
        <f t="shared" ref="K6:K23" si="3">H6*J6/100</f>
        <v>176.35589999999999</v>
      </c>
      <c r="L6" s="12">
        <v>1230</v>
      </c>
      <c r="M6" s="16">
        <f>RANK(I6,I6:I23)</f>
        <v>8</v>
      </c>
      <c r="N6" s="17">
        <f>((K6-F6))*21.7/10</f>
        <v>-55.092177000000085</v>
      </c>
      <c r="O6" s="18">
        <f>[1]осем!M7</f>
        <v>411</v>
      </c>
      <c r="P6" s="18">
        <f>[1]осем!D7</f>
        <v>35</v>
      </c>
      <c r="Q6" s="19">
        <f>[1]осем!N7</f>
        <v>104</v>
      </c>
      <c r="R6" s="19">
        <f>[1]осем!E7</f>
        <v>0</v>
      </c>
      <c r="S6" s="19">
        <f>[1]осем!T7</f>
        <v>349</v>
      </c>
      <c r="T6" s="19">
        <f>[1]осем!H7+[1]осем!I7</f>
        <v>57</v>
      </c>
      <c r="U6" s="20">
        <v>1170</v>
      </c>
      <c r="V6" s="20">
        <v>1230</v>
      </c>
      <c r="W6" s="2"/>
    </row>
    <row r="7" spans="1:23" ht="45" customHeight="1">
      <c r="A7" s="22">
        <v>2</v>
      </c>
      <c r="B7" s="8" t="s">
        <v>21</v>
      </c>
      <c r="C7" s="9">
        <v>99.15</v>
      </c>
      <c r="D7" s="10">
        <f t="shared" si="0"/>
        <v>15.419906687402801</v>
      </c>
      <c r="E7" s="11">
        <v>96</v>
      </c>
      <c r="F7" s="10">
        <f t="shared" si="1"/>
        <v>95.184000000000012</v>
      </c>
      <c r="G7" s="12">
        <v>643</v>
      </c>
      <c r="H7" s="13">
        <v>97.74</v>
      </c>
      <c r="I7" s="14">
        <f t="shared" si="2"/>
        <v>15.200622083981335</v>
      </c>
      <c r="J7" s="15">
        <v>93</v>
      </c>
      <c r="K7" s="10">
        <f t="shared" si="3"/>
        <v>90.898200000000003</v>
      </c>
      <c r="L7" s="12">
        <v>643</v>
      </c>
      <c r="M7" s="16">
        <f>RANK(I7,I6:I23)</f>
        <v>9</v>
      </c>
      <c r="N7" s="17">
        <f t="shared" ref="N7:N24" si="4">((K7-F7))*21.7/10</f>
        <v>-9.3001860000000196</v>
      </c>
      <c r="O7" s="18">
        <f>[1]осем!M8</f>
        <v>267</v>
      </c>
      <c r="P7" s="18">
        <f>[1]осем!D8</f>
        <v>27</v>
      </c>
      <c r="Q7" s="19">
        <f>[1]осем!N8</f>
        <v>100</v>
      </c>
      <c r="R7" s="19">
        <f>[1]осем!E8</f>
        <v>15</v>
      </c>
      <c r="S7" s="19">
        <f>[1]осем!T8</f>
        <v>245</v>
      </c>
      <c r="T7" s="19">
        <f>[1]осем!H8+[1]осем!I8</f>
        <v>26</v>
      </c>
      <c r="U7" s="20">
        <v>643</v>
      </c>
      <c r="V7" s="20">
        <v>643</v>
      </c>
    </row>
    <row r="8" spans="1:23" ht="45" customHeight="1">
      <c r="A8" s="22">
        <v>3</v>
      </c>
      <c r="B8" s="23" t="s">
        <v>22</v>
      </c>
      <c r="C8" s="9">
        <v>140</v>
      </c>
      <c r="D8" s="10">
        <f t="shared" si="0"/>
        <v>17.5</v>
      </c>
      <c r="E8" s="11">
        <v>98</v>
      </c>
      <c r="F8" s="10">
        <f t="shared" si="1"/>
        <v>137.19999999999999</v>
      </c>
      <c r="G8" s="12">
        <v>800</v>
      </c>
      <c r="H8" s="13">
        <v>153.6</v>
      </c>
      <c r="I8" s="14">
        <f t="shared" si="2"/>
        <v>19.2</v>
      </c>
      <c r="J8" s="15">
        <v>98</v>
      </c>
      <c r="K8" s="10">
        <f t="shared" si="3"/>
        <v>150.52799999999999</v>
      </c>
      <c r="L8" s="12">
        <v>800</v>
      </c>
      <c r="M8" s="16">
        <f>RANK(I8,I6:I23)</f>
        <v>1</v>
      </c>
      <c r="N8" s="17">
        <f t="shared" si="4"/>
        <v>28.921760000000006</v>
      </c>
      <c r="O8" s="18">
        <f>[1]осем!M9</f>
        <v>268</v>
      </c>
      <c r="P8" s="18">
        <f>[1]осем!D9</f>
        <v>31</v>
      </c>
      <c r="Q8" s="19">
        <f>[1]осем!N9</f>
        <v>100</v>
      </c>
      <c r="R8" s="19">
        <f>[1]осем!E9</f>
        <v>10</v>
      </c>
      <c r="S8" s="19">
        <f>[1]осем!T9</f>
        <v>368</v>
      </c>
      <c r="T8" s="19">
        <f>[1]осем!H9+[1]осем!I9</f>
        <v>24</v>
      </c>
      <c r="U8" s="24">
        <v>800</v>
      </c>
      <c r="V8" s="24">
        <v>800</v>
      </c>
    </row>
    <row r="9" spans="1:23" ht="45" customHeight="1">
      <c r="A9" s="22">
        <v>4</v>
      </c>
      <c r="B9" s="25" t="s">
        <v>23</v>
      </c>
      <c r="C9" s="9">
        <v>28.8</v>
      </c>
      <c r="D9" s="10">
        <f t="shared" si="0"/>
        <v>11.294117647058824</v>
      </c>
      <c r="E9" s="11">
        <v>82</v>
      </c>
      <c r="F9" s="10">
        <f t="shared" si="1"/>
        <v>23.616</v>
      </c>
      <c r="G9" s="12">
        <v>255</v>
      </c>
      <c r="H9" s="13">
        <v>36.86</v>
      </c>
      <c r="I9" s="14">
        <f t="shared" si="2"/>
        <v>14.454901960784314</v>
      </c>
      <c r="J9" s="15">
        <v>95</v>
      </c>
      <c r="K9" s="10">
        <f t="shared" si="3"/>
        <v>35.016999999999996</v>
      </c>
      <c r="L9" s="12">
        <v>255</v>
      </c>
      <c r="M9" s="16">
        <f>RANK(I9,I6:I23)</f>
        <v>12</v>
      </c>
      <c r="N9" s="17">
        <f t="shared" si="4"/>
        <v>24.740169999999992</v>
      </c>
      <c r="O9" s="18">
        <f>[1]осем!M10</f>
        <v>102</v>
      </c>
      <c r="P9" s="18">
        <f>[1]осем!D10</f>
        <v>12</v>
      </c>
      <c r="Q9" s="19">
        <f>[1]осем!N10</f>
        <v>17</v>
      </c>
      <c r="R9" s="19">
        <f>[1]осем!E10</f>
        <v>0</v>
      </c>
      <c r="S9" s="19">
        <f>[1]осем!T10</f>
        <v>123</v>
      </c>
      <c r="T9" s="19">
        <f>[1]осем!H10+[1]осем!I10</f>
        <v>8</v>
      </c>
      <c r="U9" s="26">
        <v>255</v>
      </c>
      <c r="V9" s="26">
        <v>255</v>
      </c>
    </row>
    <row r="10" spans="1:23" ht="45" customHeight="1">
      <c r="A10" s="22">
        <v>5</v>
      </c>
      <c r="B10" s="23" t="s">
        <v>24</v>
      </c>
      <c r="C10" s="9">
        <v>62.12</v>
      </c>
      <c r="D10" s="10">
        <f t="shared" si="0"/>
        <v>12.300990099009901</v>
      </c>
      <c r="E10" s="11">
        <v>89</v>
      </c>
      <c r="F10" s="10">
        <f t="shared" si="1"/>
        <v>55.286799999999992</v>
      </c>
      <c r="G10" s="12">
        <v>505</v>
      </c>
      <c r="H10" s="13">
        <v>74.239999999999995</v>
      </c>
      <c r="I10" s="14">
        <f t="shared" si="2"/>
        <v>14.7009900990099</v>
      </c>
      <c r="J10" s="15">
        <v>92</v>
      </c>
      <c r="K10" s="10">
        <f t="shared" si="3"/>
        <v>68.300799999999995</v>
      </c>
      <c r="L10" s="12">
        <v>505</v>
      </c>
      <c r="M10" s="16">
        <f>RANK(I10,I6:I23)</f>
        <v>11</v>
      </c>
      <c r="N10" s="17">
        <f t="shared" si="4"/>
        <v>28.240380000000005</v>
      </c>
      <c r="O10" s="18">
        <f>[1]осем!M11</f>
        <v>175</v>
      </c>
      <c r="P10" s="18">
        <f>[1]осем!D11</f>
        <v>19</v>
      </c>
      <c r="Q10" s="19">
        <f>[1]осем!N11</f>
        <v>93</v>
      </c>
      <c r="R10" s="19">
        <f>[1]осем!E11</f>
        <v>8</v>
      </c>
      <c r="S10" s="19">
        <f>[1]осем!T11</f>
        <v>234</v>
      </c>
      <c r="T10" s="19">
        <f>[1]осем!H11+[1]осем!I11</f>
        <v>20</v>
      </c>
      <c r="U10" s="24">
        <v>505</v>
      </c>
      <c r="V10" s="27">
        <v>505</v>
      </c>
    </row>
    <row r="11" spans="1:23" ht="45" customHeight="1">
      <c r="A11" s="22">
        <v>6</v>
      </c>
      <c r="B11" s="23" t="s">
        <v>25</v>
      </c>
      <c r="C11" s="9">
        <v>47</v>
      </c>
      <c r="D11" s="10">
        <f t="shared" si="0"/>
        <v>14.461538461538462</v>
      </c>
      <c r="E11" s="11">
        <v>86</v>
      </c>
      <c r="F11" s="10">
        <f t="shared" si="1"/>
        <v>40.42</v>
      </c>
      <c r="G11" s="12">
        <v>325</v>
      </c>
      <c r="H11" s="13">
        <v>57</v>
      </c>
      <c r="I11" s="14">
        <f t="shared" si="2"/>
        <v>17.53846153846154</v>
      </c>
      <c r="J11" s="15">
        <v>91</v>
      </c>
      <c r="K11" s="10">
        <f t="shared" si="3"/>
        <v>51.87</v>
      </c>
      <c r="L11" s="12">
        <v>325</v>
      </c>
      <c r="M11" s="16">
        <f>RANK(I11,I6:I23)</f>
        <v>2</v>
      </c>
      <c r="N11" s="17">
        <f t="shared" si="4"/>
        <v>24.846499999999988</v>
      </c>
      <c r="O11" s="18">
        <f>[1]осем!M12</f>
        <v>152</v>
      </c>
      <c r="P11" s="18">
        <f>[1]осем!D12</f>
        <v>12</v>
      </c>
      <c r="Q11" s="19">
        <f>[1]осем!N12</f>
        <v>48</v>
      </c>
      <c r="R11" s="19">
        <f>[1]осем!E12</f>
        <v>7</v>
      </c>
      <c r="S11" s="19">
        <f>[1]осем!T12</f>
        <v>84</v>
      </c>
      <c r="T11" s="19">
        <f>[1]осем!H12+[1]осем!I12</f>
        <v>9</v>
      </c>
      <c r="U11" s="24">
        <v>325</v>
      </c>
      <c r="V11" s="24">
        <v>325</v>
      </c>
    </row>
    <row r="12" spans="1:23" ht="45" customHeight="1">
      <c r="A12" s="22">
        <v>7</v>
      </c>
      <c r="B12" s="23" t="s">
        <v>26</v>
      </c>
      <c r="C12" s="9">
        <v>27.9</v>
      </c>
      <c r="D12" s="10">
        <f t="shared" si="0"/>
        <v>12.624434389140271</v>
      </c>
      <c r="E12" s="11">
        <v>98</v>
      </c>
      <c r="F12" s="10">
        <f t="shared" si="1"/>
        <v>27.341999999999999</v>
      </c>
      <c r="G12" s="12">
        <v>221</v>
      </c>
      <c r="H12" s="13">
        <v>37.299999999999997</v>
      </c>
      <c r="I12" s="14">
        <f t="shared" si="2"/>
        <v>16.877828054298639</v>
      </c>
      <c r="J12" s="15">
        <v>96</v>
      </c>
      <c r="K12" s="10">
        <f t="shared" si="3"/>
        <v>35.808</v>
      </c>
      <c r="L12" s="12">
        <v>221</v>
      </c>
      <c r="M12" s="16">
        <f>RANK(I12,I6:I23)</f>
        <v>5</v>
      </c>
      <c r="N12" s="17">
        <f t="shared" si="4"/>
        <v>18.371220000000001</v>
      </c>
      <c r="O12" s="18">
        <f>[1]осем!M13</f>
        <v>91</v>
      </c>
      <c r="P12" s="18">
        <f>[1]осем!D13</f>
        <v>9</v>
      </c>
      <c r="Q12" s="19">
        <f>[1]осем!N13</f>
        <v>31</v>
      </c>
      <c r="R12" s="19">
        <f>[1]осем!E13</f>
        <v>2</v>
      </c>
      <c r="S12" s="19">
        <f>[1]осем!T13</f>
        <v>90</v>
      </c>
      <c r="T12" s="19">
        <f>[1]осем!H13+[1]осем!I13</f>
        <v>10</v>
      </c>
      <c r="U12" s="20">
        <v>221</v>
      </c>
      <c r="V12" s="20">
        <v>221</v>
      </c>
    </row>
    <row r="13" spans="1:23" ht="45" customHeight="1">
      <c r="A13" s="22">
        <v>8</v>
      </c>
      <c r="B13" s="23" t="s">
        <v>27</v>
      </c>
      <c r="C13" s="9">
        <v>117.18</v>
      </c>
      <c r="D13" s="10">
        <f t="shared" si="0"/>
        <v>16.740000000000002</v>
      </c>
      <c r="E13" s="11">
        <v>98</v>
      </c>
      <c r="F13" s="10">
        <f t="shared" si="1"/>
        <v>114.83640000000001</v>
      </c>
      <c r="G13" s="12">
        <v>700</v>
      </c>
      <c r="H13" s="13">
        <v>118.06</v>
      </c>
      <c r="I13" s="14">
        <f t="shared" si="2"/>
        <v>16.865714285714287</v>
      </c>
      <c r="J13" s="15">
        <v>99</v>
      </c>
      <c r="K13" s="10">
        <f t="shared" si="3"/>
        <v>116.8794</v>
      </c>
      <c r="L13" s="12">
        <v>700</v>
      </c>
      <c r="M13" s="16">
        <f>RANK(I13,I6:I23)</f>
        <v>6</v>
      </c>
      <c r="N13" s="17">
        <f t="shared" si="4"/>
        <v>4.4333099999999828</v>
      </c>
      <c r="O13" s="18">
        <f>[1]осем!M14</f>
        <v>319</v>
      </c>
      <c r="P13" s="18">
        <f>[1]осем!D14</f>
        <v>28</v>
      </c>
      <c r="Q13" s="19">
        <f>[1]осем!N14</f>
        <v>82</v>
      </c>
      <c r="R13" s="19">
        <f>[1]осем!E14</f>
        <v>13</v>
      </c>
      <c r="S13" s="19">
        <f>[1]осем!T14</f>
        <v>464</v>
      </c>
      <c r="T13" s="19">
        <f>[1]осем!H14+[1]осем!I14</f>
        <v>41</v>
      </c>
      <c r="U13" s="24">
        <v>700</v>
      </c>
      <c r="V13" s="24">
        <v>700</v>
      </c>
    </row>
    <row r="14" spans="1:23" ht="45" customHeight="1">
      <c r="A14" s="22">
        <v>9</v>
      </c>
      <c r="B14" s="23" t="s">
        <v>28</v>
      </c>
      <c r="C14" s="9">
        <v>45.2</v>
      </c>
      <c r="D14" s="10">
        <f t="shared" si="0"/>
        <v>12.216216216216216</v>
      </c>
      <c r="E14" s="11">
        <v>82</v>
      </c>
      <c r="F14" s="10">
        <f t="shared" si="1"/>
        <v>37.064</v>
      </c>
      <c r="G14" s="12">
        <v>370</v>
      </c>
      <c r="H14" s="13">
        <v>41.5</v>
      </c>
      <c r="I14" s="14">
        <f t="shared" si="2"/>
        <v>12.575757575757576</v>
      </c>
      <c r="J14" s="15">
        <v>88</v>
      </c>
      <c r="K14" s="10">
        <f t="shared" si="3"/>
        <v>36.520000000000003</v>
      </c>
      <c r="L14" s="12">
        <v>330</v>
      </c>
      <c r="M14" s="16">
        <f>RANK(I14,I6:I23)</f>
        <v>17</v>
      </c>
      <c r="N14" s="17">
        <f t="shared" si="4"/>
        <v>-1.1804799999999933</v>
      </c>
      <c r="O14" s="18">
        <f>[1]осем!M15</f>
        <v>78</v>
      </c>
      <c r="P14" s="18">
        <f>[1]осем!D15</f>
        <v>10</v>
      </c>
      <c r="Q14" s="19">
        <f>[1]осем!N15</f>
        <v>18</v>
      </c>
      <c r="R14" s="19">
        <f>[1]осем!E15</f>
        <v>0</v>
      </c>
      <c r="S14" s="19">
        <f>[1]осем!T15</f>
        <v>137</v>
      </c>
      <c r="T14" s="19">
        <f>[1]осем!H15+[1]осем!I15</f>
        <v>26</v>
      </c>
      <c r="U14" s="20">
        <v>370</v>
      </c>
      <c r="V14" s="20">
        <v>330</v>
      </c>
    </row>
    <row r="15" spans="1:23" ht="45" customHeight="1">
      <c r="A15" s="22">
        <v>10</v>
      </c>
      <c r="B15" s="23" t="s">
        <v>29</v>
      </c>
      <c r="C15" s="9">
        <v>38</v>
      </c>
      <c r="D15" s="10">
        <f t="shared" si="0"/>
        <v>14.901960784313726</v>
      </c>
      <c r="E15" s="11">
        <v>99</v>
      </c>
      <c r="F15" s="10">
        <f t="shared" si="1"/>
        <v>37.619999999999997</v>
      </c>
      <c r="G15" s="12">
        <v>255</v>
      </c>
      <c r="H15" s="13">
        <v>43</v>
      </c>
      <c r="I15" s="14">
        <f t="shared" si="2"/>
        <v>16.862745098039216</v>
      </c>
      <c r="J15" s="15">
        <v>90</v>
      </c>
      <c r="K15" s="10">
        <f t="shared" si="3"/>
        <v>38.700000000000003</v>
      </c>
      <c r="L15" s="12">
        <v>255</v>
      </c>
      <c r="M15" s="16">
        <f>RANK(I15,I6:I23)</f>
        <v>7</v>
      </c>
      <c r="N15" s="17">
        <f t="shared" si="4"/>
        <v>2.3436000000000119</v>
      </c>
      <c r="O15" s="18">
        <f>[1]осем!M16</f>
        <v>93</v>
      </c>
      <c r="P15" s="18">
        <f>[1]осем!D16</f>
        <v>16</v>
      </c>
      <c r="Q15" s="19">
        <f>[1]осем!N16</f>
        <v>29</v>
      </c>
      <c r="R15" s="19">
        <f>[1]осем!E16</f>
        <v>6</v>
      </c>
      <c r="S15" s="19">
        <f>[1]осем!T16</f>
        <v>147</v>
      </c>
      <c r="T15" s="19">
        <f>[1]осем!H16+[1]осем!I16</f>
        <v>28</v>
      </c>
      <c r="U15" s="24">
        <v>255</v>
      </c>
      <c r="V15" s="24">
        <v>255</v>
      </c>
    </row>
    <row r="16" spans="1:23" ht="45" customHeight="1">
      <c r="A16" s="22">
        <v>11</v>
      </c>
      <c r="B16" s="23" t="s">
        <v>30</v>
      </c>
      <c r="C16" s="9">
        <v>69.2</v>
      </c>
      <c r="D16" s="10">
        <f t="shared" si="0"/>
        <v>15.043478260869566</v>
      </c>
      <c r="E16" s="11">
        <v>86</v>
      </c>
      <c r="F16" s="10">
        <f t="shared" si="1"/>
        <v>59.512</v>
      </c>
      <c r="G16" s="12">
        <v>460</v>
      </c>
      <c r="H16" s="13">
        <v>62.56</v>
      </c>
      <c r="I16" s="14">
        <f t="shared" si="2"/>
        <v>13.600000000000001</v>
      </c>
      <c r="J16" s="15">
        <v>87</v>
      </c>
      <c r="K16" s="10">
        <f t="shared" si="3"/>
        <v>54.427199999999999</v>
      </c>
      <c r="L16" s="12">
        <v>460</v>
      </c>
      <c r="M16" s="16">
        <f>RANK(I16,I6:I23)</f>
        <v>13</v>
      </c>
      <c r="N16" s="17">
        <f t="shared" si="4"/>
        <v>-11.034016000000003</v>
      </c>
      <c r="O16" s="18">
        <f>[1]осем!M17</f>
        <v>182</v>
      </c>
      <c r="P16" s="18">
        <f>[1]осем!D17</f>
        <v>15</v>
      </c>
      <c r="Q16" s="19">
        <f>[1]осем!N17</f>
        <v>81</v>
      </c>
      <c r="R16" s="19">
        <f>[1]осем!E17</f>
        <v>0</v>
      </c>
      <c r="S16" s="19">
        <f>[1]осем!T17</f>
        <v>149</v>
      </c>
      <c r="T16" s="19">
        <f>[1]осем!H17+[1]осем!I17</f>
        <v>11</v>
      </c>
      <c r="U16" s="24">
        <v>460</v>
      </c>
      <c r="V16" s="24">
        <v>460</v>
      </c>
    </row>
    <row r="17" spans="1:24" ht="45" customHeight="1">
      <c r="A17" s="22">
        <v>12</v>
      </c>
      <c r="B17" s="23" t="s">
        <v>31</v>
      </c>
      <c r="C17" s="9">
        <v>81.75</v>
      </c>
      <c r="D17" s="10">
        <f t="shared" si="0"/>
        <v>14.217391304347826</v>
      </c>
      <c r="E17" s="11">
        <v>89</v>
      </c>
      <c r="F17" s="10">
        <f t="shared" si="1"/>
        <v>72.757499999999993</v>
      </c>
      <c r="G17" s="12">
        <v>575</v>
      </c>
      <c r="H17" s="13">
        <v>87.26</v>
      </c>
      <c r="I17" s="14">
        <f t="shared" si="2"/>
        <v>15.044827586206896</v>
      </c>
      <c r="J17" s="15">
        <v>90</v>
      </c>
      <c r="K17" s="10">
        <f t="shared" si="3"/>
        <v>78.534000000000006</v>
      </c>
      <c r="L17" s="12">
        <v>580</v>
      </c>
      <c r="M17" s="16">
        <f>RANK(I17,I6:I23)</f>
        <v>10</v>
      </c>
      <c r="N17" s="17">
        <f t="shared" si="4"/>
        <v>12.535005000000028</v>
      </c>
      <c r="O17" s="18">
        <f>[1]осем!M18</f>
        <v>219</v>
      </c>
      <c r="P17" s="18">
        <f>[1]осем!D18</f>
        <v>20</v>
      </c>
      <c r="Q17" s="19">
        <f>[1]осем!N18</f>
        <v>86</v>
      </c>
      <c r="R17" s="19">
        <f>[1]осем!E18</f>
        <v>10</v>
      </c>
      <c r="S17" s="19">
        <f>[1]осем!T18</f>
        <v>213</v>
      </c>
      <c r="T17" s="19">
        <f>[1]осем!H18+[1]осем!I18</f>
        <v>20</v>
      </c>
      <c r="U17" s="20">
        <v>575</v>
      </c>
      <c r="V17" s="20">
        <v>580</v>
      </c>
    </row>
    <row r="18" spans="1:24" ht="45" customHeight="1">
      <c r="A18" s="22">
        <v>13</v>
      </c>
      <c r="B18" s="23" t="s">
        <v>32</v>
      </c>
      <c r="C18" s="9">
        <v>14.2</v>
      </c>
      <c r="D18" s="10">
        <f t="shared" si="0"/>
        <v>12.792792792792792</v>
      </c>
      <c r="E18" s="11">
        <v>90</v>
      </c>
      <c r="F18" s="10">
        <f t="shared" si="1"/>
        <v>12.78</v>
      </c>
      <c r="G18" s="12">
        <v>111</v>
      </c>
      <c r="H18" s="13">
        <v>19</v>
      </c>
      <c r="I18" s="14">
        <f t="shared" si="2"/>
        <v>17.117117117117118</v>
      </c>
      <c r="J18" s="15">
        <v>82</v>
      </c>
      <c r="K18" s="10">
        <f t="shared" si="3"/>
        <v>15.58</v>
      </c>
      <c r="L18" s="12">
        <v>111</v>
      </c>
      <c r="M18" s="16">
        <f>RANK(I18,I6:I23)</f>
        <v>4</v>
      </c>
      <c r="N18" s="17">
        <f t="shared" si="4"/>
        <v>6.0760000000000014</v>
      </c>
      <c r="O18" s="18">
        <f>[1]осем!M19</f>
        <v>69</v>
      </c>
      <c r="P18" s="18">
        <f>[1]осем!D19</f>
        <v>13</v>
      </c>
      <c r="Q18" s="19">
        <f>[1]осем!N19</f>
        <v>15</v>
      </c>
      <c r="R18" s="19">
        <f>[1]осем!E19</f>
        <v>0</v>
      </c>
      <c r="S18" s="19">
        <f>[1]осем!T19</f>
        <v>53</v>
      </c>
      <c r="T18" s="19">
        <f>[1]осем!H19+[1]осем!I19</f>
        <v>10</v>
      </c>
      <c r="U18" s="26">
        <v>111</v>
      </c>
      <c r="V18" s="26">
        <v>111</v>
      </c>
    </row>
    <row r="19" spans="1:24" ht="45" customHeight="1">
      <c r="A19" s="22">
        <v>14</v>
      </c>
      <c r="B19" s="23" t="s">
        <v>33</v>
      </c>
      <c r="C19" s="9">
        <v>31</v>
      </c>
      <c r="D19" s="10">
        <f t="shared" si="0"/>
        <v>12.350597609561753</v>
      </c>
      <c r="E19" s="11">
        <v>80</v>
      </c>
      <c r="F19" s="10">
        <f t="shared" si="1"/>
        <v>24.8</v>
      </c>
      <c r="G19" s="12">
        <v>251</v>
      </c>
      <c r="H19" s="13">
        <v>37.25</v>
      </c>
      <c r="I19" s="14">
        <f t="shared" si="2"/>
        <v>13.399280575539569</v>
      </c>
      <c r="J19" s="15">
        <v>95</v>
      </c>
      <c r="K19" s="10">
        <f t="shared" si="3"/>
        <v>35.387500000000003</v>
      </c>
      <c r="L19" s="12">
        <v>278</v>
      </c>
      <c r="M19" s="16">
        <f>RANK(I19,I6:I23)</f>
        <v>14</v>
      </c>
      <c r="N19" s="17">
        <f t="shared" si="4"/>
        <v>22.974875000000004</v>
      </c>
      <c r="O19" s="18">
        <f>[1]осем!M20</f>
        <v>87</v>
      </c>
      <c r="P19" s="18">
        <f>[1]осем!D20</f>
        <v>17</v>
      </c>
      <c r="Q19" s="19">
        <f>[1]осем!N20</f>
        <v>52</v>
      </c>
      <c r="R19" s="19">
        <f>[1]осем!E20</f>
        <v>4</v>
      </c>
      <c r="S19" s="19">
        <f>[1]осем!T20</f>
        <v>210</v>
      </c>
      <c r="T19" s="19">
        <f>[1]осем!H20+[1]осем!I20</f>
        <v>18</v>
      </c>
      <c r="U19" s="20">
        <v>251</v>
      </c>
      <c r="V19" s="20">
        <v>278</v>
      </c>
    </row>
    <row r="20" spans="1:24" ht="45" customHeight="1">
      <c r="A20" s="22">
        <v>15</v>
      </c>
      <c r="B20" s="23" t="s">
        <v>34</v>
      </c>
      <c r="C20" s="9">
        <v>26.6</v>
      </c>
      <c r="D20" s="10">
        <f t="shared" si="0"/>
        <v>13.3</v>
      </c>
      <c r="E20" s="11">
        <v>95</v>
      </c>
      <c r="F20" s="10">
        <f t="shared" si="1"/>
        <v>25.27</v>
      </c>
      <c r="G20" s="12">
        <v>200</v>
      </c>
      <c r="H20" s="13">
        <v>26</v>
      </c>
      <c r="I20" s="14">
        <f t="shared" si="2"/>
        <v>12.871287128712872</v>
      </c>
      <c r="J20" s="15">
        <v>90</v>
      </c>
      <c r="K20" s="10">
        <f t="shared" si="3"/>
        <v>23.4</v>
      </c>
      <c r="L20" s="12">
        <v>202</v>
      </c>
      <c r="M20" s="16">
        <f>RANK(I20,I6:I23)</f>
        <v>16</v>
      </c>
      <c r="N20" s="17">
        <f t="shared" si="4"/>
        <v>-4.0579000000000018</v>
      </c>
      <c r="O20" s="18">
        <f>[1]осем!M21</f>
        <v>36</v>
      </c>
      <c r="P20" s="18">
        <f>[1]осем!D21</f>
        <v>3</v>
      </c>
      <c r="Q20" s="19">
        <f>[1]осем!N21</f>
        <v>0</v>
      </c>
      <c r="R20" s="19">
        <f>[1]осем!E21</f>
        <v>0</v>
      </c>
      <c r="S20" s="19">
        <f>[1]осем!T21</f>
        <v>123</v>
      </c>
      <c r="T20" s="19">
        <f>[1]осем!H21+[1]осем!I21</f>
        <v>10</v>
      </c>
      <c r="U20" s="20">
        <v>200</v>
      </c>
      <c r="V20" s="20">
        <v>202</v>
      </c>
    </row>
    <row r="21" spans="1:24" ht="45" customHeight="1">
      <c r="A21" s="22">
        <v>16</v>
      </c>
      <c r="B21" s="23" t="s">
        <v>35</v>
      </c>
      <c r="C21" s="9">
        <v>42.1</v>
      </c>
      <c r="D21" s="10">
        <f t="shared" si="0"/>
        <v>13.15625</v>
      </c>
      <c r="E21" s="11">
        <v>80</v>
      </c>
      <c r="F21" s="10">
        <f t="shared" si="1"/>
        <v>33.68</v>
      </c>
      <c r="G21" s="12">
        <v>320</v>
      </c>
      <c r="H21" s="13">
        <v>41.9</v>
      </c>
      <c r="I21" s="14">
        <f t="shared" si="2"/>
        <v>13.093749999999998</v>
      </c>
      <c r="J21" s="15">
        <v>81</v>
      </c>
      <c r="K21" s="10">
        <f t="shared" si="3"/>
        <v>33.939</v>
      </c>
      <c r="L21" s="12">
        <v>320</v>
      </c>
      <c r="M21" s="16">
        <f>RANK(I21,I6:I23)</f>
        <v>15</v>
      </c>
      <c r="N21" s="17">
        <f t="shared" si="4"/>
        <v>0.5620300000000007</v>
      </c>
      <c r="O21" s="18">
        <f>[1]осем!M22</f>
        <v>119</v>
      </c>
      <c r="P21" s="18">
        <f>[1]осем!D22</f>
        <v>25</v>
      </c>
      <c r="Q21" s="19">
        <f>[1]осем!N22</f>
        <v>55</v>
      </c>
      <c r="R21" s="19">
        <f>[1]осем!E22</f>
        <v>4</v>
      </c>
      <c r="S21" s="19">
        <f>[1]осем!T22</f>
        <v>113</v>
      </c>
      <c r="T21" s="19">
        <f>[1]осем!H22+[1]осем!I22</f>
        <v>37</v>
      </c>
      <c r="U21" s="26">
        <v>320</v>
      </c>
      <c r="V21" s="26">
        <v>320</v>
      </c>
    </row>
    <row r="22" spans="1:24" ht="45" customHeight="1">
      <c r="A22" s="22">
        <v>17</v>
      </c>
      <c r="B22" s="23" t="s">
        <v>36</v>
      </c>
      <c r="C22" s="9">
        <v>16</v>
      </c>
      <c r="D22" s="10">
        <f t="shared" si="0"/>
        <v>16</v>
      </c>
      <c r="E22" s="11">
        <v>93</v>
      </c>
      <c r="F22" s="10">
        <f t="shared" si="1"/>
        <v>14.88</v>
      </c>
      <c r="G22" s="12">
        <v>100</v>
      </c>
      <c r="H22" s="13">
        <v>18.170000000000002</v>
      </c>
      <c r="I22" s="14">
        <f t="shared" si="2"/>
        <v>17.304761904761907</v>
      </c>
      <c r="J22" s="15">
        <v>79</v>
      </c>
      <c r="K22" s="10">
        <f t="shared" si="3"/>
        <v>14.3543</v>
      </c>
      <c r="L22" s="12">
        <v>105</v>
      </c>
      <c r="M22" s="16">
        <f>RANK(I22,I6:I23)</f>
        <v>3</v>
      </c>
      <c r="N22" s="17">
        <f t="shared" si="4"/>
        <v>-1.140769000000001</v>
      </c>
      <c r="O22" s="18">
        <f>[1]осем!M23</f>
        <v>24</v>
      </c>
      <c r="P22" s="18">
        <f>[1]осем!D23</f>
        <v>0</v>
      </c>
      <c r="Q22" s="19">
        <f>[1]осем!N23</f>
        <v>8</v>
      </c>
      <c r="R22" s="19">
        <f>[1]осем!E23</f>
        <v>0</v>
      </c>
      <c r="S22" s="19">
        <f>[1]осем!T23</f>
        <v>55</v>
      </c>
      <c r="T22" s="19">
        <f>[1]осем!H23+[1]осем!I23</f>
        <v>17</v>
      </c>
      <c r="U22" s="20">
        <v>100</v>
      </c>
      <c r="V22" s="20">
        <v>105</v>
      </c>
    </row>
    <row r="23" spans="1:24" ht="45" customHeight="1">
      <c r="A23" s="22">
        <v>18</v>
      </c>
      <c r="B23" s="23" t="s">
        <v>37</v>
      </c>
      <c r="C23" s="9">
        <v>19.3</v>
      </c>
      <c r="D23" s="10">
        <f t="shared" si="0"/>
        <v>13.59154929577465</v>
      </c>
      <c r="E23" s="11">
        <v>94</v>
      </c>
      <c r="F23" s="28">
        <f t="shared" si="1"/>
        <v>18.141999999999999</v>
      </c>
      <c r="G23" s="12">
        <v>142</v>
      </c>
      <c r="H23" s="13">
        <v>16.5</v>
      </c>
      <c r="I23" s="14">
        <f t="shared" si="2"/>
        <v>11.619718309859154</v>
      </c>
      <c r="J23" s="15">
        <v>94</v>
      </c>
      <c r="K23" s="10">
        <f t="shared" si="3"/>
        <v>15.51</v>
      </c>
      <c r="L23" s="12">
        <v>142</v>
      </c>
      <c r="M23" s="16">
        <f>RANK(I23,I6:I23)</f>
        <v>18</v>
      </c>
      <c r="N23" s="17">
        <f t="shared" si="4"/>
        <v>-5.7114399999999987</v>
      </c>
      <c r="O23" s="18">
        <f>[1]осем!M24</f>
        <v>51</v>
      </c>
      <c r="P23" s="18">
        <f>[1]осем!D24</f>
        <v>5</v>
      </c>
      <c r="Q23" s="19">
        <f>[1]осем!N24</f>
        <v>12</v>
      </c>
      <c r="R23" s="19">
        <f>[1]осем!E24</f>
        <v>0</v>
      </c>
      <c r="S23" s="19">
        <f>[1]осем!T24</f>
        <v>51</v>
      </c>
      <c r="T23" s="19">
        <f>[1]осем!H24+[1]осем!I24</f>
        <v>3</v>
      </c>
      <c r="U23" s="26">
        <v>142</v>
      </c>
      <c r="V23" s="26">
        <v>142</v>
      </c>
    </row>
    <row r="24" spans="1:24" ht="48.75" customHeight="1">
      <c r="A24" s="22"/>
      <c r="B24" s="29" t="s">
        <v>38</v>
      </c>
      <c r="C24" s="30">
        <f>SUM(C6:C23)</f>
        <v>1115.6499999999999</v>
      </c>
      <c r="D24" s="10">
        <f t="shared" si="0"/>
        <v>15.07024179386735</v>
      </c>
      <c r="E24" s="11">
        <f>F24/C24*100</f>
        <v>92.514202482857527</v>
      </c>
      <c r="F24" s="31">
        <f>SUM(F6:F23)</f>
        <v>1032.1346999999998</v>
      </c>
      <c r="G24" s="32">
        <f>SUM(G6:G23)</f>
        <v>7403</v>
      </c>
      <c r="H24" s="14">
        <f>SUM(H6:H23)</f>
        <v>1157.5700000000002</v>
      </c>
      <c r="I24" s="14">
        <f t="shared" si="2"/>
        <v>15.512865183596894</v>
      </c>
      <c r="J24" s="33">
        <f>K24/H24*100</f>
        <v>92.608593864733876</v>
      </c>
      <c r="K24" s="10">
        <f>SUM(K6:K23)</f>
        <v>1072.0093000000002</v>
      </c>
      <c r="L24" s="34">
        <f>SUM(L6:L23)</f>
        <v>7462</v>
      </c>
      <c r="M24" s="35"/>
      <c r="N24" s="17">
        <f t="shared" si="4"/>
        <v>86.527882000000702</v>
      </c>
      <c r="O24" s="18">
        <f t="shared" ref="O24:U24" si="5">SUM(O6:O23)</f>
        <v>2743</v>
      </c>
      <c r="P24" s="18">
        <f t="shared" si="5"/>
        <v>297</v>
      </c>
      <c r="Q24" s="19">
        <f t="shared" si="5"/>
        <v>931</v>
      </c>
      <c r="R24" s="19">
        <f t="shared" si="5"/>
        <v>79</v>
      </c>
      <c r="S24" s="19">
        <f t="shared" si="5"/>
        <v>3208</v>
      </c>
      <c r="T24" s="19">
        <f t="shared" si="5"/>
        <v>375</v>
      </c>
      <c r="U24" s="36">
        <f t="shared" si="5"/>
        <v>7403</v>
      </c>
      <c r="V24" s="36">
        <v>7462</v>
      </c>
      <c r="X24" t="s">
        <v>39</v>
      </c>
    </row>
    <row r="25" spans="1:24" ht="29.25" customHeight="1">
      <c r="A25" s="22"/>
      <c r="B25" s="37" t="s">
        <v>40</v>
      </c>
      <c r="C25" s="30">
        <f>[1]КФХ!D33</f>
        <v>196.14999999999998</v>
      </c>
      <c r="D25" s="38">
        <f t="shared" si="0"/>
        <v>12.565663036515055</v>
      </c>
      <c r="E25" s="39"/>
      <c r="F25" s="39"/>
      <c r="G25" s="39"/>
      <c r="H25" s="40">
        <f>[1]КФХ!G33</f>
        <v>198</v>
      </c>
      <c r="I25" s="40">
        <f t="shared" si="2"/>
        <v>12.421580928481808</v>
      </c>
      <c r="J25" s="41"/>
      <c r="K25" s="41"/>
      <c r="L25" s="41"/>
      <c r="M25" s="42"/>
      <c r="N25" s="43"/>
      <c r="O25" s="43"/>
      <c r="P25" s="43"/>
      <c r="Q25" s="44"/>
      <c r="R25" s="44"/>
      <c r="S25" s="44"/>
      <c r="T25" s="44"/>
      <c r="U25" s="36">
        <v>1561</v>
      </c>
      <c r="V25" s="36">
        <v>1594</v>
      </c>
      <c r="X25" t="s">
        <v>41</v>
      </c>
    </row>
    <row r="26" spans="1:24" ht="33.75" customHeight="1">
      <c r="A26" s="22"/>
      <c r="B26" s="45" t="s">
        <v>42</v>
      </c>
      <c r="C26" s="30">
        <f>SUM(C24:C25)</f>
        <v>1311.7999999999997</v>
      </c>
      <c r="D26" s="10">
        <f t="shared" si="0"/>
        <v>14.634091923248546</v>
      </c>
      <c r="E26" s="39"/>
      <c r="F26" s="39"/>
      <c r="G26" s="39"/>
      <c r="H26" s="14">
        <f>SUM(H24:H25)</f>
        <v>1355.5700000000002</v>
      </c>
      <c r="I26" s="14">
        <f t="shared" si="2"/>
        <v>14.968750000000004</v>
      </c>
      <c r="J26" s="41"/>
      <c r="K26" s="41"/>
      <c r="L26" s="41"/>
      <c r="M26" s="42"/>
      <c r="N26" s="43"/>
      <c r="O26" s="43"/>
      <c r="P26" s="43"/>
      <c r="Q26" s="44"/>
      <c r="R26" s="44"/>
      <c r="S26" s="44"/>
      <c r="T26" s="44"/>
      <c r="U26" s="36">
        <f>SUM(U24:U25)</f>
        <v>8964</v>
      </c>
      <c r="V26" s="36">
        <f>SUM(V24:V25)</f>
        <v>9056</v>
      </c>
      <c r="X26" t="s">
        <v>43</v>
      </c>
    </row>
    <row r="27" spans="1:24">
      <c r="K27" s="41"/>
      <c r="L27" s="41"/>
      <c r="M27" s="42"/>
      <c r="N27" s="43"/>
      <c r="O27" s="43"/>
      <c r="P27" s="43"/>
      <c r="Q27" s="44"/>
      <c r="R27" s="44"/>
      <c r="S27" s="44"/>
      <c r="T27" s="44"/>
      <c r="U27" s="36">
        <v>2620</v>
      </c>
      <c r="V27" s="36">
        <v>2589</v>
      </c>
      <c r="X27" t="s">
        <v>44</v>
      </c>
    </row>
    <row r="28" spans="1:24">
      <c r="U28" s="36">
        <f>SUM(U26:U27)</f>
        <v>11584</v>
      </c>
      <c r="V28" s="36">
        <f>SUM(V26:V27)</f>
        <v>11645</v>
      </c>
      <c r="X28" t="s">
        <v>45</v>
      </c>
    </row>
  </sheetData>
  <mergeCells count="22">
    <mergeCell ref="K4:K5"/>
    <mergeCell ref="L4:L5"/>
    <mergeCell ref="I4:I5"/>
    <mergeCell ref="J4:J5"/>
    <mergeCell ref="B1:Q1"/>
    <mergeCell ref="A3:A5"/>
    <mergeCell ref="B3:B5"/>
    <mergeCell ref="C3:G3"/>
    <mergeCell ref="H3:L3"/>
    <mergeCell ref="M3:M5"/>
    <mergeCell ref="N3:N5"/>
    <mergeCell ref="O3:R3"/>
    <mergeCell ref="O4:P4"/>
    <mergeCell ref="Q4:R4"/>
    <mergeCell ref="S3:T4"/>
    <mergeCell ref="U3:V3"/>
    <mergeCell ref="C4:C5"/>
    <mergeCell ref="D4:D5"/>
    <mergeCell ref="E4:E5"/>
    <mergeCell ref="F4:F5"/>
    <mergeCell ref="G4:G5"/>
    <mergeCell ref="H4:H5"/>
  </mergeCells>
  <pageMargins left="0.43307086614173229" right="0.23622047244094491" top="0.74803149606299213" bottom="0.74803149606299213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Филиппов</cp:lastModifiedBy>
  <dcterms:created xsi:type="dcterms:W3CDTF">2014-05-19T05:43:57Z</dcterms:created>
  <dcterms:modified xsi:type="dcterms:W3CDTF">2014-05-19T11:43:26Z</dcterms:modified>
</cp:coreProperties>
</file>