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15300" windowHeight="7152"/>
  </bookViews>
  <sheets>
    <sheet name="молоко" sheetId="1" r:id="rId1"/>
  </sheets>
  <definedNames>
    <definedName name="_xlnm.Print_Area" localSheetId="0">молоко!$A$1:$AC$26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<sst xmlns="http://schemas.openxmlformats.org/spreadsheetml/2006/main" count="95" uniqueCount="64">
  <si>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27 марта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</si>
  <si>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</si>
  <si>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</si>
  <si>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</si>
  <si>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</si>
  <si>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</si>
  <si>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</si>
  <si>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</si>
  <si>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</si>
  <si>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</si>
  <si>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</si>
  <si>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</si>
  <si>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</si>
  <si>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</si>
  <si>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</si>
  <si>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</si>
  <si>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</si>
  <si>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</si>
  <si>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</si>
  <si>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</si>
  <si>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</si>
  <si>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</si>
  <si>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</si>
  <si>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</si>
  <si>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</si>
  <si>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</si>
  <si>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</si>
  <si>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</si>
  <si>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</si>
  <si>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</si>
  <si>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</si>
  <si>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</si>
  <si>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</si>
  <si>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</si>
  <si>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</si>
  <si>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</si>
  <si>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</si>
  <si>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</si>
  <si>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</si>
  <si>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</si>
  <si>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</si>
  <si>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</si>
  <si>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</si>
  <si>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</si>
  <si>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</si>
  <si>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</si>
  <si>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</si>
  <si>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</si>
  <si>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</si>
  <si>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</si>
  <si>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</si>
  <si>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</si>
  <si>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</si>
  <si>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</si>
  <si>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</si>
  <si>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</si>
  <si>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7342гол)</t>
  </si>
  <si>
    <t>СП</t>
  </si>
  <si>
    <t>КФХ (2016 г -поголовье 1108 гол)</t>
  </si>
  <si>
    <t>КФХ</t>
  </si>
  <si>
    <t>ВСЕГО ПО РАЙОНУ (поголовье 2016 г -8450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</si>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</sst>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J21" sqref="AJ21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204.49</v>
      </c>
      <c r="D6" s="40">
        <f t="shared" ref="D6:D26" si="0">C6/G6*100</f>
        <v>16.625203252032524</v>
      </c>
      <c r="E6" s="41">
        <v>94</v>
      </c>
      <c r="F6" s="40">
        <f t="shared" ref="F6:F23" si="1">C6*E6/100</f>
        <v>192.22060000000002</v>
      </c>
      <c r="G6" s="42">
        <v>1230</v>
      </c>
      <c r="H6" s="43">
        <v>210.89</v>
      </c>
      <c r="I6" s="44">
        <f t="shared" ref="I6:I26" si="2">H6/L6*100</f>
        <v>17.145528455284552</v>
      </c>
      <c r="J6" s="45">
        <v>93.83</v>
      </c>
      <c r="K6" s="40">
        <f t="shared" ref="K6:K23" si="3">H6*J6/100</f>
        <v>197.87808699999997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255</v>
      </c>
      <c r="Q6" s="49">
        <v>135</v>
      </c>
      <c r="R6" s="49">
        <v>40</v>
      </c>
      <c r="S6" s="49">
        <v>43</v>
      </c>
      <c r="T6" s="50">
        <v>314</v>
      </c>
      <c r="U6" s="50">
        <v>96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90.2</v>
      </c>
      <c r="D7" s="40">
        <f t="shared" si="0"/>
        <v>13.98449612403101</v>
      </c>
      <c r="E7" s="41">
        <v>90</v>
      </c>
      <c r="F7" s="40">
        <f t="shared" si="1"/>
        <v>81.180000000000007</v>
      </c>
      <c r="G7" s="42">
        <v>645</v>
      </c>
      <c r="H7" s="43">
        <v>89</v>
      </c>
      <c r="I7" s="44">
        <f t="shared" si="2"/>
        <v>13.798449612403102</v>
      </c>
      <c r="J7" s="45">
        <v>89.98</v>
      </c>
      <c r="K7" s="40">
        <f t="shared" si="3"/>
        <v>80.0822</v>
      </c>
      <c r="L7" s="42">
        <v>645</v>
      </c>
      <c r="M7" s="46">
        <f>RANK(I7,I6:I23)</f>
        <v>17</v>
      </c>
      <c r="N7" s="47">
        <v>430</v>
      </c>
      <c r="O7" s="48" t="s">
        <v>22</v>
      </c>
      <c r="P7" s="49">
        <v>130</v>
      </c>
      <c r="Q7" s="49">
        <v>62</v>
      </c>
      <c r="R7" s="49">
        <v>25</v>
      </c>
      <c r="S7" s="49">
        <v>0</v>
      </c>
      <c r="T7" s="50">
        <v>162</v>
      </c>
      <c r="U7" s="50">
        <v>41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155.19999999999999</v>
      </c>
      <c r="D8" s="40">
        <f t="shared" si="0"/>
        <v>19.399999999999999</v>
      </c>
      <c r="E8" s="41">
        <v>96</v>
      </c>
      <c r="F8" s="40">
        <f t="shared" si="1"/>
        <v>148.99199999999999</v>
      </c>
      <c r="G8" s="42">
        <v>800</v>
      </c>
      <c r="H8" s="43">
        <v>150.4</v>
      </c>
      <c r="I8" s="44">
        <f t="shared" si="2"/>
        <v>18.8</v>
      </c>
      <c r="J8" s="56">
        <v>96</v>
      </c>
      <c r="K8" s="40">
        <f t="shared" si="3"/>
        <v>144.38400000000001</v>
      </c>
      <c r="L8" s="42">
        <v>800</v>
      </c>
      <c r="M8" s="46">
        <f>RANK(I8,I6:I23)</f>
        <v>4</v>
      </c>
      <c r="N8" s="47">
        <v>1170</v>
      </c>
      <c r="O8" s="48" t="s">
        <v>23</v>
      </c>
      <c r="P8" s="49">
        <v>108</v>
      </c>
      <c r="Q8" s="49">
        <v>31</v>
      </c>
      <c r="R8" s="49">
        <v>22</v>
      </c>
      <c r="S8" s="49">
        <v>9</v>
      </c>
      <c r="T8" s="50">
        <v>167</v>
      </c>
      <c r="U8" s="50">
        <v>44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50.53</v>
      </c>
      <c r="D9" s="40">
        <f t="shared" si="0"/>
        <v>19.815686274509805</v>
      </c>
      <c r="E9" s="41">
        <v>94</v>
      </c>
      <c r="F9" s="40">
        <f t="shared" si="1"/>
        <v>47.498199999999997</v>
      </c>
      <c r="G9" s="42">
        <v>255</v>
      </c>
      <c r="H9" s="43">
        <v>39.22</v>
      </c>
      <c r="I9" s="44">
        <f t="shared" si="2"/>
        <v>15.380392156862744</v>
      </c>
      <c r="J9" s="45">
        <v>90.8</v>
      </c>
      <c r="K9" s="40">
        <f t="shared" si="3"/>
        <v>35.611759999999997</v>
      </c>
      <c r="L9" s="42">
        <v>255</v>
      </c>
      <c r="M9" s="46">
        <f>RANK(I9,I6:I23)</f>
        <v>13</v>
      </c>
      <c r="N9" s="61">
        <v>2015</v>
      </c>
      <c r="O9" s="48" t="s">
        <v>28</v>
      </c>
      <c r="P9" s="49">
        <v>38</v>
      </c>
      <c r="Q9" s="49">
        <v>29</v>
      </c>
      <c r="R9" s="49">
        <v>21</v>
      </c>
      <c r="S9" s="49">
        <v>0</v>
      </c>
      <c r="T9" s="50">
        <v>104</v>
      </c>
      <c r="U9" s="50">
        <v>29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72.45</v>
      </c>
      <c r="D10" s="40">
        <f t="shared" si="0"/>
        <v>16.100000000000001</v>
      </c>
      <c r="E10" s="41">
        <v>94</v>
      </c>
      <c r="F10" s="40">
        <f t="shared" si="1"/>
        <v>68.103000000000009</v>
      </c>
      <c r="G10" s="42">
        <v>450</v>
      </c>
      <c r="H10" s="43">
        <v>78.75</v>
      </c>
      <c r="I10" s="44">
        <f t="shared" si="2"/>
        <v>17.5</v>
      </c>
      <c r="J10" s="56">
        <v>94</v>
      </c>
      <c r="K10" s="40">
        <f t="shared" si="3"/>
        <v>74.025000000000006</v>
      </c>
      <c r="L10" s="42">
        <v>450</v>
      </c>
      <c r="M10" s="46">
        <f>RANK(I10,I6:I23)</f>
        <v>8</v>
      </c>
      <c r="N10" s="61">
        <v>2810</v>
      </c>
      <c r="O10" s="48" t="s">
        <v>30</v>
      </c>
      <c r="P10" s="49">
        <v>91</v>
      </c>
      <c r="Q10" s="49">
        <v>20</v>
      </c>
      <c r="R10" s="49">
        <v>25</v>
      </c>
      <c r="S10" s="49">
        <v>7</v>
      </c>
      <c r="T10" s="50">
        <v>106</v>
      </c>
      <c r="U10" s="50">
        <v>40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59</v>
      </c>
      <c r="D11" s="40">
        <f t="shared" si="0"/>
        <v>16.480446927374302</v>
      </c>
      <c r="E11" s="41">
        <v>90</v>
      </c>
      <c r="F11" s="40">
        <f t="shared" si="1"/>
        <v>53.1</v>
      </c>
      <c r="G11" s="42">
        <v>358</v>
      </c>
      <c r="H11" s="43">
        <v>75.2</v>
      </c>
      <c r="I11" s="44">
        <f t="shared" si="2"/>
        <v>21.005586592178773</v>
      </c>
      <c r="J11" s="45">
        <v>90.4</v>
      </c>
      <c r="K11" s="40">
        <f t="shared" si="3"/>
        <v>67.980800000000002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66</v>
      </c>
      <c r="Q11" s="49">
        <v>21</v>
      </c>
      <c r="R11" s="49">
        <v>29</v>
      </c>
      <c r="S11" s="49">
        <v>9</v>
      </c>
      <c r="T11" s="50">
        <v>56</v>
      </c>
      <c r="U11" s="50">
        <v>12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52.2</v>
      </c>
      <c r="D12" s="40">
        <f t="shared" si="0"/>
        <v>23.200000000000003</v>
      </c>
      <c r="E12" s="41">
        <v>94</v>
      </c>
      <c r="F12" s="40">
        <f t="shared" si="1"/>
        <v>49.068000000000005</v>
      </c>
      <c r="G12" s="42">
        <v>225</v>
      </c>
      <c r="H12" s="43">
        <v>52.5</v>
      </c>
      <c r="I12" s="44">
        <f t="shared" si="2"/>
        <v>21.875</v>
      </c>
      <c r="J12" s="56">
        <v>98.5</v>
      </c>
      <c r="K12" s="40">
        <f t="shared" si="3"/>
        <v>51.712499999999999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30</v>
      </c>
      <c r="Q12" s="49">
        <v>18</v>
      </c>
      <c r="R12" s="49">
        <v>3</v>
      </c>
      <c r="S12" s="49">
        <v>0</v>
      </c>
      <c r="T12" s="50">
        <v>80</v>
      </c>
      <c r="U12" s="50">
        <v>28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115.58</v>
      </c>
      <c r="D13" s="40">
        <f t="shared" si="0"/>
        <v>16.511428571428571</v>
      </c>
      <c r="E13" s="41">
        <v>91</v>
      </c>
      <c r="F13" s="40">
        <f t="shared" si="1"/>
        <v>105.1778</v>
      </c>
      <c r="G13" s="42">
        <v>700</v>
      </c>
      <c r="H13" s="43">
        <v>113.31</v>
      </c>
      <c r="I13" s="44">
        <f t="shared" si="2"/>
        <v>16.187142857142859</v>
      </c>
      <c r="J13" s="56">
        <v>94</v>
      </c>
      <c r="K13" s="40">
        <f t="shared" si="3"/>
        <v>106.51139999999999</v>
      </c>
      <c r="L13" s="42">
        <v>700</v>
      </c>
      <c r="M13" s="46">
        <f>RANK(I13,I6:I23)</f>
        <v>12</v>
      </c>
      <c r="N13" s="61">
        <v>2337</v>
      </c>
      <c r="O13" s="48" t="s">
        <v>36</v>
      </c>
      <c r="P13" s="49">
        <v>96</v>
      </c>
      <c r="Q13" s="49">
        <v>18</v>
      </c>
      <c r="R13" s="49">
        <v>59</v>
      </c>
      <c r="S13" s="49">
        <v>8</v>
      </c>
      <c r="T13" s="50">
        <v>168</v>
      </c>
      <c r="U13" s="50">
        <v>22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33</v>
      </c>
      <c r="Q14" s="49">
        <v>27</v>
      </c>
      <c r="R14" s="49">
        <v>9</v>
      </c>
      <c r="S14" s="49">
        <v>0</v>
      </c>
      <c r="T14" s="50">
        <v>48</v>
      </c>
      <c r="U14" s="50">
        <v>23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43</v>
      </c>
      <c r="D15" s="40">
        <f t="shared" si="0"/>
        <v>14.333333333333334</v>
      </c>
      <c r="E15" s="41">
        <v>94</v>
      </c>
      <c r="F15" s="40">
        <f t="shared" si="1"/>
        <v>40.42</v>
      </c>
      <c r="G15" s="42">
        <v>300</v>
      </c>
      <c r="H15" s="43">
        <v>56.09</v>
      </c>
      <c r="I15" s="44">
        <f t="shared" si="2"/>
        <v>18.390163934426234</v>
      </c>
      <c r="J15" s="56">
        <v>91.7</v>
      </c>
      <c r="K15" s="40">
        <f t="shared" si="3"/>
        <v>51.434530000000002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45</v>
      </c>
      <c r="Q15" s="49">
        <v>18</v>
      </c>
      <c r="R15" s="49">
        <v>4</v>
      </c>
      <c r="S15" s="49">
        <v>1</v>
      </c>
      <c r="T15" s="50">
        <v>105</v>
      </c>
      <c r="U15" s="50">
        <v>7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71.98</v>
      </c>
      <c r="D16" s="40">
        <f t="shared" si="0"/>
        <v>15.647826086956524</v>
      </c>
      <c r="E16" s="41">
        <v>95</v>
      </c>
      <c r="F16" s="40">
        <f t="shared" si="1"/>
        <v>68.381</v>
      </c>
      <c r="G16" s="42">
        <v>460</v>
      </c>
      <c r="H16" s="43">
        <v>76.62</v>
      </c>
      <c r="I16" s="44">
        <f t="shared" si="2"/>
        <v>16.656521739130437</v>
      </c>
      <c r="J16" s="56">
        <v>95</v>
      </c>
      <c r="K16" s="40">
        <f t="shared" si="3"/>
        <v>72.789000000000001</v>
      </c>
      <c r="L16" s="42">
        <v>460</v>
      </c>
      <c r="M16" s="46">
        <f>RANK(I16,I6:I23)</f>
        <v>10</v>
      </c>
      <c r="N16" s="47">
        <v>570</v>
      </c>
      <c r="O16" s="62" t="s">
        <v>44</v>
      </c>
      <c r="P16" s="49">
        <v>154</v>
      </c>
      <c r="Q16" s="49">
        <v>26</v>
      </c>
      <c r="R16" s="49">
        <v>20</v>
      </c>
      <c r="S16" s="49">
        <v>0</v>
      </c>
      <c r="T16" s="50">
        <v>88</v>
      </c>
      <c r="U16" s="50">
        <v>16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112.25</v>
      </c>
      <c r="D17" s="40">
        <f t="shared" si="0"/>
        <v>17.5390625</v>
      </c>
      <c r="E17" s="41">
        <v>92</v>
      </c>
      <c r="F17" s="40">
        <f t="shared" si="1"/>
        <v>103.27</v>
      </c>
      <c r="G17" s="42">
        <v>640</v>
      </c>
      <c r="H17" s="43">
        <v>116.4</v>
      </c>
      <c r="I17" s="44">
        <f t="shared" si="2"/>
        <v>16.53409090909091</v>
      </c>
      <c r="J17" s="56">
        <v>93</v>
      </c>
      <c r="K17" s="40">
        <f t="shared" si="3"/>
        <v>108.25200000000001</v>
      </c>
      <c r="L17" s="42">
        <v>704</v>
      </c>
      <c r="M17" s="46">
        <f>RANK(I17,I6:I23)</f>
        <v>11</v>
      </c>
      <c r="N17" s="61">
        <v>1914</v>
      </c>
      <c r="O17" s="48" t="s">
        <v>46</v>
      </c>
      <c r="P17" s="49">
        <v>119</v>
      </c>
      <c r="Q17" s="49">
        <v>14</v>
      </c>
      <c r="R17" s="49">
        <v>27</v>
      </c>
      <c r="S17" s="49">
        <v>8</v>
      </c>
      <c r="T17" s="50">
        <v>110</v>
      </c>
      <c r="U17" s="50">
        <v>12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27</v>
      </c>
      <c r="D18" s="40">
        <f t="shared" si="0"/>
        <v>22.5</v>
      </c>
      <c r="E18" s="41">
        <v>88</v>
      </c>
      <c r="F18" s="40">
        <f t="shared" si="1"/>
        <v>23.76</v>
      </c>
      <c r="G18" s="42">
        <v>120</v>
      </c>
      <c r="H18" s="43">
        <v>23.7</v>
      </c>
      <c r="I18" s="44">
        <f t="shared" si="2"/>
        <v>20.60869565217391</v>
      </c>
      <c r="J18" s="56">
        <v>89</v>
      </c>
      <c r="K18" s="40">
        <f t="shared" si="3"/>
        <v>21.092999999999996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3</v>
      </c>
      <c r="Q18" s="49">
        <v>18</v>
      </c>
      <c r="R18" s="49">
        <v>17</v>
      </c>
      <c r="S18" s="49">
        <v>0</v>
      </c>
      <c r="T18" s="50">
        <v>62</v>
      </c>
      <c r="U18" s="50">
        <v>6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39.4</v>
      </c>
      <c r="D19" s="40">
        <f t="shared" si="0"/>
        <v>13.493150684931507</v>
      </c>
      <c r="E19" s="41">
        <v>95</v>
      </c>
      <c r="F19" s="40">
        <f t="shared" si="1"/>
        <v>37.43</v>
      </c>
      <c r="G19" s="42">
        <v>292</v>
      </c>
      <c r="H19" s="43">
        <v>40</v>
      </c>
      <c r="I19" s="44">
        <f t="shared" si="2"/>
        <v>13.333333333333334</v>
      </c>
      <c r="J19" s="56">
        <v>93</v>
      </c>
      <c r="K19" s="40">
        <f t="shared" si="3"/>
        <v>37.200000000000003</v>
      </c>
      <c r="L19" s="42">
        <v>300</v>
      </c>
      <c r="M19" s="46">
        <f>RANK(I19,I6:I23)</f>
        <v>18</v>
      </c>
      <c r="N19" s="47"/>
      <c r="O19" s="48"/>
      <c r="P19" s="49">
        <v>36</v>
      </c>
      <c r="Q19" s="49">
        <v>9</v>
      </c>
      <c r="R19" s="49">
        <v>11</v>
      </c>
      <c r="S19" s="49">
        <v>7</v>
      </c>
      <c r="T19" s="50">
        <v>89</v>
      </c>
      <c r="U19" s="50">
        <v>19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15</v>
      </c>
      <c r="D20" s="40">
        <f t="shared" si="0"/>
        <v>13.636363636363635</v>
      </c>
      <c r="E20" s="41">
        <v>90</v>
      </c>
      <c r="F20" s="40">
        <f t="shared" si="1"/>
        <v>13.5</v>
      </c>
      <c r="G20" s="42">
        <v>110</v>
      </c>
      <c r="H20" s="43">
        <v>20</v>
      </c>
      <c r="I20" s="44">
        <f t="shared" si="2"/>
        <v>13.888888888888889</v>
      </c>
      <c r="J20" s="56">
        <v>90</v>
      </c>
      <c r="K20" s="40">
        <f t="shared" si="3"/>
        <v>18</v>
      </c>
      <c r="L20" s="42">
        <v>144</v>
      </c>
      <c r="M20" s="46">
        <f>RANK(I20,I6:I23)</f>
        <v>16</v>
      </c>
      <c r="N20" s="47">
        <v>84</v>
      </c>
      <c r="O20" s="48" t="s">
        <v>38</v>
      </c>
      <c r="P20" s="49">
        <v>14</v>
      </c>
      <c r="Q20" s="49">
        <v>12</v>
      </c>
      <c r="R20" s="49">
        <v>0</v>
      </c>
      <c r="S20" s="49">
        <v>0</v>
      </c>
      <c r="T20" s="50">
        <v>65</v>
      </c>
      <c r="U20" s="50">
        <v>40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35</v>
      </c>
      <c r="I21" s="44">
        <f t="shared" si="2"/>
        <v>14.000000000000002</v>
      </c>
      <c r="J21" s="56">
        <v>90</v>
      </c>
      <c r="K21" s="40">
        <f t="shared" si="3"/>
        <v>31.5</v>
      </c>
      <c r="L21" s="42">
        <v>250</v>
      </c>
      <c r="M21" s="46">
        <f>RANK(I21,I6:I23)</f>
        <v>15</v>
      </c>
      <c r="N21" s="47">
        <v>246</v>
      </c>
      <c r="O21" s="48" t="s">
        <v>52</v>
      </c>
      <c r="P21" s="49">
        <v>14</v>
      </c>
      <c r="Q21" s="49">
        <v>6</v>
      </c>
      <c r="R21" s="49">
        <v>16</v>
      </c>
      <c r="S21" s="49">
        <v>0</v>
      </c>
      <c r="T21" s="50">
        <v>51</v>
      </c>
      <c r="U21" s="50">
        <v>12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16.48</v>
      </c>
      <c r="D22" s="40">
        <f t="shared" si="0"/>
        <v>15.695238095238096</v>
      </c>
      <c r="E22" s="41">
        <v>90</v>
      </c>
      <c r="F22" s="40">
        <f t="shared" si="1"/>
        <v>14.832000000000001</v>
      </c>
      <c r="G22" s="42">
        <v>105</v>
      </c>
      <c r="H22" s="43">
        <v>18.5</v>
      </c>
      <c r="I22" s="44">
        <f t="shared" si="2"/>
        <v>17.61904761904762</v>
      </c>
      <c r="J22" s="56">
        <v>90</v>
      </c>
      <c r="K22" s="40">
        <f t="shared" si="3"/>
        <v>16.649999999999999</v>
      </c>
      <c r="L22" s="42">
        <v>105</v>
      </c>
      <c r="M22" s="46">
        <f>RANK(I22,I6:I23)</f>
        <v>7</v>
      </c>
      <c r="N22" s="47">
        <v>45</v>
      </c>
      <c r="O22" s="62" t="s">
        <v>38</v>
      </c>
      <c r="P22" s="49">
        <v>12</v>
      </c>
      <c r="Q22" s="49">
        <v>17</v>
      </c>
      <c r="R22" s="49">
        <v>0</v>
      </c>
      <c r="S22" s="49">
        <v>0</v>
      </c>
      <c r="T22" s="50">
        <v>18</v>
      </c>
      <c r="U22" s="50">
        <v>8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15.3</v>
      </c>
      <c r="D23" s="40">
        <f t="shared" si="0"/>
        <v>15</v>
      </c>
      <c r="E23" s="41">
        <v>94</v>
      </c>
      <c r="F23" s="40">
        <f t="shared" si="1"/>
        <v>14.382</v>
      </c>
      <c r="G23" s="42">
        <v>102</v>
      </c>
      <c r="H23" s="43">
        <v>11.1</v>
      </c>
      <c r="I23" s="44">
        <f t="shared" si="2"/>
        <v>18.5</v>
      </c>
      <c r="J23" s="56">
        <v>94</v>
      </c>
      <c r="K23" s="40">
        <f t="shared" si="3"/>
        <v>10.433999999999999</v>
      </c>
      <c r="L23" s="42">
        <v>60</v>
      </c>
      <c r="M23" s="46">
        <f>RANK(I23,I6:I23)</f>
        <v>5</v>
      </c>
      <c r="N23" s="47">
        <v>158</v>
      </c>
      <c r="O23" s="48" t="s">
        <v>38</v>
      </c>
      <c r="P23" s="49">
        <v>12</v>
      </c>
      <c r="Q23" s="49">
        <v>5</v>
      </c>
      <c r="R23" s="49">
        <v>5</v>
      </c>
      <c r="S23" s="49">
        <v>0</v>
      </c>
      <c r="T23" s="50">
        <v>8</v>
      </c>
      <c r="U23" s="50">
        <v>3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1214.0600000000002</v>
      </c>
      <c r="D24" s="40">
        <f t="shared" si="0"/>
        <v>16.535821302097524</v>
      </c>
      <c r="E24" s="41">
        <f>F24/C24*100</f>
        <v>92.563349422598534</v>
      </c>
      <c r="F24" s="40">
        <f>SUM(F6:F23)</f>
        <v>1123.7746</v>
      </c>
      <c r="G24" s="65">
        <f>SUM(G6:G23)</f>
        <v>7342</v>
      </c>
      <c r="H24" s="44">
        <f>SUM(H6:H23)</f>
        <v>1242.68</v>
      </c>
      <c r="I24" s="44">
        <f t="shared" si="2"/>
        <v>16.859042192375526</v>
      </c>
      <c r="J24" s="45">
        <f>K24/H24*100</f>
        <v>93.209698152380341</v>
      </c>
      <c r="K24" s="40">
        <f>SUM(K6:K23)</f>
        <v>1158.2982770000001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1256</v>
      </c>
      <c r="Q24" s="49">
        <f t="shared" si="4"/>
        <v>486</v>
      </c>
      <c r="R24" s="49">
        <f t="shared" si="4"/>
        <v>333</v>
      </c>
      <c r="S24" s="49">
        <f t="shared" si="4"/>
        <v>92</v>
      </c>
      <c r="T24" s="49">
        <f t="shared" si="4"/>
        <v>1801</v>
      </c>
      <c r="U24" s="49">
        <f t="shared" si="4"/>
        <v>458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7342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154.88</v>
      </c>
      <c r="D25" s="40">
        <v>13.978339350180505</v>
      </c>
      <c r="E25" s="71"/>
      <c r="F25" s="71"/>
      <c r="G25" s="72">
        <v>1108</v>
      </c>
      <c r="H25" s="73">
        <v>177.1</v>
      </c>
      <c r="I25" s="44">
        <v>14.044409199048374</v>
      </c>
      <c r="J25" s="74"/>
      <c r="K25" s="74"/>
      <c r="L25" s="75">
        <v>1261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1261</v>
      </c>
      <c r="Y25" t="s">
        <v>59</v>
      </c>
      <c r="AF25" s="69">
        <v>1108</v>
      </c>
      <c r="AG25">
        <v>1261</v>
      </c>
    </row>
    <row r="26" spans="1:33" ht="33.75" customHeight="1" x14ac:dyDescent="0.35">
      <c r="A26" s="37"/>
      <c r="B26" s="79" t="s">
        <v>60</v>
      </c>
      <c r="C26" s="64">
        <f>SUM(C24:C25)</f>
        <v>1368.94</v>
      </c>
      <c r="D26" s="40">
        <f t="shared" si="0"/>
        <v>16.200473372781065</v>
      </c>
      <c r="E26" s="71"/>
      <c r="F26" s="71"/>
      <c r="G26" s="72">
        <f>SUM(G24:G25)</f>
        <v>8450</v>
      </c>
      <c r="H26" s="44">
        <f>SUM(H24:H25)</f>
        <v>1419.78</v>
      </c>
      <c r="I26" s="44">
        <f t="shared" si="2"/>
        <v>16.447868396663576</v>
      </c>
      <c r="J26" s="74"/>
      <c r="K26" s="74"/>
      <c r="L26" s="80">
        <f>SUM(L24:L25)</f>
        <v>8632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8611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8450</v>
      </c>
      <c r="AG27" s="86">
        <f>SUM(AG24:AG26)</f>
        <v>10581</v>
      </c>
    </row>
    <row r="28" spans="1:33" x14ac:dyDescent="0.35">
      <c r="V28" s="37">
        <f>SUM(V26:V27)</f>
        <v>10519</v>
      </c>
      <c r="W28" s="37">
        <f>SUM(W26:W27)</f>
        <v>10686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2017-03-27T05:45:25Z</dcterms:created>
  <dcterms:modified xsi:type="dcterms:W3CDTF">2017-03-27T05:45:59Z</dcterms:modified>
</cp:coreProperties>
</file>