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externalReferences>
    <externalReference r:id="rId2"/>
  </externalReferences>
  <definedNames>
    <definedName name="_xlnm.Print_Area" localSheetId="0">молоко!$A$1:$O$27</definedName>
  </definedNames>
  <calcPr calcId="145621"/>
</workbook>
</file>

<file path=xl/calcChain.xml><?xml version="1.0" encoding="utf-8"?>
<calcChain xmlns="http://schemas.openxmlformats.org/spreadsheetml/2006/main">
  <c r="L25" i="1" l="1"/>
  <c r="H25" i="1"/>
  <c r="G25" i="1"/>
  <c r="C25" i="1"/>
  <c r="D25" i="1" s="1"/>
  <c r="Y24" i="1"/>
  <c r="X24" i="1"/>
  <c r="W24" i="1"/>
  <c r="W26" i="1" s="1"/>
  <c r="W28" i="1" s="1"/>
  <c r="V24" i="1"/>
  <c r="V26" i="1" s="1"/>
  <c r="V28" i="1" s="1"/>
  <c r="N24" i="1"/>
  <c r="L24" i="1"/>
  <c r="L26" i="1" s="1"/>
  <c r="G24" i="1"/>
  <c r="C24" i="1"/>
  <c r="C26" i="1" s="1"/>
  <c r="U23" i="1"/>
  <c r="T23" i="1"/>
  <c r="S23" i="1"/>
  <c r="R23" i="1"/>
  <c r="Q23" i="1"/>
  <c r="P23" i="1"/>
  <c r="K23" i="1"/>
  <c r="I23" i="1"/>
  <c r="M23" i="1" s="1"/>
  <c r="F23" i="1"/>
  <c r="D23" i="1"/>
  <c r="U22" i="1"/>
  <c r="T22" i="1"/>
  <c r="S22" i="1"/>
  <c r="R22" i="1"/>
  <c r="Q22" i="1"/>
  <c r="P22" i="1"/>
  <c r="K22" i="1"/>
  <c r="I22" i="1"/>
  <c r="M22" i="1" s="1"/>
  <c r="F22" i="1"/>
  <c r="D22" i="1"/>
  <c r="U21" i="1"/>
  <c r="T21" i="1"/>
  <c r="S21" i="1"/>
  <c r="R21" i="1"/>
  <c r="Q21" i="1"/>
  <c r="P21" i="1"/>
  <c r="K21" i="1"/>
  <c r="I21" i="1"/>
  <c r="M21" i="1" s="1"/>
  <c r="F21" i="1"/>
  <c r="D21" i="1"/>
  <c r="U20" i="1"/>
  <c r="T20" i="1"/>
  <c r="S20" i="1"/>
  <c r="R20" i="1"/>
  <c r="Q20" i="1"/>
  <c r="P20" i="1"/>
  <c r="K20" i="1"/>
  <c r="I20" i="1"/>
  <c r="M20" i="1" s="1"/>
  <c r="F20" i="1"/>
  <c r="D20" i="1"/>
  <c r="U19" i="1"/>
  <c r="T19" i="1"/>
  <c r="S19" i="1"/>
  <c r="R19" i="1"/>
  <c r="Q19" i="1"/>
  <c r="P19" i="1"/>
  <c r="K19" i="1"/>
  <c r="I19" i="1"/>
  <c r="M19" i="1" s="1"/>
  <c r="F19" i="1"/>
  <c r="D19" i="1"/>
  <c r="U18" i="1"/>
  <c r="T18" i="1"/>
  <c r="S18" i="1"/>
  <c r="R18" i="1"/>
  <c r="Q18" i="1"/>
  <c r="P18" i="1"/>
  <c r="K18" i="1"/>
  <c r="I18" i="1"/>
  <c r="M18" i="1" s="1"/>
  <c r="F18" i="1"/>
  <c r="D18" i="1"/>
  <c r="U17" i="1"/>
  <c r="T17" i="1"/>
  <c r="S17" i="1"/>
  <c r="R17" i="1"/>
  <c r="Q17" i="1"/>
  <c r="P17" i="1"/>
  <c r="K17" i="1"/>
  <c r="I17" i="1"/>
  <c r="M17" i="1" s="1"/>
  <c r="F17" i="1"/>
  <c r="D17" i="1"/>
  <c r="U16" i="1"/>
  <c r="T16" i="1"/>
  <c r="S16" i="1"/>
  <c r="R16" i="1"/>
  <c r="Q16" i="1"/>
  <c r="P16" i="1"/>
  <c r="K16" i="1"/>
  <c r="I16" i="1"/>
  <c r="M16" i="1" s="1"/>
  <c r="F16" i="1"/>
  <c r="D16" i="1"/>
  <c r="U15" i="1"/>
  <c r="T15" i="1"/>
  <c r="S15" i="1"/>
  <c r="R15" i="1"/>
  <c r="Q15" i="1"/>
  <c r="P15" i="1"/>
  <c r="K15" i="1"/>
  <c r="I15" i="1"/>
  <c r="M15" i="1" s="1"/>
  <c r="F15" i="1"/>
  <c r="D15" i="1"/>
  <c r="U14" i="1"/>
  <c r="T14" i="1"/>
  <c r="S14" i="1"/>
  <c r="R14" i="1"/>
  <c r="Q14" i="1"/>
  <c r="P14" i="1"/>
  <c r="K14" i="1"/>
  <c r="I14" i="1"/>
  <c r="M14" i="1" s="1"/>
  <c r="F14" i="1"/>
  <c r="D14" i="1"/>
  <c r="U13" i="1"/>
  <c r="T13" i="1"/>
  <c r="S13" i="1"/>
  <c r="R13" i="1"/>
  <c r="Q13" i="1"/>
  <c r="P13" i="1"/>
  <c r="H13" i="1"/>
  <c r="I13" i="1" s="1"/>
  <c r="M13" i="1" s="1"/>
  <c r="F13" i="1"/>
  <c r="D13" i="1"/>
  <c r="U12" i="1"/>
  <c r="T12" i="1"/>
  <c r="S12" i="1"/>
  <c r="R12" i="1"/>
  <c r="Q12" i="1"/>
  <c r="P12" i="1"/>
  <c r="K12" i="1"/>
  <c r="I12" i="1"/>
  <c r="M12" i="1" s="1"/>
  <c r="F12" i="1"/>
  <c r="D12" i="1"/>
  <c r="U11" i="1"/>
  <c r="T11" i="1"/>
  <c r="S11" i="1"/>
  <c r="R11" i="1"/>
  <c r="Q11" i="1"/>
  <c r="P11" i="1"/>
  <c r="K11" i="1"/>
  <c r="I11" i="1"/>
  <c r="M11" i="1" s="1"/>
  <c r="F11" i="1"/>
  <c r="D11" i="1"/>
  <c r="U10" i="1"/>
  <c r="T10" i="1"/>
  <c r="S10" i="1"/>
  <c r="R10" i="1"/>
  <c r="Q10" i="1"/>
  <c r="P10" i="1"/>
  <c r="K10" i="1"/>
  <c r="I10" i="1"/>
  <c r="M10" i="1" s="1"/>
  <c r="F10" i="1"/>
  <c r="D10" i="1"/>
  <c r="U9" i="1"/>
  <c r="T9" i="1"/>
  <c r="S9" i="1"/>
  <c r="R9" i="1"/>
  <c r="Q9" i="1"/>
  <c r="P9" i="1"/>
  <c r="K9" i="1"/>
  <c r="I9" i="1"/>
  <c r="M9" i="1" s="1"/>
  <c r="F9" i="1"/>
  <c r="D9" i="1"/>
  <c r="U8" i="1"/>
  <c r="T8" i="1"/>
  <c r="S8" i="1"/>
  <c r="R8" i="1"/>
  <c r="Q8" i="1"/>
  <c r="P8" i="1"/>
  <c r="K8" i="1"/>
  <c r="I8" i="1"/>
  <c r="M8" i="1" s="1"/>
  <c r="F8" i="1"/>
  <c r="D8" i="1"/>
  <c r="U7" i="1"/>
  <c r="T7" i="1"/>
  <c r="S7" i="1"/>
  <c r="R7" i="1"/>
  <c r="Q7" i="1"/>
  <c r="P7" i="1"/>
  <c r="K7" i="1"/>
  <c r="I7" i="1"/>
  <c r="M7" i="1" s="1"/>
  <c r="F7" i="1"/>
  <c r="D7" i="1"/>
  <c r="U6" i="1"/>
  <c r="U24" i="1" s="1"/>
  <c r="T6" i="1"/>
  <c r="S6" i="1"/>
  <c r="S24" i="1" s="1"/>
  <c r="R6" i="1"/>
  <c r="Q6" i="1"/>
  <c r="Q24" i="1" s="1"/>
  <c r="P6" i="1"/>
  <c r="K6" i="1"/>
  <c r="K24" i="1" s="1"/>
  <c r="I6" i="1"/>
  <c r="M6" i="1" s="1"/>
  <c r="F6" i="1"/>
  <c r="F24" i="1" s="1"/>
  <c r="E24" i="1" s="1"/>
  <c r="D6" i="1"/>
  <c r="P24" i="1" l="1"/>
  <c r="R24" i="1"/>
  <c r="T24" i="1"/>
  <c r="G26" i="1"/>
  <c r="I25" i="1"/>
  <c r="D26" i="1"/>
  <c r="D24" i="1"/>
  <c r="H24" i="1"/>
  <c r="H26" i="1" l="1"/>
  <c r="I26" i="1" s="1"/>
  <c r="I24" i="1"/>
  <c r="J24" i="1"/>
</calcChain>
</file>

<file path=xl/sharedStrings.xml><?xml version="1.0" encoding="utf-8"?>
<sst xmlns="http://schemas.openxmlformats.org/spreadsheetml/2006/main" count="88" uniqueCount="59">
  <si>
    <t>Оперативные сведения по надою молока на 18 июня 2018 года</t>
  </si>
  <si>
    <t>№№</t>
  </si>
  <si>
    <t>Наименование хозяйства</t>
  </si>
  <si>
    <t>2017 год</t>
  </si>
  <si>
    <t>2018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</si>
  <si>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</si>
  <si>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</si>
  <si>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</si>
  <si>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</si>
  <si>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</si>
  <si>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</si>
  <si>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</si>
  <si>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</si>
  <si>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</si>
  <si>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</si>
  <si>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</si>
  <si>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</si>
  <si>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</si>
  <si>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</si>
  <si>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</si>
  <si>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</si>
  <si>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тонн</t>
  </si>
  <si>
    <t xml:space="preserve">с н.г. </t>
  </si>
  <si>
    <t>ООО РОССИЯ</t>
  </si>
  <si>
    <t>нет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</si>
  <si>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</si>
  <si>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</si>
  <si>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</si>
  <si>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</si>
  <si>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</si>
  <si>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</si>
  <si>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</si>
  <si>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</si>
  <si>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</si>
  <si>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</si>
  <si>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</si>
  <si>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</si>
  <si>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</si>
  <si>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5 т/д</t>
  </si>
  <si>
    <t>ООО Какси</t>
  </si>
  <si>
    <t xml:space="preserve">понедельник </t>
  </si>
  <si>
    <t>СПК Луч</t>
  </si>
  <si>
    <t>оз.рожь+оз.вика</t>
  </si>
  <si>
    <t>15 т/д</t>
  </si>
  <si>
    <t>ООО Туташево</t>
  </si>
  <si>
    <t>клевер+силос</t>
  </si>
  <si>
    <t>6 т/д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</si>
  <si>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</si>
  <si>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</si>
  <si>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</si>
  <si>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</si>
  <si>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</si>
  <si>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</si>
  <si>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</si>
  <si>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</si>
  <si>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</si>
  <si>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2017 г  7371гол)</t>
  </si>
  <si>
    <t>КФХ (2017 г -поголовье 1261 гол)</t>
  </si>
  <si>
    <t>ВСЕГО ПО РАЙОНУ (поголовье 2017 г -8632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</si>
</sst>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4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b/>
      <i/>
      <sz val="16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Cambria"/>
      <family val="1"/>
      <charset val="204"/>
      <scheme val="major"/>
    </font>
    <font>
      <i/>
      <sz val="10"/>
      <name val="Arial Cyr"/>
      <charset val="204"/>
    </font>
    <font>
      <i/>
      <sz val="11"/>
      <name val="Verdana"/>
      <family val="2"/>
      <charset val="204"/>
    </font>
    <font>
      <b/>
      <i/>
      <sz val="12"/>
      <name val="Arial Cyr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0" applyFont="1" applyAlignment="1"/>
    <xf numFmtId="0" fontId="0" fillId="2" borderId="0" xfId="1" applyFont="1" applyFill="1"/>
    <xf numFmtId="0" fontId="0" fillId="2" borderId="0" xfId="0" applyFill="1"/>
    <xf numFmtId="0" fontId="6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/>
    </xf>
    <xf numFmtId="0" fontId="8" fillId="2" borderId="7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7" xfId="1" applyNumberFormat="1" applyFont="1" applyFill="1" applyBorder="1" applyAlignment="1">
      <alignment horizontal="center"/>
    </xf>
    <xf numFmtId="3" fontId="5" fillId="2" borderId="7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2" fontId="9" fillId="2" borderId="7" xfId="1" applyNumberFormat="1" applyFont="1" applyFill="1" applyBorder="1" applyAlignment="1">
      <alignment horizontal="center"/>
    </xf>
    <xf numFmtId="1" fontId="9" fillId="2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1" fontId="12" fillId="2" borderId="7" xfId="1" applyNumberFormat="1" applyFont="1" applyFill="1" applyBorder="1" applyAlignment="1">
      <alignment horizontal="center"/>
    </xf>
    <xf numFmtId="164" fontId="13" fillId="2" borderId="7" xfId="1" applyNumberFormat="1" applyFont="1" applyFill="1" applyBorder="1" applyAlignment="1">
      <alignment horizontal="center" wrapText="1"/>
    </xf>
    <xf numFmtId="0" fontId="14" fillId="2" borderId="7" xfId="1" applyFont="1" applyFill="1" applyBorder="1" applyAlignment="1">
      <alignment horizontal="center"/>
    </xf>
    <xf numFmtId="0" fontId="3" fillId="0" borderId="7" xfId="0" applyFont="1" applyBorder="1" applyAlignment="1"/>
    <xf numFmtId="0" fontId="0" fillId="2" borderId="7" xfId="1" applyFont="1" applyFill="1" applyBorder="1" applyAlignment="1"/>
    <xf numFmtId="0" fontId="0" fillId="0" borderId="7" xfId="0" applyBorder="1"/>
    <xf numFmtId="0" fontId="8" fillId="2" borderId="7" xfId="1" applyFont="1" applyFill="1" applyBorder="1"/>
    <xf numFmtId="0" fontId="9" fillId="2" borderId="7" xfId="1" applyFont="1" applyFill="1" applyBorder="1" applyAlignment="1">
      <alignment horizontal="center"/>
    </xf>
    <xf numFmtId="0" fontId="8" fillId="2" borderId="7" xfId="1" applyFont="1" applyFill="1" applyBorder="1" applyAlignment="1"/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13" fillId="2" borderId="7" xfId="1" applyNumberFormat="1" applyFont="1" applyFill="1" applyBorder="1" applyAlignment="1">
      <alignment horizontal="center"/>
    </xf>
    <xf numFmtId="0" fontId="14" fillId="2" borderId="7" xfId="1" applyFont="1" applyFill="1" applyBorder="1" applyAlignment="1">
      <alignment vertical="center" wrapText="1"/>
    </xf>
    <xf numFmtId="164" fontId="5" fillId="2" borderId="4" xfId="1" applyNumberFormat="1" applyFont="1" applyFill="1" applyBorder="1" applyAlignment="1">
      <alignment horizontal="center"/>
    </xf>
    <xf numFmtId="1" fontId="15" fillId="2" borderId="2" xfId="1" applyNumberFormat="1" applyFont="1" applyFill="1" applyBorder="1" applyAlignment="1">
      <alignment horizontal="center"/>
    </xf>
    <xf numFmtId="1" fontId="15" fillId="2" borderId="7" xfId="1" applyNumberFormat="1" applyFont="1" applyFill="1" applyBorder="1" applyAlignment="1">
      <alignment horizontal="center"/>
    </xf>
    <xf numFmtId="0" fontId="16" fillId="2" borderId="7" xfId="1" applyFont="1" applyFill="1" applyBorder="1" applyAlignment="1">
      <alignment horizontal="center"/>
    </xf>
    <xf numFmtId="1" fontId="5" fillId="2" borderId="7" xfId="1" applyNumberFormat="1" applyFont="1" applyFill="1" applyBorder="1" applyAlignment="1">
      <alignment horizontal="center"/>
    </xf>
    <xf numFmtId="164" fontId="17" fillId="2" borderId="7" xfId="1" applyNumberFormat="1" applyFont="1" applyFill="1" applyBorder="1" applyAlignment="1">
      <alignment horizontal="center"/>
    </xf>
    <xf numFmtId="0" fontId="18" fillId="2" borderId="7" xfId="1" applyFont="1" applyFill="1" applyBorder="1" applyAlignment="1">
      <alignment horizontal="center"/>
    </xf>
    <xf numFmtId="0" fontId="5" fillId="2" borderId="7" xfId="1" applyFont="1" applyFill="1" applyBorder="1" applyAlignment="1"/>
    <xf numFmtId="0" fontId="19" fillId="2" borderId="7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7" xfId="1" applyNumberFormat="1" applyFill="1" applyBorder="1" applyAlignment="1">
      <alignment horizontal="center"/>
    </xf>
    <xf numFmtId="0" fontId="22" fillId="2" borderId="7" xfId="1" applyFont="1" applyFill="1" applyBorder="1" applyAlignment="1">
      <alignment wrapText="1"/>
    </xf>
    <xf numFmtId="1" fontId="21" fillId="2" borderId="0" xfId="1" applyNumberFormat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7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1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8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РАФ"/>
      <sheetName val="овощи"/>
      <sheetName val="культуры"/>
      <sheetName val="поле"/>
      <sheetName val="поле 2018 (посев)"/>
      <sheetName val="поле 2018(заготовка)"/>
      <sheetName val="КФХ"/>
      <sheetName val="осем"/>
      <sheetName val="молоко"/>
      <sheetName val="По фермамИЮНЬ"/>
      <sheetName val="удоб (под посев 2018)  (остатк)"/>
      <sheetName val="Лист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40">
          <cell r="C40">
            <v>195.29999999999998</v>
          </cell>
          <cell r="E40">
            <v>1303</v>
          </cell>
          <cell r="F40">
            <v>212.22774193548381</v>
          </cell>
          <cell r="H40">
            <v>1381</v>
          </cell>
        </row>
      </sheetData>
      <sheetData sheetId="7">
        <row r="7">
          <cell r="D7">
            <v>64</v>
          </cell>
          <cell r="N7">
            <v>0</v>
          </cell>
        </row>
        <row r="8">
          <cell r="D8">
            <v>20</v>
          </cell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D13">
            <v>13</v>
          </cell>
          <cell r="E13">
            <v>2</v>
          </cell>
          <cell r="N13">
            <v>2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D21">
            <v>16</v>
          </cell>
          <cell r="N21">
            <v>0</v>
          </cell>
        </row>
        <row r="22">
          <cell r="N22">
            <v>0</v>
          </cell>
        </row>
        <row r="23">
          <cell r="D23">
            <v>7</v>
          </cell>
          <cell r="N23">
            <v>0</v>
          </cell>
        </row>
        <row r="24">
          <cell r="N24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view="pageBreakPreview" zoomScale="60" zoomScaleNormal="70" workbookViewId="0">
      <selection activeCell="X7" sqref="X7"/>
    </sheetView>
  </sheetViews>
  <sheetFormatPr defaultRowHeight="17.399999999999999" x14ac:dyDescent="0.3"/>
  <cols>
    <col min="1" max="1" width="6.33203125" customWidth="1"/>
    <col min="2" max="2" width="38.6640625" style="4" customWidth="1"/>
    <col min="3" max="3" width="12.21875" style="4" customWidth="1"/>
    <col min="4" max="4" width="10.77734375" style="4" customWidth="1"/>
    <col min="5" max="5" width="8.77734375" style="4" customWidth="1"/>
    <col min="6" max="6" width="10.77734375" style="4" customWidth="1"/>
    <col min="7" max="7" width="9.6640625" style="4" customWidth="1"/>
    <col min="8" max="8" width="12.44140625" style="4" customWidth="1"/>
    <col min="9" max="9" width="10.77734375" style="4" customWidth="1"/>
    <col min="10" max="10" width="9.109375" customWidth="1"/>
    <col min="11" max="11" width="10.77734375" customWidth="1"/>
    <col min="12" max="12" width="9.33203125" style="4" customWidth="1"/>
    <col min="13" max="13" width="5.5546875" customWidth="1"/>
    <col min="14" max="15" width="0" hidden="1" customWidth="1"/>
    <col min="16" max="16" width="6.77734375" hidden="1" customWidth="1"/>
    <col min="17" max="17" width="7.109375" hidden="1" customWidth="1"/>
    <col min="18" max="18" width="6.44140625" hidden="1" customWidth="1"/>
    <col min="19" max="19" width="6.77734375" hidden="1" customWidth="1"/>
    <col min="20" max="20" width="7" hidden="1" customWidth="1"/>
    <col min="21" max="21" width="6.5546875" hidden="1" customWidth="1"/>
    <col min="22" max="23" width="0" hidden="1" customWidth="1"/>
    <col min="24" max="24" width="26.88671875" style="2" customWidth="1"/>
    <col min="25" max="25" width="18.33203125" customWidth="1"/>
  </cols>
  <sheetData>
    <row r="1" spans="1:27" ht="36" x14ac:dyDescent="0.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x14ac:dyDescent="0.3">
      <c r="B2" s="3"/>
      <c r="Z2" s="68"/>
    </row>
    <row r="3" spans="1:27" ht="43.2" customHeight="1" x14ac:dyDescent="0.35">
      <c r="A3" s="71" t="s">
        <v>1</v>
      </c>
      <c r="B3" s="74" t="s">
        <v>2</v>
      </c>
      <c r="C3" s="77" t="s">
        <v>3</v>
      </c>
      <c r="D3" s="78"/>
      <c r="E3" s="78"/>
      <c r="F3" s="78"/>
      <c r="G3" s="79"/>
      <c r="H3" s="77" t="s">
        <v>4</v>
      </c>
      <c r="I3" s="78"/>
      <c r="J3" s="78"/>
      <c r="K3" s="78"/>
      <c r="L3" s="79"/>
      <c r="M3" s="80" t="s">
        <v>5</v>
      </c>
      <c r="N3" s="5" t="s">
        <v>6</v>
      </c>
      <c r="O3" s="6" t="s">
        <v>7</v>
      </c>
      <c r="P3" s="60" t="s">
        <v>8</v>
      </c>
      <c r="Q3" s="83"/>
      <c r="R3" s="83"/>
      <c r="S3" s="61"/>
      <c r="T3" s="84" t="s">
        <v>9</v>
      </c>
      <c r="U3" s="85"/>
      <c r="V3" s="7" t="s">
        <v>10</v>
      </c>
      <c r="W3" s="8"/>
      <c r="X3" s="67" t="s">
        <v>11</v>
      </c>
      <c r="Y3" s="67"/>
      <c r="Z3" s="68"/>
      <c r="AA3" s="68"/>
    </row>
    <row r="4" spans="1:27" ht="28.2" customHeight="1" x14ac:dyDescent="0.25">
      <c r="A4" s="72"/>
      <c r="B4" s="75"/>
      <c r="C4" s="69" t="s">
        <v>12</v>
      </c>
      <c r="D4" s="69" t="s">
        <v>13</v>
      </c>
      <c r="E4" s="69" t="s">
        <v>14</v>
      </c>
      <c r="F4" s="69" t="s">
        <v>15</v>
      </c>
      <c r="G4" s="69" t="s">
        <v>16</v>
      </c>
      <c r="H4" s="69" t="s">
        <v>12</v>
      </c>
      <c r="I4" s="69" t="s">
        <v>13</v>
      </c>
      <c r="J4" s="69" t="s">
        <v>14</v>
      </c>
      <c r="K4" s="69" t="s">
        <v>15</v>
      </c>
      <c r="L4" s="69" t="s">
        <v>16</v>
      </c>
      <c r="M4" s="81"/>
      <c r="N4" s="9"/>
      <c r="O4" s="10"/>
      <c r="P4" s="60" t="s">
        <v>17</v>
      </c>
      <c r="Q4" s="61"/>
      <c r="R4" s="60" t="s">
        <v>18</v>
      </c>
      <c r="S4" s="61"/>
      <c r="T4" s="62" t="s">
        <v>19</v>
      </c>
      <c r="U4" s="64" t="s">
        <v>20</v>
      </c>
      <c r="V4" s="11"/>
      <c r="W4" s="12"/>
      <c r="X4" s="66" t="s">
        <v>7</v>
      </c>
      <c r="Y4" s="67" t="s">
        <v>21</v>
      </c>
      <c r="Z4" s="68"/>
      <c r="AA4" s="68"/>
    </row>
    <row r="5" spans="1:27" ht="25.2" customHeight="1" x14ac:dyDescent="0.25">
      <c r="A5" s="73"/>
      <c r="B5" s="76"/>
      <c r="C5" s="70"/>
      <c r="D5" s="70"/>
      <c r="E5" s="70"/>
      <c r="F5" s="70"/>
      <c r="G5" s="70"/>
      <c r="H5" s="70"/>
      <c r="I5" s="70"/>
      <c r="J5" s="70"/>
      <c r="K5" s="70"/>
      <c r="L5" s="70"/>
      <c r="M5" s="82"/>
      <c r="N5" s="13"/>
      <c r="O5" s="14"/>
      <c r="P5" s="15" t="s">
        <v>19</v>
      </c>
      <c r="Q5" s="16" t="s">
        <v>20</v>
      </c>
      <c r="R5" s="15" t="s">
        <v>22</v>
      </c>
      <c r="S5" s="16" t="s">
        <v>20</v>
      </c>
      <c r="T5" s="63"/>
      <c r="U5" s="65"/>
      <c r="V5" s="15">
        <v>2017</v>
      </c>
      <c r="W5" s="15">
        <v>2018</v>
      </c>
      <c r="X5" s="66"/>
      <c r="Y5" s="67"/>
      <c r="AA5" s="68"/>
    </row>
    <row r="6" spans="1:27" ht="45" customHeight="1" x14ac:dyDescent="0.35">
      <c r="A6" s="17">
        <v>1</v>
      </c>
      <c r="B6" s="18" t="s">
        <v>23</v>
      </c>
      <c r="C6" s="19">
        <v>200.1</v>
      </c>
      <c r="D6" s="20">
        <f t="shared" ref="D6:D25" si="0">C6/G6*100</f>
        <v>16.26829268292683</v>
      </c>
      <c r="E6" s="21">
        <v>94</v>
      </c>
      <c r="F6" s="22">
        <f t="shared" ref="F6:F7" si="1">C6*E6/100</f>
        <v>188.09399999999997</v>
      </c>
      <c r="G6" s="23">
        <v>1230</v>
      </c>
      <c r="H6" s="24">
        <v>217.4</v>
      </c>
      <c r="I6" s="20">
        <f t="shared" ref="I6:I25" si="2">H6/L6*100</f>
        <v>17.674796747967481</v>
      </c>
      <c r="J6" s="25">
        <v>94</v>
      </c>
      <c r="K6" s="22">
        <f t="shared" ref="K6:K23" si="3">H6*J6/100</f>
        <v>204.35600000000002</v>
      </c>
      <c r="L6" s="23">
        <v>1230</v>
      </c>
      <c r="M6" s="26">
        <f>RANK(I6,I6:I23)</f>
        <v>9</v>
      </c>
      <c r="N6" s="27">
        <v>2300</v>
      </c>
      <c r="O6" s="28"/>
      <c r="P6" s="29">
        <f>[1]осем!M7</f>
        <v>0</v>
      </c>
      <c r="Q6" s="29">
        <f>[1]осем!D7</f>
        <v>64</v>
      </c>
      <c r="R6" s="29">
        <f>[1]осем!N7</f>
        <v>0</v>
      </c>
      <c r="S6" s="29">
        <f>[1]осем!E7</f>
        <v>0</v>
      </c>
      <c r="T6" s="29">
        <f>[1]осем!U7</f>
        <v>0</v>
      </c>
      <c r="U6" s="29">
        <f>[1]осем!V7</f>
        <v>0</v>
      </c>
      <c r="V6" s="17">
        <v>1230</v>
      </c>
      <c r="W6" s="17">
        <v>1230</v>
      </c>
      <c r="X6" s="30" t="s">
        <v>24</v>
      </c>
      <c r="Y6" s="31"/>
    </row>
    <row r="7" spans="1:27" ht="45" customHeight="1" x14ac:dyDescent="0.35">
      <c r="A7" s="17">
        <v>2</v>
      </c>
      <c r="B7" s="18" t="s">
        <v>25</v>
      </c>
      <c r="C7" s="19">
        <v>88</v>
      </c>
      <c r="D7" s="20">
        <f t="shared" si="0"/>
        <v>13.643410852713178</v>
      </c>
      <c r="E7" s="21">
        <v>90</v>
      </c>
      <c r="F7" s="22">
        <f t="shared" si="1"/>
        <v>79.2</v>
      </c>
      <c r="G7" s="23">
        <v>645</v>
      </c>
      <c r="H7" s="24">
        <v>113.5</v>
      </c>
      <c r="I7" s="20">
        <f t="shared" si="2"/>
        <v>17.596899224806201</v>
      </c>
      <c r="J7" s="25">
        <v>96</v>
      </c>
      <c r="K7" s="22">
        <f t="shared" si="3"/>
        <v>108.96</v>
      </c>
      <c r="L7" s="23">
        <v>645</v>
      </c>
      <c r="M7" s="26">
        <f>RANK(I7,I6:I23)</f>
        <v>10</v>
      </c>
      <c r="N7" s="27">
        <v>460</v>
      </c>
      <c r="O7" s="28"/>
      <c r="P7" s="29">
        <f>[1]осем!M8</f>
        <v>0</v>
      </c>
      <c r="Q7" s="29">
        <f>[1]осем!D8</f>
        <v>20</v>
      </c>
      <c r="R7" s="29">
        <f>[1]осем!N8</f>
        <v>0</v>
      </c>
      <c r="S7" s="29">
        <f>[1]осем!E8</f>
        <v>0</v>
      </c>
      <c r="T7" s="29">
        <f>[1]осем!U8</f>
        <v>0</v>
      </c>
      <c r="U7" s="29">
        <f>[1]осем!V8</f>
        <v>0</v>
      </c>
      <c r="V7" s="17">
        <v>645</v>
      </c>
      <c r="W7" s="17">
        <v>645</v>
      </c>
      <c r="X7" s="30" t="s">
        <v>24</v>
      </c>
      <c r="Y7" s="32"/>
    </row>
    <row r="8" spans="1:27" ht="45" customHeight="1" x14ac:dyDescent="0.35">
      <c r="A8" s="17">
        <v>3</v>
      </c>
      <c r="B8" s="33" t="s">
        <v>26</v>
      </c>
      <c r="C8" s="19">
        <v>162.55000000000001</v>
      </c>
      <c r="D8" s="20">
        <f t="shared" si="0"/>
        <v>20.318750000000001</v>
      </c>
      <c r="E8" s="21">
        <v>96</v>
      </c>
      <c r="F8" s="22">
        <f>C8*E8/100</f>
        <v>156.048</v>
      </c>
      <c r="G8" s="23">
        <v>800</v>
      </c>
      <c r="H8" s="24">
        <v>168</v>
      </c>
      <c r="I8" s="20">
        <f t="shared" si="2"/>
        <v>21</v>
      </c>
      <c r="J8" s="34">
        <v>96</v>
      </c>
      <c r="K8" s="22">
        <f t="shared" si="3"/>
        <v>161.28</v>
      </c>
      <c r="L8" s="23">
        <v>800</v>
      </c>
      <c r="M8" s="26">
        <f>RANK(I8,I6:I23)</f>
        <v>2</v>
      </c>
      <c r="N8" s="27">
        <v>760</v>
      </c>
      <c r="O8" s="28" t="s">
        <v>27</v>
      </c>
      <c r="P8" s="29">
        <f>[1]осем!M9</f>
        <v>0</v>
      </c>
      <c r="Q8" s="29">
        <f>[1]осем!D9</f>
        <v>0</v>
      </c>
      <c r="R8" s="29">
        <f>[1]осем!N9</f>
        <v>0</v>
      </c>
      <c r="S8" s="29">
        <f>[1]осем!E9</f>
        <v>0</v>
      </c>
      <c r="T8" s="29">
        <f>[1]осем!U9</f>
        <v>0</v>
      </c>
      <c r="U8" s="29">
        <f>[1]осем!V9</f>
        <v>0</v>
      </c>
      <c r="V8" s="17">
        <v>800</v>
      </c>
      <c r="W8" s="17">
        <v>800</v>
      </c>
      <c r="X8" s="30" t="s">
        <v>24</v>
      </c>
      <c r="Y8" s="32"/>
    </row>
    <row r="9" spans="1:27" ht="45" customHeight="1" x14ac:dyDescent="0.35">
      <c r="A9" s="17">
        <v>4</v>
      </c>
      <c r="B9" s="35" t="s">
        <v>28</v>
      </c>
      <c r="C9" s="19">
        <v>48.33</v>
      </c>
      <c r="D9" s="20">
        <f t="shared" si="0"/>
        <v>16.218120805369125</v>
      </c>
      <c r="E9" s="21">
        <v>89</v>
      </c>
      <c r="F9" s="22">
        <f t="shared" ref="F9:F23" si="4">C9*E9/100</f>
        <v>43.0137</v>
      </c>
      <c r="G9" s="23">
        <v>298</v>
      </c>
      <c r="H9" s="24">
        <v>35.17</v>
      </c>
      <c r="I9" s="20">
        <f t="shared" si="2"/>
        <v>12.789090909090911</v>
      </c>
      <c r="J9" s="25">
        <v>97.3</v>
      </c>
      <c r="K9" s="22">
        <f t="shared" si="3"/>
        <v>34.220410000000001</v>
      </c>
      <c r="L9" s="23">
        <v>275</v>
      </c>
      <c r="M9" s="26">
        <f>RANK(I9,I6:I23)</f>
        <v>16</v>
      </c>
      <c r="N9" s="27">
        <v>347</v>
      </c>
      <c r="O9" s="28" t="s">
        <v>27</v>
      </c>
      <c r="P9" s="29">
        <f>[1]осем!M10</f>
        <v>0</v>
      </c>
      <c r="Q9" s="29">
        <f>[1]осем!D10</f>
        <v>0</v>
      </c>
      <c r="R9" s="29">
        <f>[1]осем!N10</f>
        <v>0</v>
      </c>
      <c r="S9" s="29">
        <f>[1]осем!E10</f>
        <v>0</v>
      </c>
      <c r="T9" s="29">
        <f>[1]осем!U10</f>
        <v>0</v>
      </c>
      <c r="U9" s="29">
        <f>[1]осем!V10</f>
        <v>0</v>
      </c>
      <c r="V9" s="17">
        <v>255</v>
      </c>
      <c r="W9" s="17">
        <v>275</v>
      </c>
      <c r="X9" s="30" t="s">
        <v>24</v>
      </c>
      <c r="Y9" s="32"/>
    </row>
    <row r="10" spans="1:27" ht="45" customHeight="1" x14ac:dyDescent="0.35">
      <c r="A10" s="17">
        <v>5</v>
      </c>
      <c r="B10" s="33" t="s">
        <v>29</v>
      </c>
      <c r="C10" s="19">
        <v>85.43</v>
      </c>
      <c r="D10" s="20">
        <f t="shared" si="0"/>
        <v>15.50453720508167</v>
      </c>
      <c r="E10" s="21">
        <v>93</v>
      </c>
      <c r="F10" s="22">
        <f t="shared" si="4"/>
        <v>79.449900000000014</v>
      </c>
      <c r="G10" s="23">
        <v>551</v>
      </c>
      <c r="H10" s="24">
        <v>100.1</v>
      </c>
      <c r="I10" s="20">
        <f t="shared" si="2"/>
        <v>18.166969147005442</v>
      </c>
      <c r="J10" s="34">
        <v>93</v>
      </c>
      <c r="K10" s="22">
        <f t="shared" si="3"/>
        <v>93.092999999999989</v>
      </c>
      <c r="L10" s="23">
        <v>551</v>
      </c>
      <c r="M10" s="26">
        <f>RANK(I10,I6:I23)</f>
        <v>7</v>
      </c>
      <c r="N10" s="27">
        <v>1710</v>
      </c>
      <c r="O10" s="28" t="s">
        <v>30</v>
      </c>
      <c r="P10" s="29">
        <f>[1]осем!M11</f>
        <v>0</v>
      </c>
      <c r="Q10" s="29">
        <f>[1]осем!D11</f>
        <v>0</v>
      </c>
      <c r="R10" s="29">
        <f>[1]осем!N11</f>
        <v>0</v>
      </c>
      <c r="S10" s="29">
        <f>[1]осем!E11</f>
        <v>0</v>
      </c>
      <c r="T10" s="29">
        <f>[1]осем!U11</f>
        <v>0</v>
      </c>
      <c r="U10" s="29">
        <f>[1]осем!V11</f>
        <v>0</v>
      </c>
      <c r="V10" s="17">
        <v>450</v>
      </c>
      <c r="W10" s="17">
        <v>551</v>
      </c>
      <c r="X10" s="30" t="s">
        <v>24</v>
      </c>
      <c r="Y10" s="32"/>
    </row>
    <row r="11" spans="1:27" ht="45" customHeight="1" x14ac:dyDescent="0.35">
      <c r="A11" s="17">
        <v>6</v>
      </c>
      <c r="B11" s="33" t="s">
        <v>31</v>
      </c>
      <c r="C11" s="19">
        <v>62.8</v>
      </c>
      <c r="D11" s="20">
        <f t="shared" si="0"/>
        <v>17.541899441340782</v>
      </c>
      <c r="E11" s="21">
        <v>90</v>
      </c>
      <c r="F11" s="22">
        <f t="shared" si="4"/>
        <v>56.52</v>
      </c>
      <c r="G11" s="23">
        <v>358</v>
      </c>
      <c r="H11" s="24">
        <v>63.3</v>
      </c>
      <c r="I11" s="20">
        <f t="shared" si="2"/>
        <v>17.681564245810055</v>
      </c>
      <c r="J11" s="25">
        <v>90</v>
      </c>
      <c r="K11" s="22">
        <f t="shared" si="3"/>
        <v>56.97</v>
      </c>
      <c r="L11" s="23">
        <v>358</v>
      </c>
      <c r="M11" s="26">
        <f>RANK(I11,I6:I23)</f>
        <v>8</v>
      </c>
      <c r="N11" s="27">
        <v>407</v>
      </c>
      <c r="O11" s="28" t="s">
        <v>32</v>
      </c>
      <c r="P11" s="29">
        <f>[1]осем!M12</f>
        <v>0</v>
      </c>
      <c r="Q11" s="29">
        <f>[1]осем!D12</f>
        <v>0</v>
      </c>
      <c r="R11" s="29">
        <f>[1]осем!N12</f>
        <v>0</v>
      </c>
      <c r="S11" s="29">
        <f>[1]осем!E12</f>
        <v>0</v>
      </c>
      <c r="T11" s="29">
        <f>[1]осем!U12</f>
        <v>0</v>
      </c>
      <c r="U11" s="29">
        <f>[1]осем!V12</f>
        <v>0</v>
      </c>
      <c r="V11" s="17">
        <v>358</v>
      </c>
      <c r="W11" s="17">
        <v>358</v>
      </c>
      <c r="X11" s="30" t="s">
        <v>32</v>
      </c>
      <c r="Y11" s="36">
        <v>16</v>
      </c>
    </row>
    <row r="12" spans="1:27" ht="45" customHeight="1" x14ac:dyDescent="0.35">
      <c r="A12" s="17">
        <v>7</v>
      </c>
      <c r="B12" s="33" t="s">
        <v>33</v>
      </c>
      <c r="C12" s="19">
        <v>45</v>
      </c>
      <c r="D12" s="20">
        <f t="shared" si="0"/>
        <v>18.75</v>
      </c>
      <c r="E12" s="21">
        <v>99</v>
      </c>
      <c r="F12" s="22">
        <f t="shared" si="4"/>
        <v>44.55</v>
      </c>
      <c r="G12" s="23">
        <v>240</v>
      </c>
      <c r="H12" s="24">
        <v>49.7</v>
      </c>
      <c r="I12" s="20">
        <f t="shared" si="2"/>
        <v>20.708333333333336</v>
      </c>
      <c r="J12" s="34">
        <v>92</v>
      </c>
      <c r="K12" s="22">
        <f t="shared" si="3"/>
        <v>45.724000000000004</v>
      </c>
      <c r="L12" s="23">
        <v>240</v>
      </c>
      <c r="M12" s="26">
        <f>RANK(I12,I6:I23)</f>
        <v>3</v>
      </c>
      <c r="N12" s="27">
        <v>940</v>
      </c>
      <c r="O12" s="28" t="s">
        <v>30</v>
      </c>
      <c r="P12" s="29">
        <f>[1]осем!M13</f>
        <v>0</v>
      </c>
      <c r="Q12" s="29">
        <f>[1]осем!D13</f>
        <v>13</v>
      </c>
      <c r="R12" s="29">
        <f>[1]осем!N13</f>
        <v>2</v>
      </c>
      <c r="S12" s="29">
        <f>[1]осем!E13</f>
        <v>2</v>
      </c>
      <c r="T12" s="29">
        <f>[1]осем!U13</f>
        <v>0</v>
      </c>
      <c r="U12" s="29">
        <f>[1]осем!V13</f>
        <v>0</v>
      </c>
      <c r="V12" s="17">
        <v>225</v>
      </c>
      <c r="W12" s="17">
        <v>225</v>
      </c>
      <c r="X12" s="30" t="s">
        <v>24</v>
      </c>
      <c r="Y12" s="32"/>
    </row>
    <row r="13" spans="1:27" ht="45" customHeight="1" x14ac:dyDescent="0.35">
      <c r="A13" s="17">
        <v>8</v>
      </c>
      <c r="B13" s="33" t="s">
        <v>34</v>
      </c>
      <c r="C13" s="19">
        <v>114.97</v>
      </c>
      <c r="D13" s="20">
        <f t="shared" si="0"/>
        <v>16.424285714285713</v>
      </c>
      <c r="E13" s="21">
        <v>91</v>
      </c>
      <c r="F13" s="22">
        <f t="shared" si="4"/>
        <v>104.62270000000001</v>
      </c>
      <c r="G13" s="23">
        <v>700</v>
      </c>
      <c r="H13" s="24">
        <f>K13/J13*100</f>
        <v>127.96774193548389</v>
      </c>
      <c r="I13" s="20">
        <f t="shared" si="2"/>
        <v>18.281105990783413</v>
      </c>
      <c r="J13" s="34">
        <v>93</v>
      </c>
      <c r="K13" s="22">
        <v>119.01</v>
      </c>
      <c r="L13" s="23">
        <v>700</v>
      </c>
      <c r="M13" s="26">
        <f>RANK(I13,I6:I23)</f>
        <v>6</v>
      </c>
      <c r="N13" s="27">
        <v>1357</v>
      </c>
      <c r="O13" s="28" t="s">
        <v>35</v>
      </c>
      <c r="P13" s="29">
        <f>[1]осем!M14</f>
        <v>0</v>
      </c>
      <c r="Q13" s="29">
        <f>[1]осем!D14</f>
        <v>0</v>
      </c>
      <c r="R13" s="29">
        <f>[1]осем!N14</f>
        <v>0</v>
      </c>
      <c r="S13" s="29">
        <f>[1]осем!E14</f>
        <v>0</v>
      </c>
      <c r="T13" s="29">
        <f>[1]осем!U14</f>
        <v>0</v>
      </c>
      <c r="U13" s="29">
        <f>[1]осем!V14</f>
        <v>0</v>
      </c>
      <c r="V13" s="17">
        <v>700</v>
      </c>
      <c r="W13" s="17">
        <v>700</v>
      </c>
      <c r="X13" s="30" t="s">
        <v>24</v>
      </c>
      <c r="Y13" s="37">
        <v>64</v>
      </c>
    </row>
    <row r="14" spans="1:27" ht="45" customHeight="1" x14ac:dyDescent="0.35">
      <c r="A14" s="17">
        <v>9</v>
      </c>
      <c r="B14" s="33" t="s">
        <v>36</v>
      </c>
      <c r="C14" s="19">
        <v>40</v>
      </c>
      <c r="D14" s="20">
        <f t="shared" si="0"/>
        <v>16</v>
      </c>
      <c r="E14" s="21">
        <v>91</v>
      </c>
      <c r="F14" s="22">
        <f t="shared" si="4"/>
        <v>36.4</v>
      </c>
      <c r="G14" s="23">
        <v>250</v>
      </c>
      <c r="H14" s="24">
        <v>38.75</v>
      </c>
      <c r="I14" s="20">
        <f t="shared" si="2"/>
        <v>15.5</v>
      </c>
      <c r="J14" s="34">
        <v>91</v>
      </c>
      <c r="K14" s="22">
        <f t="shared" si="3"/>
        <v>35.262500000000003</v>
      </c>
      <c r="L14" s="23">
        <v>250</v>
      </c>
      <c r="M14" s="26">
        <f>RANK(I14,I6:I23)</f>
        <v>15</v>
      </c>
      <c r="N14" s="27">
        <v>800</v>
      </c>
      <c r="O14" s="38" t="s">
        <v>35</v>
      </c>
      <c r="P14" s="29">
        <f>[1]осем!M15</f>
        <v>0</v>
      </c>
      <c r="Q14" s="29">
        <f>[1]осем!D15</f>
        <v>0</v>
      </c>
      <c r="R14" s="29">
        <f>[1]осем!N15</f>
        <v>0</v>
      </c>
      <c r="S14" s="29">
        <f>[1]осем!E15</f>
        <v>0</v>
      </c>
      <c r="T14" s="29">
        <f>[1]осем!U15</f>
        <v>0</v>
      </c>
      <c r="U14" s="29">
        <f>[1]осем!V15</f>
        <v>0</v>
      </c>
      <c r="V14" s="17">
        <v>250</v>
      </c>
      <c r="W14" s="17">
        <v>250</v>
      </c>
      <c r="X14" s="30"/>
      <c r="Y14" s="37">
        <v>16</v>
      </c>
    </row>
    <row r="15" spans="1:27" ht="45" customHeight="1" x14ac:dyDescent="0.35">
      <c r="A15" s="17">
        <v>10</v>
      </c>
      <c r="B15" s="33" t="s">
        <v>37</v>
      </c>
      <c r="C15" s="19">
        <v>49.69</v>
      </c>
      <c r="D15" s="20">
        <f t="shared" si="0"/>
        <v>16.291803278688523</v>
      </c>
      <c r="E15" s="21">
        <v>93</v>
      </c>
      <c r="F15" s="22">
        <f t="shared" si="4"/>
        <v>46.2117</v>
      </c>
      <c r="G15" s="23">
        <v>305</v>
      </c>
      <c r="H15" s="24">
        <v>56.6</v>
      </c>
      <c r="I15" s="20">
        <f t="shared" si="2"/>
        <v>18.557377049180328</v>
      </c>
      <c r="J15" s="25">
        <v>94.2</v>
      </c>
      <c r="K15" s="22">
        <f t="shared" si="3"/>
        <v>53.3172</v>
      </c>
      <c r="L15" s="23">
        <v>305</v>
      </c>
      <c r="M15" s="26">
        <f>RANK(I15,I6:I23)</f>
        <v>5</v>
      </c>
      <c r="N15" s="27">
        <v>800</v>
      </c>
      <c r="O15" s="28" t="s">
        <v>35</v>
      </c>
      <c r="P15" s="29">
        <f>[1]осем!M16</f>
        <v>0</v>
      </c>
      <c r="Q15" s="29">
        <f>[1]осем!D16</f>
        <v>0</v>
      </c>
      <c r="R15" s="29">
        <f>[1]осем!N16</f>
        <v>0</v>
      </c>
      <c r="S15" s="29">
        <f>[1]осем!E16</f>
        <v>0</v>
      </c>
      <c r="T15" s="29">
        <f>[1]осем!U16</f>
        <v>0</v>
      </c>
      <c r="U15" s="29">
        <f>[1]осем!V16</f>
        <v>0</v>
      </c>
      <c r="V15" s="17">
        <v>305</v>
      </c>
      <c r="W15" s="17">
        <v>305</v>
      </c>
      <c r="X15" s="30"/>
      <c r="Y15" s="37">
        <v>21</v>
      </c>
      <c r="Z15" t="s">
        <v>38</v>
      </c>
    </row>
    <row r="16" spans="1:27" ht="45" customHeight="1" x14ac:dyDescent="0.35">
      <c r="A16" s="17">
        <v>11</v>
      </c>
      <c r="B16" s="33" t="s">
        <v>39</v>
      </c>
      <c r="C16" s="19">
        <v>98.38</v>
      </c>
      <c r="D16" s="20">
        <f t="shared" si="0"/>
        <v>21.38695652173913</v>
      </c>
      <c r="E16" s="21">
        <v>95</v>
      </c>
      <c r="F16" s="22">
        <f t="shared" si="4"/>
        <v>93.460999999999999</v>
      </c>
      <c r="G16" s="23">
        <v>460</v>
      </c>
      <c r="H16" s="24">
        <v>80.900000000000006</v>
      </c>
      <c r="I16" s="20">
        <f t="shared" si="2"/>
        <v>17.586956521739129</v>
      </c>
      <c r="J16" s="34">
        <v>95</v>
      </c>
      <c r="K16" s="22">
        <f t="shared" si="3"/>
        <v>76.855000000000004</v>
      </c>
      <c r="L16" s="23">
        <v>460</v>
      </c>
      <c r="M16" s="26">
        <f>RANK(I16,I6:I23)</f>
        <v>11</v>
      </c>
      <c r="N16" s="27">
        <v>1000</v>
      </c>
      <c r="O16" s="38" t="s">
        <v>30</v>
      </c>
      <c r="P16" s="29">
        <f>[1]осем!M17</f>
        <v>0</v>
      </c>
      <c r="Q16" s="29">
        <f>[1]осем!D17</f>
        <v>0</v>
      </c>
      <c r="R16" s="29">
        <f>[1]осем!N17</f>
        <v>0</v>
      </c>
      <c r="S16" s="29">
        <f>[1]осем!E17</f>
        <v>0</v>
      </c>
      <c r="T16" s="29">
        <f>[1]осем!U17</f>
        <v>0</v>
      </c>
      <c r="U16" s="29">
        <f>[1]осем!V17</f>
        <v>0</v>
      </c>
      <c r="V16" s="17">
        <v>460</v>
      </c>
      <c r="W16" s="17">
        <v>460</v>
      </c>
      <c r="X16" s="30" t="s">
        <v>40</v>
      </c>
      <c r="Y16" s="37"/>
    </row>
    <row r="17" spans="1:26" ht="45" customHeight="1" x14ac:dyDescent="0.35">
      <c r="A17" s="17">
        <v>12</v>
      </c>
      <c r="B17" s="33" t="s">
        <v>41</v>
      </c>
      <c r="C17" s="19">
        <v>117.2</v>
      </c>
      <c r="D17" s="20">
        <f t="shared" si="0"/>
        <v>16.647727272727273</v>
      </c>
      <c r="E17" s="21">
        <v>93</v>
      </c>
      <c r="F17" s="22">
        <f t="shared" si="4"/>
        <v>108.99600000000001</v>
      </c>
      <c r="G17" s="23">
        <v>704</v>
      </c>
      <c r="H17" s="24">
        <v>127.57</v>
      </c>
      <c r="I17" s="20">
        <f t="shared" si="2"/>
        <v>16.460645161290323</v>
      </c>
      <c r="J17" s="34">
        <v>93</v>
      </c>
      <c r="K17" s="22">
        <f t="shared" si="3"/>
        <v>118.6401</v>
      </c>
      <c r="L17" s="23">
        <v>775</v>
      </c>
      <c r="M17" s="26">
        <f>RANK(I17,I6:I23)</f>
        <v>14</v>
      </c>
      <c r="N17" s="27">
        <v>1166</v>
      </c>
      <c r="O17" s="28" t="s">
        <v>30</v>
      </c>
      <c r="P17" s="29">
        <f>[1]осем!M18</f>
        <v>0</v>
      </c>
      <c r="Q17" s="29">
        <f>[1]осем!D18</f>
        <v>0</v>
      </c>
      <c r="R17" s="29">
        <f>[1]осем!N18</f>
        <v>0</v>
      </c>
      <c r="S17" s="29">
        <f>[1]осем!E18</f>
        <v>0</v>
      </c>
      <c r="T17" s="29">
        <f>[1]осем!U18</f>
        <v>0</v>
      </c>
      <c r="U17" s="29">
        <f>[1]осем!V18</f>
        <v>0</v>
      </c>
      <c r="V17" s="17">
        <v>704</v>
      </c>
      <c r="W17" s="17">
        <v>775</v>
      </c>
      <c r="X17" s="30" t="s">
        <v>42</v>
      </c>
      <c r="Y17" s="37">
        <v>120</v>
      </c>
      <c r="Z17" t="s">
        <v>43</v>
      </c>
    </row>
    <row r="18" spans="1:26" ht="45" customHeight="1" x14ac:dyDescent="0.35">
      <c r="A18" s="17">
        <v>13</v>
      </c>
      <c r="B18" s="33" t="s">
        <v>44</v>
      </c>
      <c r="C18" s="19">
        <v>26.1</v>
      </c>
      <c r="D18" s="20">
        <f t="shared" si="0"/>
        <v>22.695652173913043</v>
      </c>
      <c r="E18" s="21">
        <v>89</v>
      </c>
      <c r="F18" s="22">
        <f t="shared" si="4"/>
        <v>23.228999999999999</v>
      </c>
      <c r="G18" s="23">
        <v>115</v>
      </c>
      <c r="H18" s="24">
        <v>29</v>
      </c>
      <c r="I18" s="20">
        <f t="shared" si="2"/>
        <v>21.481481481481481</v>
      </c>
      <c r="J18" s="34">
        <v>89</v>
      </c>
      <c r="K18" s="22">
        <f t="shared" si="3"/>
        <v>25.81</v>
      </c>
      <c r="L18" s="23">
        <v>135</v>
      </c>
      <c r="M18" s="26">
        <f>RANK(I18,I6:I23)</f>
        <v>1</v>
      </c>
      <c r="N18" s="27">
        <v>868</v>
      </c>
      <c r="O18" s="28" t="s">
        <v>30</v>
      </c>
      <c r="P18" s="29">
        <f>[1]осем!M19</f>
        <v>0</v>
      </c>
      <c r="Q18" s="29">
        <f>[1]осем!D19</f>
        <v>0</v>
      </c>
      <c r="R18" s="29">
        <f>[1]осем!N19</f>
        <v>0</v>
      </c>
      <c r="S18" s="29">
        <f>[1]осем!E19</f>
        <v>0</v>
      </c>
      <c r="T18" s="29">
        <f>[1]осем!U19</f>
        <v>0</v>
      </c>
      <c r="U18" s="29">
        <f>[1]осем!V19</f>
        <v>0</v>
      </c>
      <c r="V18" s="17">
        <v>115</v>
      </c>
      <c r="W18" s="17">
        <v>115</v>
      </c>
      <c r="X18" s="30" t="s">
        <v>45</v>
      </c>
      <c r="Y18" s="37">
        <v>16</v>
      </c>
      <c r="Z18" t="s">
        <v>46</v>
      </c>
    </row>
    <row r="19" spans="1:26" ht="45" customHeight="1" x14ac:dyDescent="0.35">
      <c r="A19" s="17">
        <v>14</v>
      </c>
      <c r="B19" s="33" t="s">
        <v>47</v>
      </c>
      <c r="C19" s="19">
        <v>41</v>
      </c>
      <c r="D19" s="20">
        <f t="shared" si="0"/>
        <v>13.666666666666666</v>
      </c>
      <c r="E19" s="21">
        <v>93</v>
      </c>
      <c r="F19" s="22">
        <f t="shared" si="4"/>
        <v>38.130000000000003</v>
      </c>
      <c r="G19" s="23">
        <v>300</v>
      </c>
      <c r="H19" s="24">
        <v>31</v>
      </c>
      <c r="I19" s="20">
        <f t="shared" si="2"/>
        <v>10.333333333333334</v>
      </c>
      <c r="J19" s="34">
        <v>93</v>
      </c>
      <c r="K19" s="22">
        <f t="shared" si="3"/>
        <v>28.83</v>
      </c>
      <c r="L19" s="23">
        <v>300</v>
      </c>
      <c r="M19" s="26">
        <f>RANK(I19,I6:I23)</f>
        <v>18</v>
      </c>
      <c r="N19" s="27"/>
      <c r="O19" s="28"/>
      <c r="P19" s="29">
        <f>[1]осем!M20</f>
        <v>0</v>
      </c>
      <c r="Q19" s="29">
        <f>[1]осем!D20</f>
        <v>0</v>
      </c>
      <c r="R19" s="29">
        <f>[1]осем!N20</f>
        <v>0</v>
      </c>
      <c r="S19" s="29">
        <f>[1]осем!E20</f>
        <v>0</v>
      </c>
      <c r="T19" s="29">
        <f>[1]осем!U20</f>
        <v>0</v>
      </c>
      <c r="U19" s="29">
        <f>[1]осем!V20</f>
        <v>0</v>
      </c>
      <c r="V19" s="17">
        <v>300</v>
      </c>
      <c r="W19" s="17">
        <v>300</v>
      </c>
      <c r="X19" s="30" t="s">
        <v>48</v>
      </c>
      <c r="Y19" s="37"/>
      <c r="Z19" t="s">
        <v>49</v>
      </c>
    </row>
    <row r="20" spans="1:26" ht="45" customHeight="1" x14ac:dyDescent="0.35">
      <c r="A20" s="17">
        <v>15</v>
      </c>
      <c r="B20" s="33" t="s">
        <v>50</v>
      </c>
      <c r="C20" s="19">
        <v>22</v>
      </c>
      <c r="D20" s="20">
        <f t="shared" si="0"/>
        <v>15.277777777777779</v>
      </c>
      <c r="E20" s="21">
        <v>90</v>
      </c>
      <c r="F20" s="22">
        <f t="shared" si="4"/>
        <v>19.8</v>
      </c>
      <c r="G20" s="23">
        <v>144</v>
      </c>
      <c r="H20" s="24">
        <v>25</v>
      </c>
      <c r="I20" s="20">
        <f t="shared" si="2"/>
        <v>17.361111111111111</v>
      </c>
      <c r="J20" s="34">
        <v>90</v>
      </c>
      <c r="K20" s="22">
        <f t="shared" si="3"/>
        <v>22.5</v>
      </c>
      <c r="L20" s="23">
        <v>144</v>
      </c>
      <c r="M20" s="26">
        <f>RANK(I20,I6:I23)</f>
        <v>12</v>
      </c>
      <c r="N20" s="27">
        <v>192</v>
      </c>
      <c r="O20" s="28" t="s">
        <v>30</v>
      </c>
      <c r="P20" s="29">
        <f>[1]осем!M21</f>
        <v>0</v>
      </c>
      <c r="Q20" s="29">
        <f>[1]осем!D21</f>
        <v>16</v>
      </c>
      <c r="R20" s="29">
        <f>[1]осем!N21</f>
        <v>0</v>
      </c>
      <c r="S20" s="29">
        <f>[1]осем!E21</f>
        <v>0</v>
      </c>
      <c r="T20" s="29">
        <f>[1]осем!U21</f>
        <v>0</v>
      </c>
      <c r="U20" s="29">
        <f>[1]осем!V21</f>
        <v>0</v>
      </c>
      <c r="V20" s="17">
        <v>144</v>
      </c>
      <c r="W20" s="17">
        <v>144</v>
      </c>
      <c r="X20" s="30" t="s">
        <v>30</v>
      </c>
      <c r="Y20" s="37">
        <v>16</v>
      </c>
      <c r="Z20" t="s">
        <v>51</v>
      </c>
    </row>
    <row r="21" spans="1:26" ht="45" customHeight="1" x14ac:dyDescent="0.35">
      <c r="A21" s="17">
        <v>16</v>
      </c>
      <c r="B21" s="33" t="s">
        <v>52</v>
      </c>
      <c r="C21" s="19">
        <v>40</v>
      </c>
      <c r="D21" s="20">
        <f t="shared" si="0"/>
        <v>16</v>
      </c>
      <c r="E21" s="21">
        <v>90</v>
      </c>
      <c r="F21" s="22">
        <f t="shared" si="4"/>
        <v>36</v>
      </c>
      <c r="G21" s="23">
        <v>250</v>
      </c>
      <c r="H21" s="24">
        <v>29</v>
      </c>
      <c r="I21" s="20">
        <f t="shared" si="2"/>
        <v>11.600000000000001</v>
      </c>
      <c r="J21" s="34">
        <v>90</v>
      </c>
      <c r="K21" s="22">
        <f t="shared" si="3"/>
        <v>26.1</v>
      </c>
      <c r="L21" s="23">
        <v>250</v>
      </c>
      <c r="M21" s="26">
        <f>RANK(I21,I6:I23)</f>
        <v>17</v>
      </c>
      <c r="N21" s="27">
        <v>868</v>
      </c>
      <c r="O21" s="28" t="s">
        <v>53</v>
      </c>
      <c r="P21" s="29">
        <f>[1]осем!M22</f>
        <v>0</v>
      </c>
      <c r="Q21" s="29">
        <f>[1]осем!D22</f>
        <v>0</v>
      </c>
      <c r="R21" s="29">
        <f>[1]осем!N22</f>
        <v>0</v>
      </c>
      <c r="S21" s="29">
        <f>[1]осем!E22</f>
        <v>0</v>
      </c>
      <c r="T21" s="29">
        <f>[1]осем!U22</f>
        <v>0</v>
      </c>
      <c r="U21" s="29">
        <f>[1]осем!V22</f>
        <v>0</v>
      </c>
      <c r="V21" s="17">
        <v>250</v>
      </c>
      <c r="W21" s="17">
        <v>250</v>
      </c>
      <c r="X21" s="30" t="s">
        <v>24</v>
      </c>
      <c r="Y21" s="37"/>
    </row>
    <row r="22" spans="1:26" ht="45" customHeight="1" x14ac:dyDescent="0.35">
      <c r="A22" s="17">
        <v>17</v>
      </c>
      <c r="B22" s="33" t="s">
        <v>54</v>
      </c>
      <c r="C22" s="19">
        <v>20.67</v>
      </c>
      <c r="D22" s="20">
        <f t="shared" si="0"/>
        <v>15.659090909090912</v>
      </c>
      <c r="E22" s="21">
        <v>91</v>
      </c>
      <c r="F22" s="22">
        <f t="shared" si="4"/>
        <v>18.809700000000003</v>
      </c>
      <c r="G22" s="23">
        <v>132</v>
      </c>
      <c r="H22" s="24">
        <v>22.85</v>
      </c>
      <c r="I22" s="20">
        <f t="shared" si="2"/>
        <v>17.310606060606062</v>
      </c>
      <c r="J22" s="34">
        <v>90</v>
      </c>
      <c r="K22" s="22">
        <f t="shared" si="3"/>
        <v>20.565000000000001</v>
      </c>
      <c r="L22" s="23">
        <v>132</v>
      </c>
      <c r="M22" s="26">
        <f>RANK(I22,I6:I23)</f>
        <v>13</v>
      </c>
      <c r="N22" s="27">
        <v>143</v>
      </c>
      <c r="O22" s="38"/>
      <c r="P22" s="29">
        <f>[1]осем!M23</f>
        <v>0</v>
      </c>
      <c r="Q22" s="29">
        <f>[1]осем!D23</f>
        <v>7</v>
      </c>
      <c r="R22" s="29">
        <f>[1]осем!N23</f>
        <v>0</v>
      </c>
      <c r="S22" s="29">
        <f>[1]осем!E23</f>
        <v>0</v>
      </c>
      <c r="T22" s="29">
        <f>[1]осем!U23</f>
        <v>0</v>
      </c>
      <c r="U22" s="29">
        <f>[1]осем!V23</f>
        <v>0</v>
      </c>
      <c r="V22" s="17">
        <v>105</v>
      </c>
      <c r="W22" s="17">
        <v>132</v>
      </c>
      <c r="X22" s="30"/>
      <c r="Y22" s="37"/>
    </row>
    <row r="23" spans="1:26" ht="45" customHeight="1" x14ac:dyDescent="0.35">
      <c r="A23" s="17">
        <v>18</v>
      </c>
      <c r="B23" s="33" t="s">
        <v>55</v>
      </c>
      <c r="C23" s="19">
        <v>12</v>
      </c>
      <c r="D23" s="20">
        <f t="shared" si="0"/>
        <v>20</v>
      </c>
      <c r="E23" s="21">
        <v>94</v>
      </c>
      <c r="F23" s="22">
        <f t="shared" si="4"/>
        <v>11.28</v>
      </c>
      <c r="G23" s="23">
        <v>60</v>
      </c>
      <c r="H23" s="24">
        <v>13</v>
      </c>
      <c r="I23" s="20">
        <f t="shared" si="2"/>
        <v>20</v>
      </c>
      <c r="J23" s="34">
        <v>94</v>
      </c>
      <c r="K23" s="22">
        <f t="shared" si="3"/>
        <v>12.22</v>
      </c>
      <c r="L23" s="23">
        <v>65</v>
      </c>
      <c r="M23" s="26">
        <f>RANK(I23,I6:I23)</f>
        <v>4</v>
      </c>
      <c r="N23" s="27">
        <v>204</v>
      </c>
      <c r="O23" s="28" t="s">
        <v>30</v>
      </c>
      <c r="P23" s="29">
        <f>[1]осем!M24</f>
        <v>0</v>
      </c>
      <c r="Q23" s="29">
        <f>[1]осем!D24</f>
        <v>0</v>
      </c>
      <c r="R23" s="29">
        <f>[1]осем!N24</f>
        <v>0</v>
      </c>
      <c r="S23" s="29">
        <f>[1]осем!E24</f>
        <v>0</v>
      </c>
      <c r="T23" s="29">
        <f>[1]осем!U24</f>
        <v>0</v>
      </c>
      <c r="U23" s="29">
        <f>[1]осем!V24</f>
        <v>0</v>
      </c>
      <c r="V23" s="17">
        <v>60</v>
      </c>
      <c r="W23" s="17">
        <v>65</v>
      </c>
      <c r="X23" s="30" t="s">
        <v>30</v>
      </c>
      <c r="Y23" s="37">
        <v>12</v>
      </c>
      <c r="Z23" t="s">
        <v>51</v>
      </c>
    </row>
    <row r="24" spans="1:26" ht="49.2" customHeight="1" x14ac:dyDescent="0.35">
      <c r="A24" s="17"/>
      <c r="B24" s="39" t="s">
        <v>56</v>
      </c>
      <c r="C24" s="40">
        <f>SUM(C6:C23)</f>
        <v>1274.22</v>
      </c>
      <c r="D24" s="22">
        <f t="shared" si="0"/>
        <v>16.894988066825775</v>
      </c>
      <c r="E24" s="21">
        <f>F24/C24*100</f>
        <v>92.905126273327994</v>
      </c>
      <c r="F24" s="22">
        <f>SUM(F6:F23)</f>
        <v>1183.8156999999999</v>
      </c>
      <c r="G24" s="41">
        <f>SUM(G6:G23)</f>
        <v>7542</v>
      </c>
      <c r="H24" s="20">
        <f>SUM(H6:H23)</f>
        <v>1328.8077419354838</v>
      </c>
      <c r="I24" s="20">
        <f t="shared" si="2"/>
        <v>17.44987185732743</v>
      </c>
      <c r="J24" s="25">
        <f>K24/H24*100</f>
        <v>93.596174280897941</v>
      </c>
      <c r="K24" s="22">
        <f>SUM(K6:K23)</f>
        <v>1243.7132099999999</v>
      </c>
      <c r="L24" s="42">
        <f>SUM(L6:L23)</f>
        <v>7615</v>
      </c>
      <c r="M24" s="43"/>
      <c r="N24" s="44">
        <f>SUM(N6:N23)</f>
        <v>14322</v>
      </c>
      <c r="O24" s="45"/>
      <c r="P24" s="46">
        <f t="shared" ref="P24:Y24" si="5">SUM(P6:P23)</f>
        <v>0</v>
      </c>
      <c r="Q24" s="46">
        <f t="shared" si="5"/>
        <v>120</v>
      </c>
      <c r="R24" s="46">
        <f t="shared" si="5"/>
        <v>2</v>
      </c>
      <c r="S24" s="46">
        <f t="shared" si="5"/>
        <v>2</v>
      </c>
      <c r="T24" s="46">
        <f t="shared" si="5"/>
        <v>0</v>
      </c>
      <c r="U24" s="46">
        <f t="shared" si="5"/>
        <v>0</v>
      </c>
      <c r="V24" s="46">
        <f t="shared" si="5"/>
        <v>7356</v>
      </c>
      <c r="W24" s="46">
        <f t="shared" si="5"/>
        <v>7580</v>
      </c>
      <c r="X24" s="47">
        <f t="shared" si="5"/>
        <v>0</v>
      </c>
      <c r="Y24" s="46">
        <f t="shared" si="5"/>
        <v>281</v>
      </c>
    </row>
    <row r="25" spans="1:26" ht="28.8" customHeight="1" x14ac:dyDescent="0.35">
      <c r="A25" s="17"/>
      <c r="B25" s="48" t="s">
        <v>57</v>
      </c>
      <c r="C25" s="40">
        <f>[1]КФХ!C40</f>
        <v>195.29999999999998</v>
      </c>
      <c r="D25" s="22">
        <f t="shared" si="0"/>
        <v>14.98848810437452</v>
      </c>
      <c r="E25" s="49"/>
      <c r="F25" s="49"/>
      <c r="G25" s="50">
        <f>[1]КФХ!E40</f>
        <v>1303</v>
      </c>
      <c r="H25" s="51">
        <f>[1]КФХ!F40</f>
        <v>212.22774193548381</v>
      </c>
      <c r="I25" s="20">
        <f t="shared" si="2"/>
        <v>15.367685875125547</v>
      </c>
      <c r="J25" s="52"/>
      <c r="K25" s="52"/>
      <c r="L25" s="53">
        <f>[1]КФХ!H40</f>
        <v>1381</v>
      </c>
      <c r="M25" s="54"/>
      <c r="N25" s="55"/>
      <c r="O25" s="54"/>
      <c r="P25" s="54"/>
      <c r="Q25" s="54"/>
      <c r="R25" s="54"/>
      <c r="S25" s="54"/>
      <c r="T25" s="56"/>
      <c r="U25" s="56"/>
      <c r="V25" s="57">
        <v>1225</v>
      </c>
      <c r="W25" s="17">
        <v>1306</v>
      </c>
    </row>
    <row r="26" spans="1:26" ht="30.6" customHeight="1" x14ac:dyDescent="0.35">
      <c r="A26" s="17"/>
      <c r="B26" s="58" t="s">
        <v>58</v>
      </c>
      <c r="C26" s="40">
        <f>SUM(C24:C25)</f>
        <v>1469.52</v>
      </c>
      <c r="D26" s="22">
        <f>C26/G26*100</f>
        <v>16.614132278123233</v>
      </c>
      <c r="E26" s="49"/>
      <c r="F26" s="49"/>
      <c r="G26" s="50">
        <f>SUM(G24:G25)</f>
        <v>8845</v>
      </c>
      <c r="H26" s="20">
        <f>SUM(H24:H25)</f>
        <v>1541.0354838709677</v>
      </c>
      <c r="I26" s="20">
        <f>H26/L26*100</f>
        <v>17.130229922976518</v>
      </c>
      <c r="J26" s="52"/>
      <c r="K26" s="52"/>
      <c r="L26" s="59">
        <f>SUM(L24:L25)</f>
        <v>8996</v>
      </c>
      <c r="M26" s="54"/>
      <c r="N26" s="55"/>
      <c r="O26" s="54"/>
      <c r="P26" s="54"/>
      <c r="Q26" s="54"/>
      <c r="R26" s="54"/>
      <c r="S26" s="54"/>
      <c r="T26" s="56"/>
      <c r="U26" s="56"/>
      <c r="V26" s="17">
        <f>SUM(V24:V25)</f>
        <v>8581</v>
      </c>
      <c r="W26" s="17">
        <f>SUM(W24:W25)</f>
        <v>8886</v>
      </c>
    </row>
    <row r="27" spans="1:26" ht="20.399999999999999" x14ac:dyDescent="0.35">
      <c r="K27" s="52"/>
      <c r="L27" s="52"/>
      <c r="M27" s="54"/>
      <c r="N27" s="55"/>
      <c r="O27" s="54"/>
      <c r="P27" s="54"/>
      <c r="Q27" s="54"/>
      <c r="R27" s="54"/>
      <c r="S27" s="54"/>
      <c r="T27" s="56"/>
      <c r="U27" s="56"/>
      <c r="V27" s="17">
        <v>2004</v>
      </c>
      <c r="W27" s="17">
        <v>1956</v>
      </c>
    </row>
    <row r="28" spans="1:26" x14ac:dyDescent="0.3">
      <c r="V28" s="17">
        <f>SUM(V26:V27)</f>
        <v>10585</v>
      </c>
      <c r="W28" s="17">
        <f>SUM(W26:W27)</f>
        <v>10842</v>
      </c>
    </row>
  </sheetData>
  <mergeCells count="26">
    <mergeCell ref="A3:A5"/>
    <mergeCell ref="B3:B5"/>
    <mergeCell ref="C3:G3"/>
    <mergeCell ref="H3:L3"/>
    <mergeCell ref="M3:M5"/>
    <mergeCell ref="L4:L5"/>
    <mergeCell ref="Y4:Y5"/>
    <mergeCell ref="AA3:A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Z2:Z4"/>
    <mergeCell ref="P3:S3"/>
    <mergeCell ref="T3:U3"/>
    <mergeCell ref="X3:Y3"/>
    <mergeCell ref="P4:Q4"/>
    <mergeCell ref="R4:S4"/>
    <mergeCell ref="T4:T5"/>
    <mergeCell ref="U4:U5"/>
    <mergeCell ref="X4:X5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2018-06-18T04:50:47Z</dcterms:created>
  <dcterms:modified xsi:type="dcterms:W3CDTF">2018-06-18T05:37:55Z</dcterms:modified>
</cp:coreProperties>
</file>