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8" windowWidth="19140" windowHeight="7416" firstSheet="14" activeTab="20"/>
  </bookViews>
  <sheets>
    <sheet name="01сентября" sheetId="1" r:id="rId1"/>
    <sheet name="02сентября" sheetId="3" r:id="rId2"/>
    <sheet name="03сентября" sheetId="4" r:id="rId3"/>
    <sheet name="04сентября" sheetId="5" r:id="rId4"/>
    <sheet name="05сентября" sheetId="6" r:id="rId5"/>
    <sheet name="8сентября" sheetId="8" r:id="rId6"/>
    <sheet name="9 сентября" sheetId="9" r:id="rId7"/>
    <sheet name="10сентября" sheetId="10" r:id="rId8"/>
    <sheet name="11сентября" sheetId="11" r:id="rId9"/>
    <sheet name="12сентября" sheetId="13" r:id="rId10"/>
    <sheet name="15сентября" sheetId="14" r:id="rId11"/>
    <sheet name="16сентября" sheetId="15" r:id="rId12"/>
    <sheet name="17сентября" sheetId="16" r:id="rId13"/>
    <sheet name="18сентября" sheetId="17" r:id="rId14"/>
    <sheet name="19сентября" sheetId="18" r:id="rId15"/>
    <sheet name="22сентября" sheetId="20" r:id="rId16"/>
    <sheet name="23сентября" sheetId="22" r:id="rId17"/>
    <sheet name="24сентября" sheetId="24" r:id="rId18"/>
    <sheet name="25сентября" sheetId="25" r:id="rId19"/>
    <sheet name="26сентября" sheetId="26" r:id="rId20"/>
    <sheet name="29сентября" sheetId="27" r:id="rId21"/>
  </sheets>
  <definedNames>
    <definedName name="_xlnm.Print_Area" localSheetId="0">'01сентября'!$A$1:$DH$29</definedName>
    <definedName name="_xlnm.Print_Area" localSheetId="1">'02сентября'!$A$1:$DH$29</definedName>
    <definedName name="_xlnm.Print_Area" localSheetId="2">'03сентября'!$A$1:$DH$29</definedName>
    <definedName name="_xlnm.Print_Area" localSheetId="3">'04сентября'!$A$1:$DH$29</definedName>
    <definedName name="_xlnm.Print_Area" localSheetId="4">'05сентября'!$A$1:$DH$29</definedName>
    <definedName name="_xlnm.Print_Area" localSheetId="7">'10сентября'!$A$1:$DH$29</definedName>
    <definedName name="_xlnm.Print_Area" localSheetId="8">'11сентября'!$A$1:$DH$30</definedName>
    <definedName name="_xlnm.Print_Area" localSheetId="9">'12сентября'!$A$1:$DH$30</definedName>
    <definedName name="_xlnm.Print_Area" localSheetId="10">'15сентября'!$A$1:$DJ$30</definedName>
    <definedName name="_xlnm.Print_Area" localSheetId="11">'16сентября'!$A$1:$DJ$30</definedName>
    <definedName name="_xlnm.Print_Area" localSheetId="12">'17сентября'!$A$1:$DJ$30</definedName>
    <definedName name="_xlnm.Print_Area" localSheetId="13">'18сентября'!$A$1:$DJ$30</definedName>
    <definedName name="_xlnm.Print_Area" localSheetId="14">'19сентября'!$A$1:$DJ$30</definedName>
    <definedName name="_xlnm.Print_Area" localSheetId="15">'22сентября'!$A$1:$DJ$30</definedName>
    <definedName name="_xlnm.Print_Area" localSheetId="16">'23сентября'!$A$1:$DK$30</definedName>
    <definedName name="_xlnm.Print_Area" localSheetId="17">'24сентября'!$A$1:$DK$30</definedName>
    <definedName name="_xlnm.Print_Area" localSheetId="18">'25сентября'!$A$1:$DK$30</definedName>
    <definedName name="_xlnm.Print_Area" localSheetId="19">'26сентября'!$A$1:$DK$30</definedName>
    <definedName name="_xlnm.Print_Area" localSheetId="20">'29сентября'!$A$1:$DK$30</definedName>
    <definedName name="_xlnm.Print_Area" localSheetId="5">'8сентября'!$A$1:$DH$29</definedName>
    <definedName name="_xlnm.Print_Area" localSheetId="6">'9 сентября'!$A$1:$DH$29</definedName>
  </definedNames>
  <calcPr calcId="145621" refMode="R1C1"/>
</workbook>
</file>

<file path=xl/calcChain.xml><?xml version="1.0" encoding="utf-8"?>
<calcChain xmlns="http://schemas.openxmlformats.org/spreadsheetml/2006/main">
  <c r="DC30" i="27" l="1"/>
  <c r="CR30" i="27"/>
  <c r="BW30" i="27"/>
  <c r="BR30" i="27"/>
  <c r="BN30" i="27"/>
  <c r="BJ30" i="27"/>
  <c r="EH29" i="27"/>
  <c r="EG29" i="27"/>
  <c r="EI29" i="27" s="1"/>
  <c r="EE29" i="27"/>
  <c r="EA29" i="27"/>
  <c r="DV29" i="27"/>
  <c r="DQ29" i="27"/>
  <c r="CR29" i="27"/>
  <c r="CJ29" i="27"/>
  <c r="CT29" i="27" s="1"/>
  <c r="CC29" i="27"/>
  <c r="BW29" i="27"/>
  <c r="BR29" i="27"/>
  <c r="BN29" i="27"/>
  <c r="BJ29" i="27"/>
  <c r="S29" i="27"/>
  <c r="G29" i="27"/>
  <c r="EM28" i="27"/>
  <c r="EL28" i="27"/>
  <c r="EK28" i="27"/>
  <c r="EJ28" i="27"/>
  <c r="ED28" i="27"/>
  <c r="EC28" i="27"/>
  <c r="EB28" i="27"/>
  <c r="DZ28" i="27"/>
  <c r="DY28" i="27"/>
  <c r="DX28" i="27"/>
  <c r="DW28" i="27"/>
  <c r="DU28" i="27"/>
  <c r="DT28" i="27"/>
  <c r="DS28" i="27"/>
  <c r="DR28" i="27"/>
  <c r="DP28" i="27"/>
  <c r="DO28" i="27"/>
  <c r="DN28" i="27"/>
  <c r="DM28" i="27"/>
  <c r="DL28" i="27"/>
  <c r="DK28" i="27"/>
  <c r="DJ28" i="27"/>
  <c r="DI28" i="27"/>
  <c r="DH28" i="27"/>
  <c r="DG28" i="27"/>
  <c r="DF28" i="27"/>
  <c r="DE28" i="27"/>
  <c r="DB28" i="27"/>
  <c r="DC28" i="27" s="1"/>
  <c r="DA28" i="27"/>
  <c r="CZ28" i="27"/>
  <c r="CY28" i="27"/>
  <c r="CW28" i="27"/>
  <c r="CX28" i="27" s="1"/>
  <c r="CV28" i="27"/>
  <c r="CU28" i="27"/>
  <c r="CS28" i="27"/>
  <c r="CP28" i="27"/>
  <c r="CR28" i="27" s="1"/>
  <c r="CN28" i="27"/>
  <c r="CM28" i="27"/>
  <c r="CL28" i="27"/>
  <c r="CK28" i="27"/>
  <c r="CI28" i="27"/>
  <c r="CH28" i="27"/>
  <c r="CG28" i="27"/>
  <c r="CF28" i="27"/>
  <c r="CB28" i="27"/>
  <c r="CA28" i="27"/>
  <c r="BZ28" i="27"/>
  <c r="BY28" i="27"/>
  <c r="BV28" i="27"/>
  <c r="BW28" i="27" s="1"/>
  <c r="BU28" i="27"/>
  <c r="BT28" i="27"/>
  <c r="BQ28" i="27"/>
  <c r="BR28" i="27" s="1"/>
  <c r="BP28" i="27"/>
  <c r="BM28" i="27"/>
  <c r="CC28" i="27" s="1"/>
  <c r="BL28" i="27"/>
  <c r="BI28" i="27"/>
  <c r="BJ28" i="27" s="1"/>
  <c r="BH28" i="27"/>
  <c r="BG28" i="27"/>
  <c r="BF28" i="27"/>
  <c r="BE28" i="27"/>
  <c r="BD28" i="27"/>
  <c r="BC28" i="27"/>
  <c r="BB28" i="27"/>
  <c r="BA28" i="27"/>
  <c r="AZ28" i="27"/>
  <c r="AY28" i="27"/>
  <c r="AX28" i="27"/>
  <c r="AW28" i="27"/>
  <c r="AV28" i="27"/>
  <c r="AU28" i="27"/>
  <c r="AT28" i="27"/>
  <c r="AS28" i="27"/>
  <c r="AR28" i="27"/>
  <c r="AQ28" i="27"/>
  <c r="AP28" i="27"/>
  <c r="AO28" i="27"/>
  <c r="AN28" i="27"/>
  <c r="AL28" i="27"/>
  <c r="AK28" i="27"/>
  <c r="AJ28" i="27"/>
  <c r="AI28" i="27"/>
  <c r="AH28" i="27"/>
  <c r="AG28" i="27"/>
  <c r="AF28" i="27"/>
  <c r="AE28" i="27"/>
  <c r="AD28" i="27"/>
  <c r="AC28" i="27"/>
  <c r="AB28" i="27"/>
  <c r="AA28" i="27"/>
  <c r="Z28" i="27"/>
  <c r="Y28" i="27"/>
  <c r="X28" i="27"/>
  <c r="W28" i="27"/>
  <c r="V28" i="27"/>
  <c r="U28" i="27"/>
  <c r="R28" i="27"/>
  <c r="S28" i="27" s="1"/>
  <c r="Q28" i="27"/>
  <c r="P28" i="27"/>
  <c r="O28" i="27"/>
  <c r="N28" i="27"/>
  <c r="M28" i="27"/>
  <c r="L28" i="27"/>
  <c r="K28" i="27"/>
  <c r="J28" i="27"/>
  <c r="I28" i="27"/>
  <c r="F28" i="27"/>
  <c r="G28" i="27" s="1"/>
  <c r="E28" i="27"/>
  <c r="D28" i="27"/>
  <c r="C28" i="27"/>
  <c r="CO27" i="27"/>
  <c r="CJ27" i="27"/>
  <c r="CT27" i="27" s="1"/>
  <c r="DD26" i="27"/>
  <c r="DC26" i="27"/>
  <c r="CR26" i="27"/>
  <c r="CQ26" i="27"/>
  <c r="CO26" i="27"/>
  <c r="CJ26" i="27"/>
  <c r="CT26" i="27" s="1"/>
  <c r="CC26" i="27"/>
  <c r="BX26" i="27"/>
  <c r="BS26" i="27"/>
  <c r="BO26" i="27"/>
  <c r="CD26" i="27" s="1"/>
  <c r="BN26" i="27"/>
  <c r="BK26" i="27"/>
  <c r="BJ26" i="27"/>
  <c r="T26" i="27"/>
  <c r="S26" i="27"/>
  <c r="H26" i="27"/>
  <c r="G26" i="27"/>
  <c r="DD25" i="27"/>
  <c r="DC25" i="27"/>
  <c r="CX25" i="27"/>
  <c r="BX25" i="27"/>
  <c r="BS25" i="27"/>
  <c r="BO25" i="27"/>
  <c r="BK25" i="27"/>
  <c r="T25" i="27"/>
  <c r="H25" i="27"/>
  <c r="DD24" i="27"/>
  <c r="DC24" i="27"/>
  <c r="CT24" i="27"/>
  <c r="CQ24" i="27"/>
  <c r="CO24" i="27"/>
  <c r="CJ24" i="27"/>
  <c r="CC24" i="27"/>
  <c r="BX24" i="27"/>
  <c r="BS24" i="27"/>
  <c r="BR24" i="27"/>
  <c r="BO24" i="27"/>
  <c r="CD24" i="27" s="1"/>
  <c r="BN24" i="27"/>
  <c r="BK24" i="27"/>
  <c r="BJ24" i="27"/>
  <c r="EH23" i="27"/>
  <c r="EI23" i="27" s="1"/>
  <c r="EG23" i="27"/>
  <c r="EF23" i="27"/>
  <c r="EA23" i="27"/>
  <c r="DV23" i="27"/>
  <c r="DQ23" i="27"/>
  <c r="DD23" i="27"/>
  <c r="DC23" i="27"/>
  <c r="CR23" i="27"/>
  <c r="CQ23" i="27"/>
  <c r="CO23" i="27"/>
  <c r="CJ23" i="27"/>
  <c r="CT23" i="27" s="1"/>
  <c r="BX23" i="27"/>
  <c r="BS23" i="27"/>
  <c r="BO23" i="27"/>
  <c r="BK23" i="27"/>
  <c r="BJ23" i="27"/>
  <c r="T23" i="27"/>
  <c r="S23" i="27"/>
  <c r="H23" i="27"/>
  <c r="G23" i="27"/>
  <c r="DD22" i="27"/>
  <c r="DC22" i="27"/>
  <c r="CR22" i="27"/>
  <c r="CQ22" i="27"/>
  <c r="CO22" i="27"/>
  <c r="CJ22" i="27"/>
  <c r="CT22" i="27" s="1"/>
  <c r="BX22" i="27"/>
  <c r="BS22" i="27"/>
  <c r="BO22" i="27"/>
  <c r="BK22" i="27"/>
  <c r="T22" i="27"/>
  <c r="S22" i="27"/>
  <c r="H22" i="27"/>
  <c r="G22" i="27"/>
  <c r="DD21" i="27"/>
  <c r="CR21" i="27"/>
  <c r="CQ21" i="27"/>
  <c r="CO21" i="27"/>
  <c r="CJ21" i="27"/>
  <c r="CT21" i="27" s="1"/>
  <c r="BX21" i="27"/>
  <c r="BS21" i="27"/>
  <c r="BO21" i="27"/>
  <c r="BK21" i="27"/>
  <c r="T21" i="27"/>
  <c r="S21" i="27"/>
  <c r="H21" i="27"/>
  <c r="G21" i="27"/>
  <c r="DD20" i="27"/>
  <c r="DC20" i="27"/>
  <c r="CR20" i="27"/>
  <c r="CQ20" i="27"/>
  <c r="CO20" i="27"/>
  <c r="CJ20" i="27"/>
  <c r="CT20" i="27" s="1"/>
  <c r="CC20" i="27"/>
  <c r="BX20" i="27"/>
  <c r="BW20" i="27"/>
  <c r="BS20" i="27"/>
  <c r="CD20" i="27" s="1"/>
  <c r="BO20" i="27"/>
  <c r="BN20" i="27"/>
  <c r="BK20" i="27"/>
  <c r="BJ20" i="27"/>
  <c r="T20" i="27"/>
  <c r="S20" i="27"/>
  <c r="H20" i="27"/>
  <c r="G20" i="27"/>
  <c r="DD19" i="27"/>
  <c r="DC19" i="27"/>
  <c r="CR19" i="27"/>
  <c r="CQ19" i="27"/>
  <c r="CO19" i="27"/>
  <c r="CJ19" i="27"/>
  <c r="CT19" i="27" s="1"/>
  <c r="CC19" i="27"/>
  <c r="BX19" i="27"/>
  <c r="BW19" i="27"/>
  <c r="BS19" i="27"/>
  <c r="BR19" i="27"/>
  <c r="BO19" i="27"/>
  <c r="CD19" i="27" s="1"/>
  <c r="BN19" i="27"/>
  <c r="BK19" i="27"/>
  <c r="BJ19" i="27"/>
  <c r="T19" i="27"/>
  <c r="S19" i="27"/>
  <c r="H19" i="27"/>
  <c r="G19" i="27"/>
  <c r="DQ18" i="27"/>
  <c r="DD18" i="27"/>
  <c r="DC18" i="27"/>
  <c r="CR18" i="27"/>
  <c r="CQ18" i="27"/>
  <c r="CO18" i="27"/>
  <c r="CJ18" i="27"/>
  <c r="CT18" i="27" s="1"/>
  <c r="CC18" i="27"/>
  <c r="BX18" i="27"/>
  <c r="BW18" i="27"/>
  <c r="BS18" i="27"/>
  <c r="BR18" i="27"/>
  <c r="BO18" i="27"/>
  <c r="CD18" i="27" s="1"/>
  <c r="BN18" i="27"/>
  <c r="BK18" i="27"/>
  <c r="BJ18" i="27"/>
  <c r="T18" i="27"/>
  <c r="S18" i="27"/>
  <c r="H18" i="27"/>
  <c r="G18" i="27"/>
  <c r="DQ17" i="27"/>
  <c r="DD17" i="27"/>
  <c r="DC17" i="27"/>
  <c r="CR17" i="27"/>
  <c r="CQ17" i="27"/>
  <c r="CO17" i="27"/>
  <c r="CJ17" i="27"/>
  <c r="CT17" i="27" s="1"/>
  <c r="CC17" i="27"/>
  <c r="BX17" i="27"/>
  <c r="BW17" i="27"/>
  <c r="BS17" i="27"/>
  <c r="BO17" i="27"/>
  <c r="CD17" i="27" s="1"/>
  <c r="BN17" i="27"/>
  <c r="BK17" i="27"/>
  <c r="BJ17" i="27"/>
  <c r="T17" i="27"/>
  <c r="S17" i="27"/>
  <c r="H17" i="27"/>
  <c r="G17" i="27"/>
  <c r="DD16" i="27"/>
  <c r="DC16" i="27"/>
  <c r="CX16" i="27"/>
  <c r="CR16" i="27"/>
  <c r="CQ16" i="27"/>
  <c r="CO16" i="27"/>
  <c r="CJ16" i="27"/>
  <c r="CT16" i="27" s="1"/>
  <c r="CC16" i="27"/>
  <c r="BX16" i="27"/>
  <c r="BW16" i="27"/>
  <c r="BS16" i="27"/>
  <c r="BR16" i="27"/>
  <c r="BO16" i="27"/>
  <c r="CD16" i="27" s="1"/>
  <c r="BN16" i="27"/>
  <c r="BK16" i="27"/>
  <c r="BJ16" i="27"/>
  <c r="T16" i="27"/>
  <c r="S16" i="27"/>
  <c r="H16" i="27"/>
  <c r="G16" i="27"/>
  <c r="DQ15" i="27"/>
  <c r="DD15" i="27"/>
  <c r="DC15" i="27"/>
  <c r="CR15" i="27"/>
  <c r="CQ15" i="27"/>
  <c r="CO15" i="27"/>
  <c r="CJ15" i="27"/>
  <c r="CT15" i="27" s="1"/>
  <c r="CC15" i="27"/>
  <c r="BX15" i="27"/>
  <c r="BW15" i="27"/>
  <c r="BS15" i="27"/>
  <c r="BR15" i="27"/>
  <c r="BO15" i="27"/>
  <c r="CD15" i="27" s="1"/>
  <c r="BN15" i="27"/>
  <c r="BK15" i="27"/>
  <c r="BJ15" i="27"/>
  <c r="T15" i="27"/>
  <c r="S15" i="27"/>
  <c r="H15" i="27"/>
  <c r="G15" i="27"/>
  <c r="DQ14" i="27"/>
  <c r="DD14" i="27"/>
  <c r="DC14" i="27"/>
  <c r="CR14" i="27"/>
  <c r="CQ14" i="27"/>
  <c r="CO14" i="27"/>
  <c r="CJ14" i="27"/>
  <c r="CT14" i="27" s="1"/>
  <c r="CC14" i="27"/>
  <c r="BX14" i="27"/>
  <c r="BW14" i="27"/>
  <c r="BS14" i="27"/>
  <c r="BR14" i="27"/>
  <c r="BO14" i="27"/>
  <c r="CD14" i="27" s="1"/>
  <c r="BN14" i="27"/>
  <c r="BK14" i="27"/>
  <c r="BJ14" i="27"/>
  <c r="T14" i="27"/>
  <c r="S14" i="27"/>
  <c r="H14" i="27"/>
  <c r="G14" i="27"/>
  <c r="DQ13" i="27"/>
  <c r="DD13" i="27"/>
  <c r="DC13" i="27"/>
  <c r="CR13" i="27"/>
  <c r="CQ13" i="27"/>
  <c r="CO13" i="27"/>
  <c r="CJ13" i="27"/>
  <c r="CT13" i="27" s="1"/>
  <c r="CC13" i="27"/>
  <c r="BX13" i="27"/>
  <c r="BS13" i="27"/>
  <c r="BR13" i="27"/>
  <c r="BO13" i="27"/>
  <c r="CD13" i="27" s="1"/>
  <c r="BN13" i="27"/>
  <c r="BK13" i="27"/>
  <c r="BJ13" i="27"/>
  <c r="T13" i="27"/>
  <c r="S13" i="27"/>
  <c r="H13" i="27"/>
  <c r="G13" i="27"/>
  <c r="EH12" i="27"/>
  <c r="EH28" i="27" s="1"/>
  <c r="EG12" i="27"/>
  <c r="EI12" i="27" s="1"/>
  <c r="EI28" i="27" s="1"/>
  <c r="EF12" i="27"/>
  <c r="EF28" i="27" s="1"/>
  <c r="EE12" i="27"/>
  <c r="EE28" i="27" s="1"/>
  <c r="EA12" i="27"/>
  <c r="EA28" i="27" s="1"/>
  <c r="DV12" i="27"/>
  <c r="DV28" i="27" s="1"/>
  <c r="DQ12" i="27"/>
  <c r="DD12" i="27"/>
  <c r="DC12" i="27"/>
  <c r="CR12" i="27"/>
  <c r="CQ12" i="27"/>
  <c r="CO12" i="27"/>
  <c r="CJ12" i="27"/>
  <c r="CT12" i="27" s="1"/>
  <c r="CC12" i="27"/>
  <c r="BX12" i="27"/>
  <c r="BW12" i="27"/>
  <c r="BS12" i="27"/>
  <c r="BR12" i="27"/>
  <c r="BO12" i="27"/>
  <c r="CD12" i="27" s="1"/>
  <c r="BN12" i="27"/>
  <c r="BK12" i="27"/>
  <c r="BJ12" i="27"/>
  <c r="AM12" i="27"/>
  <c r="AM28" i="27" s="1"/>
  <c r="T12" i="27"/>
  <c r="S12" i="27"/>
  <c r="H12" i="27"/>
  <c r="G12" i="27"/>
  <c r="DQ11" i="27"/>
  <c r="DD11" i="27"/>
  <c r="DC11" i="27"/>
  <c r="CR11" i="27"/>
  <c r="CQ11" i="27"/>
  <c r="CO11" i="27"/>
  <c r="CJ11" i="27"/>
  <c r="CT11" i="27" s="1"/>
  <c r="CC11" i="27"/>
  <c r="BX11" i="27"/>
  <c r="BW11" i="27"/>
  <c r="BS11" i="27"/>
  <c r="BR11" i="27"/>
  <c r="BO11" i="27"/>
  <c r="CD11" i="27" s="1"/>
  <c r="BN11" i="27"/>
  <c r="BK11" i="27"/>
  <c r="BJ11" i="27"/>
  <c r="T11" i="27"/>
  <c r="S11" i="27"/>
  <c r="H11" i="27"/>
  <c r="G11" i="27"/>
  <c r="DQ10" i="27"/>
  <c r="DD10" i="27"/>
  <c r="DC10" i="27"/>
  <c r="CR10" i="27"/>
  <c r="CQ10" i="27"/>
  <c r="CO10" i="27"/>
  <c r="CJ10" i="27"/>
  <c r="CT10" i="27" s="1"/>
  <c r="CC10" i="27"/>
  <c r="BX10" i="27"/>
  <c r="CD10" i="27" s="1"/>
  <c r="BS10" i="27"/>
  <c r="BR10" i="27"/>
  <c r="BO10" i="27"/>
  <c r="BN10" i="27"/>
  <c r="BK10" i="27"/>
  <c r="BJ10" i="27"/>
  <c r="T10" i="27"/>
  <c r="S10" i="27"/>
  <c r="H10" i="27"/>
  <c r="G10" i="27"/>
  <c r="DD9" i="27"/>
  <c r="DC9" i="27"/>
  <c r="CR9" i="27"/>
  <c r="CQ9" i="27"/>
  <c r="CO9" i="27"/>
  <c r="CJ9" i="27"/>
  <c r="CT9" i="27" s="1"/>
  <c r="CC9" i="27"/>
  <c r="BX9" i="27"/>
  <c r="BW9" i="27"/>
  <c r="BS9" i="27"/>
  <c r="BR9" i="27"/>
  <c r="BO9" i="27"/>
  <c r="CD9" i="27" s="1"/>
  <c r="BN9" i="27"/>
  <c r="BK9" i="27"/>
  <c r="BJ9" i="27"/>
  <c r="T9" i="27"/>
  <c r="S9" i="27"/>
  <c r="H9" i="27"/>
  <c r="G9" i="27"/>
  <c r="DQ8" i="27"/>
  <c r="DD8" i="27"/>
  <c r="DC8" i="27"/>
  <c r="CR8" i="27"/>
  <c r="CQ8" i="27"/>
  <c r="CO8" i="27"/>
  <c r="CJ8" i="27"/>
  <c r="CT8" i="27" s="1"/>
  <c r="CC8" i="27"/>
  <c r="BX8" i="27"/>
  <c r="BW8" i="27"/>
  <c r="BS8" i="27"/>
  <c r="BR8" i="27"/>
  <c r="BO8" i="27"/>
  <c r="CD8" i="27" s="1"/>
  <c r="BN8" i="27"/>
  <c r="BK8" i="27"/>
  <c r="BJ8" i="27"/>
  <c r="T8" i="27"/>
  <c r="S8" i="27"/>
  <c r="H8" i="27"/>
  <c r="G8" i="27"/>
  <c r="DD7" i="27"/>
  <c r="DC7" i="27"/>
  <c r="CR7" i="27"/>
  <c r="CQ7" i="27"/>
  <c r="CO7" i="27"/>
  <c r="CJ7" i="27"/>
  <c r="CT7" i="27" s="1"/>
  <c r="CC7" i="27"/>
  <c r="BX7" i="27"/>
  <c r="BW7" i="27"/>
  <c r="BS7" i="27"/>
  <c r="BR7" i="27"/>
  <c r="BO7" i="27"/>
  <c r="CD7" i="27" s="1"/>
  <c r="BN7" i="27"/>
  <c r="BK7" i="27"/>
  <c r="BJ7" i="27"/>
  <c r="T7" i="27"/>
  <c r="S7" i="27"/>
  <c r="H7" i="27"/>
  <c r="G7" i="27"/>
  <c r="DD6" i="27"/>
  <c r="DC6" i="27"/>
  <c r="CR6" i="27"/>
  <c r="CQ6" i="27"/>
  <c r="CO6" i="27"/>
  <c r="CJ6" i="27"/>
  <c r="CT6" i="27" s="1"/>
  <c r="BX6" i="27"/>
  <c r="BS6" i="27"/>
  <c r="BO6" i="27"/>
  <c r="BK6" i="27"/>
  <c r="T6" i="27"/>
  <c r="S6" i="27"/>
  <c r="H6" i="27"/>
  <c r="G6" i="27"/>
  <c r="DQ5" i="27"/>
  <c r="DQ28" i="27" s="1"/>
  <c r="DD5" i="27"/>
  <c r="DD28" i="27" s="1"/>
  <c r="DC5" i="27"/>
  <c r="CR5" i="27"/>
  <c r="CQ5" i="27"/>
  <c r="CQ28" i="27" s="1"/>
  <c r="CO5" i="27"/>
  <c r="CO28" i="27" s="1"/>
  <c r="CJ5" i="27"/>
  <c r="CJ28" i="27" s="1"/>
  <c r="CT28" i="27" s="1"/>
  <c r="CC5" i="27"/>
  <c r="BX5" i="27"/>
  <c r="BX28" i="27" s="1"/>
  <c r="BW5" i="27"/>
  <c r="BS5" i="27"/>
  <c r="BS28" i="27" s="1"/>
  <c r="BR5" i="27"/>
  <c r="BO5" i="27"/>
  <c r="BO28" i="27" s="1"/>
  <c r="CD28" i="27" s="1"/>
  <c r="BN5" i="27"/>
  <c r="BK5" i="27"/>
  <c r="BK28" i="27" s="1"/>
  <c r="BJ5" i="27"/>
  <c r="T5" i="27"/>
  <c r="S5" i="27"/>
  <c r="H5" i="27"/>
  <c r="G5" i="27"/>
  <c r="CT5" i="27" l="1"/>
  <c r="H28" i="27"/>
  <c r="T28" i="27"/>
  <c r="BN28" i="27"/>
  <c r="EG28" i="27"/>
  <c r="CD5" i="27"/>
  <c r="DC30" i="26"/>
  <c r="CR30" i="26"/>
  <c r="BW30" i="26"/>
  <c r="BR30" i="26"/>
  <c r="BN30" i="26"/>
  <c r="BJ30" i="26"/>
  <c r="EH29" i="26"/>
  <c r="EG29" i="26"/>
  <c r="EI29" i="26" s="1"/>
  <c r="EE29" i="26"/>
  <c r="EA29" i="26"/>
  <c r="DV29" i="26"/>
  <c r="DQ29" i="26"/>
  <c r="CR29" i="26"/>
  <c r="CJ29" i="26"/>
  <c r="CT29" i="26" s="1"/>
  <c r="CC29" i="26"/>
  <c r="BW29" i="26"/>
  <c r="BR29" i="26"/>
  <c r="BN29" i="26"/>
  <c r="BJ29" i="26"/>
  <c r="S29" i="26"/>
  <c r="G29" i="26"/>
  <c r="EM28" i="26"/>
  <c r="EL28" i="26"/>
  <c r="EK28" i="26"/>
  <c r="EJ28" i="26"/>
  <c r="ED28" i="26"/>
  <c r="EC28" i="26"/>
  <c r="EB28" i="26"/>
  <c r="DZ28" i="26"/>
  <c r="DY28" i="26"/>
  <c r="DX28" i="26"/>
  <c r="DW28" i="26"/>
  <c r="DU28" i="26"/>
  <c r="DT28" i="26"/>
  <c r="DS28" i="26"/>
  <c r="DR28" i="26"/>
  <c r="DP28" i="26"/>
  <c r="DO28" i="26"/>
  <c r="DN28" i="26"/>
  <c r="DM28" i="26"/>
  <c r="DL28" i="26"/>
  <c r="DK28" i="26"/>
  <c r="DJ28" i="26"/>
  <c r="DI28" i="26"/>
  <c r="DH28" i="26"/>
  <c r="DG28" i="26"/>
  <c r="DF28" i="26"/>
  <c r="DE28" i="26"/>
  <c r="DB28" i="26"/>
  <c r="DC28" i="26" s="1"/>
  <c r="DA28" i="26"/>
  <c r="CZ28" i="26"/>
  <c r="CY28" i="26"/>
  <c r="CW28" i="26"/>
  <c r="CX28" i="26" s="1"/>
  <c r="CV28" i="26"/>
  <c r="CU28" i="26"/>
  <c r="CS28" i="26"/>
  <c r="CP28" i="26"/>
  <c r="CR28" i="26" s="1"/>
  <c r="CN28" i="26"/>
  <c r="CM28" i="26"/>
  <c r="CL28" i="26"/>
  <c r="CK28" i="26"/>
  <c r="CI28" i="26"/>
  <c r="CH28" i="26"/>
  <c r="CG28" i="26"/>
  <c r="CF28" i="26"/>
  <c r="CB28" i="26"/>
  <c r="CA28" i="26"/>
  <c r="BZ28" i="26"/>
  <c r="BY28" i="26"/>
  <c r="BV28" i="26"/>
  <c r="BW28" i="26" s="1"/>
  <c r="BU28" i="26"/>
  <c r="BT28" i="26"/>
  <c r="BQ28" i="26"/>
  <c r="BR28" i="26" s="1"/>
  <c r="BP28" i="26"/>
  <c r="BM28" i="26"/>
  <c r="CC28" i="26" s="1"/>
  <c r="BL28" i="26"/>
  <c r="BI28" i="26"/>
  <c r="BJ28" i="26" s="1"/>
  <c r="BH28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R28" i="26"/>
  <c r="S28" i="26" s="1"/>
  <c r="Q28" i="26"/>
  <c r="P28" i="26"/>
  <c r="O28" i="26"/>
  <c r="N28" i="26"/>
  <c r="M28" i="26"/>
  <c r="L28" i="26"/>
  <c r="K28" i="26"/>
  <c r="J28" i="26"/>
  <c r="I28" i="26"/>
  <c r="F28" i="26"/>
  <c r="G28" i="26" s="1"/>
  <c r="E28" i="26"/>
  <c r="D28" i="26"/>
  <c r="C28" i="26"/>
  <c r="CO27" i="26"/>
  <c r="CJ27" i="26"/>
  <c r="CT27" i="26" s="1"/>
  <c r="DD26" i="26"/>
  <c r="DC26" i="26"/>
  <c r="CR26" i="26"/>
  <c r="CQ26" i="26"/>
  <c r="CO26" i="26"/>
  <c r="CJ26" i="26"/>
  <c r="CT26" i="26" s="1"/>
  <c r="CC26" i="26"/>
  <c r="BX26" i="26"/>
  <c r="BS26" i="26"/>
  <c r="BO26" i="26"/>
  <c r="CD26" i="26" s="1"/>
  <c r="BN26" i="26"/>
  <c r="BK26" i="26"/>
  <c r="BJ26" i="26"/>
  <c r="T26" i="26"/>
  <c r="S26" i="26"/>
  <c r="H26" i="26"/>
  <c r="G26" i="26"/>
  <c r="DD25" i="26"/>
  <c r="DC25" i="26"/>
  <c r="CX25" i="26"/>
  <c r="BX25" i="26"/>
  <c r="BS25" i="26"/>
  <c r="BO25" i="26"/>
  <c r="BK25" i="26"/>
  <c r="T25" i="26"/>
  <c r="H25" i="26"/>
  <c r="DD24" i="26"/>
  <c r="DC24" i="26"/>
  <c r="CT24" i="26"/>
  <c r="CQ24" i="26"/>
  <c r="CO24" i="26"/>
  <c r="CJ24" i="26"/>
  <c r="CC24" i="26"/>
  <c r="BX24" i="26"/>
  <c r="BS24" i="26"/>
  <c r="BR24" i="26"/>
  <c r="BO24" i="26"/>
  <c r="CD24" i="26" s="1"/>
  <c r="BN24" i="26"/>
  <c r="BK24" i="26"/>
  <c r="BJ24" i="26"/>
  <c r="EH23" i="26"/>
  <c r="EI23" i="26" s="1"/>
  <c r="EG23" i="26"/>
  <c r="EF23" i="26"/>
  <c r="EA23" i="26"/>
  <c r="DV23" i="26"/>
  <c r="DQ23" i="26"/>
  <c r="DD23" i="26"/>
  <c r="DC23" i="26"/>
  <c r="CR23" i="26"/>
  <c r="CQ23" i="26"/>
  <c r="CO23" i="26"/>
  <c r="CJ23" i="26"/>
  <c r="CT23" i="26" s="1"/>
  <c r="BX23" i="26"/>
  <c r="BS23" i="26"/>
  <c r="BO23" i="26"/>
  <c r="BK23" i="26"/>
  <c r="BJ23" i="26"/>
  <c r="T23" i="26"/>
  <c r="S23" i="26"/>
  <c r="H23" i="26"/>
  <c r="G23" i="26"/>
  <c r="DD22" i="26"/>
  <c r="DC22" i="26"/>
  <c r="CR22" i="26"/>
  <c r="CQ22" i="26"/>
  <c r="CO22" i="26"/>
  <c r="CJ22" i="26"/>
  <c r="CT22" i="26" s="1"/>
  <c r="BX22" i="26"/>
  <c r="BS22" i="26"/>
  <c r="BO22" i="26"/>
  <c r="BK22" i="26"/>
  <c r="T22" i="26"/>
  <c r="S22" i="26"/>
  <c r="H22" i="26"/>
  <c r="G22" i="26"/>
  <c r="DD21" i="26"/>
  <c r="CR21" i="26"/>
  <c r="CQ21" i="26"/>
  <c r="CO21" i="26"/>
  <c r="CJ21" i="26"/>
  <c r="CT21" i="26" s="1"/>
  <c r="BX21" i="26"/>
  <c r="BS21" i="26"/>
  <c r="BO21" i="26"/>
  <c r="BK21" i="26"/>
  <c r="T21" i="26"/>
  <c r="S21" i="26"/>
  <c r="H21" i="26"/>
  <c r="G21" i="26"/>
  <c r="DD20" i="26"/>
  <c r="DC20" i="26"/>
  <c r="CR20" i="26"/>
  <c r="CQ20" i="26"/>
  <c r="CO20" i="26"/>
  <c r="CJ20" i="26"/>
  <c r="CT20" i="26" s="1"/>
  <c r="CC20" i="26"/>
  <c r="BX20" i="26"/>
  <c r="BW20" i="26"/>
  <c r="BS20" i="26"/>
  <c r="BO20" i="26"/>
  <c r="CD20" i="26" s="1"/>
  <c r="BN20" i="26"/>
  <c r="BK20" i="26"/>
  <c r="BJ20" i="26"/>
  <c r="T20" i="26"/>
  <c r="S20" i="26"/>
  <c r="H20" i="26"/>
  <c r="G20" i="26"/>
  <c r="DD19" i="26"/>
  <c r="DC19" i="26"/>
  <c r="CR19" i="26"/>
  <c r="CQ19" i="26"/>
  <c r="CO19" i="26"/>
  <c r="CJ19" i="26"/>
  <c r="CT19" i="26" s="1"/>
  <c r="CC19" i="26"/>
  <c r="BX19" i="26"/>
  <c r="BW19" i="26"/>
  <c r="BS19" i="26"/>
  <c r="BR19" i="26"/>
  <c r="BO19" i="26"/>
  <c r="CD19" i="26" s="1"/>
  <c r="BN19" i="26"/>
  <c r="BK19" i="26"/>
  <c r="BJ19" i="26"/>
  <c r="T19" i="26"/>
  <c r="S19" i="26"/>
  <c r="H19" i="26"/>
  <c r="G19" i="26"/>
  <c r="DQ18" i="26"/>
  <c r="DD18" i="26"/>
  <c r="DC18" i="26"/>
  <c r="CR18" i="26"/>
  <c r="CQ18" i="26"/>
  <c r="CO18" i="26"/>
  <c r="CJ18" i="26"/>
  <c r="CT18" i="26" s="1"/>
  <c r="CC18" i="26"/>
  <c r="BX18" i="26"/>
  <c r="BW18" i="26"/>
  <c r="BS18" i="26"/>
  <c r="BR18" i="26"/>
  <c r="BO18" i="26"/>
  <c r="CD18" i="26" s="1"/>
  <c r="BN18" i="26"/>
  <c r="BK18" i="26"/>
  <c r="BJ18" i="26"/>
  <c r="T18" i="26"/>
  <c r="S18" i="26"/>
  <c r="H18" i="26"/>
  <c r="G18" i="26"/>
  <c r="DQ17" i="26"/>
  <c r="DD17" i="26"/>
  <c r="DC17" i="26"/>
  <c r="CR17" i="26"/>
  <c r="CQ17" i="26"/>
  <c r="CO17" i="26"/>
  <c r="CJ17" i="26"/>
  <c r="CT17" i="26" s="1"/>
  <c r="CC17" i="26"/>
  <c r="BX17" i="26"/>
  <c r="BW17" i="26"/>
  <c r="BS17" i="26"/>
  <c r="BO17" i="26"/>
  <c r="CD17" i="26" s="1"/>
  <c r="BN17" i="26"/>
  <c r="BK17" i="26"/>
  <c r="BJ17" i="26"/>
  <c r="T17" i="26"/>
  <c r="S17" i="26"/>
  <c r="H17" i="26"/>
  <c r="G17" i="26"/>
  <c r="DD16" i="26"/>
  <c r="DC16" i="26"/>
  <c r="CX16" i="26"/>
  <c r="CR16" i="26"/>
  <c r="CQ16" i="26"/>
  <c r="CO16" i="26"/>
  <c r="CJ16" i="26"/>
  <c r="CT16" i="26" s="1"/>
  <c r="CC16" i="26"/>
  <c r="BX16" i="26"/>
  <c r="BW16" i="26"/>
  <c r="BS16" i="26"/>
  <c r="BR16" i="26"/>
  <c r="BO16" i="26"/>
  <c r="CD16" i="26" s="1"/>
  <c r="BN16" i="26"/>
  <c r="BK16" i="26"/>
  <c r="BJ16" i="26"/>
  <c r="T16" i="26"/>
  <c r="S16" i="26"/>
  <c r="H16" i="26"/>
  <c r="G16" i="26"/>
  <c r="DQ15" i="26"/>
  <c r="DD15" i="26"/>
  <c r="DC15" i="26"/>
  <c r="CR15" i="26"/>
  <c r="CQ15" i="26"/>
  <c r="CO15" i="26"/>
  <c r="CJ15" i="26"/>
  <c r="CT15" i="26" s="1"/>
  <c r="CC15" i="26"/>
  <c r="BX15" i="26"/>
  <c r="BW15" i="26"/>
  <c r="BS15" i="26"/>
  <c r="BR15" i="26"/>
  <c r="BO15" i="26"/>
  <c r="CD15" i="26" s="1"/>
  <c r="BN15" i="26"/>
  <c r="BK15" i="26"/>
  <c r="BJ15" i="26"/>
  <c r="T15" i="26"/>
  <c r="S15" i="26"/>
  <c r="H15" i="26"/>
  <c r="G15" i="26"/>
  <c r="DQ14" i="26"/>
  <c r="DD14" i="26"/>
  <c r="DC14" i="26"/>
  <c r="CR14" i="26"/>
  <c r="CQ14" i="26"/>
  <c r="CO14" i="26"/>
  <c r="CJ14" i="26"/>
  <c r="CT14" i="26" s="1"/>
  <c r="CC14" i="26"/>
  <c r="BX14" i="26"/>
  <c r="BW14" i="26"/>
  <c r="BS14" i="26"/>
  <c r="BR14" i="26"/>
  <c r="BO14" i="26"/>
  <c r="CD14" i="26" s="1"/>
  <c r="BN14" i="26"/>
  <c r="BK14" i="26"/>
  <c r="BJ14" i="26"/>
  <c r="T14" i="26"/>
  <c r="S14" i="26"/>
  <c r="H14" i="26"/>
  <c r="G14" i="26"/>
  <c r="DQ13" i="26"/>
  <c r="DD13" i="26"/>
  <c r="DC13" i="26"/>
  <c r="CR13" i="26"/>
  <c r="CQ13" i="26"/>
  <c r="CO13" i="26"/>
  <c r="CJ13" i="26"/>
  <c r="CT13" i="26" s="1"/>
  <c r="CC13" i="26"/>
  <c r="BX13" i="26"/>
  <c r="BS13" i="26"/>
  <c r="BR13" i="26"/>
  <c r="BO13" i="26"/>
  <c r="CD13" i="26" s="1"/>
  <c r="BN13" i="26"/>
  <c r="BK13" i="26"/>
  <c r="BJ13" i="26"/>
  <c r="T13" i="26"/>
  <c r="S13" i="26"/>
  <c r="H13" i="26"/>
  <c r="G13" i="26"/>
  <c r="EH12" i="26"/>
  <c r="EH28" i="26" s="1"/>
  <c r="EG12" i="26"/>
  <c r="EI12" i="26" s="1"/>
  <c r="EI28" i="26" s="1"/>
  <c r="EF12" i="26"/>
  <c r="EF28" i="26" s="1"/>
  <c r="EE12" i="26"/>
  <c r="EE28" i="26" s="1"/>
  <c r="EA12" i="26"/>
  <c r="EA28" i="26" s="1"/>
  <c r="DV12" i="26"/>
  <c r="DV28" i="26" s="1"/>
  <c r="DQ12" i="26"/>
  <c r="DD12" i="26"/>
  <c r="DC12" i="26"/>
  <c r="CR12" i="26"/>
  <c r="CQ12" i="26"/>
  <c r="CO12" i="26"/>
  <c r="CJ12" i="26"/>
  <c r="CT12" i="26" s="1"/>
  <c r="CC12" i="26"/>
  <c r="BX12" i="26"/>
  <c r="BW12" i="26"/>
  <c r="BS12" i="26"/>
  <c r="BR12" i="26"/>
  <c r="BO12" i="26"/>
  <c r="CD12" i="26" s="1"/>
  <c r="BN12" i="26"/>
  <c r="BK12" i="26"/>
  <c r="BJ12" i="26"/>
  <c r="AM12" i="26"/>
  <c r="AM28" i="26" s="1"/>
  <c r="T12" i="26"/>
  <c r="S12" i="26"/>
  <c r="H12" i="26"/>
  <c r="G12" i="26"/>
  <c r="DQ11" i="26"/>
  <c r="DD11" i="26"/>
  <c r="DC11" i="26"/>
  <c r="CR11" i="26"/>
  <c r="CQ11" i="26"/>
  <c r="CO11" i="26"/>
  <c r="CJ11" i="26"/>
  <c r="CT11" i="26" s="1"/>
  <c r="CC11" i="26"/>
  <c r="BX11" i="26"/>
  <c r="BW11" i="26"/>
  <c r="BS11" i="26"/>
  <c r="BR11" i="26"/>
  <c r="BO11" i="26"/>
  <c r="CD11" i="26" s="1"/>
  <c r="BN11" i="26"/>
  <c r="BK11" i="26"/>
  <c r="BJ11" i="26"/>
  <c r="T11" i="26"/>
  <c r="S11" i="26"/>
  <c r="H11" i="26"/>
  <c r="G11" i="26"/>
  <c r="DQ10" i="26"/>
  <c r="DD10" i="26"/>
  <c r="DC10" i="26"/>
  <c r="CR10" i="26"/>
  <c r="CQ10" i="26"/>
  <c r="CO10" i="26"/>
  <c r="CJ10" i="26"/>
  <c r="CT10" i="26" s="1"/>
  <c r="CC10" i="26"/>
  <c r="BX10" i="26"/>
  <c r="CD10" i="26" s="1"/>
  <c r="BS10" i="26"/>
  <c r="BR10" i="26"/>
  <c r="BO10" i="26"/>
  <c r="BN10" i="26"/>
  <c r="BK10" i="26"/>
  <c r="BJ10" i="26"/>
  <c r="T10" i="26"/>
  <c r="S10" i="26"/>
  <c r="H10" i="26"/>
  <c r="G10" i="26"/>
  <c r="DD9" i="26"/>
  <c r="DC9" i="26"/>
  <c r="CR9" i="26"/>
  <c r="CQ9" i="26"/>
  <c r="CO9" i="26"/>
  <c r="CJ9" i="26"/>
  <c r="CT9" i="26" s="1"/>
  <c r="CC9" i="26"/>
  <c r="BX9" i="26"/>
  <c r="BW9" i="26"/>
  <c r="BS9" i="26"/>
  <c r="BR9" i="26"/>
  <c r="BO9" i="26"/>
  <c r="CD9" i="26" s="1"/>
  <c r="BN9" i="26"/>
  <c r="BK9" i="26"/>
  <c r="BJ9" i="26"/>
  <c r="T9" i="26"/>
  <c r="S9" i="26"/>
  <c r="H9" i="26"/>
  <c r="G9" i="26"/>
  <c r="DQ8" i="26"/>
  <c r="DD8" i="26"/>
  <c r="DC8" i="26"/>
  <c r="CR8" i="26"/>
  <c r="CQ8" i="26"/>
  <c r="CO8" i="26"/>
  <c r="CJ8" i="26"/>
  <c r="CT8" i="26" s="1"/>
  <c r="CC8" i="26"/>
  <c r="BX8" i="26"/>
  <c r="BW8" i="26"/>
  <c r="BS8" i="26"/>
  <c r="BR8" i="26"/>
  <c r="BO8" i="26"/>
  <c r="CD8" i="26" s="1"/>
  <c r="BN8" i="26"/>
  <c r="BK8" i="26"/>
  <c r="BJ8" i="26"/>
  <c r="T8" i="26"/>
  <c r="S8" i="26"/>
  <c r="H8" i="26"/>
  <c r="G8" i="26"/>
  <c r="DD7" i="26"/>
  <c r="DC7" i="26"/>
  <c r="CR7" i="26"/>
  <c r="CQ7" i="26"/>
  <c r="CO7" i="26"/>
  <c r="CJ7" i="26"/>
  <c r="CT7" i="26" s="1"/>
  <c r="CC7" i="26"/>
  <c r="BX7" i="26"/>
  <c r="BW7" i="26"/>
  <c r="BS7" i="26"/>
  <c r="BR7" i="26"/>
  <c r="BO7" i="26"/>
  <c r="CD7" i="26" s="1"/>
  <c r="BN7" i="26"/>
  <c r="BK7" i="26"/>
  <c r="BJ7" i="26"/>
  <c r="T7" i="26"/>
  <c r="S7" i="26"/>
  <c r="H7" i="26"/>
  <c r="G7" i="26"/>
  <c r="DD6" i="26"/>
  <c r="DC6" i="26"/>
  <c r="CR6" i="26"/>
  <c r="CQ6" i="26"/>
  <c r="CO6" i="26"/>
  <c r="CJ6" i="26"/>
  <c r="CT6" i="26" s="1"/>
  <c r="BX6" i="26"/>
  <c r="BS6" i="26"/>
  <c r="BO6" i="26"/>
  <c r="BK6" i="26"/>
  <c r="T6" i="26"/>
  <c r="S6" i="26"/>
  <c r="H6" i="26"/>
  <c r="G6" i="26"/>
  <c r="DQ5" i="26"/>
  <c r="DQ28" i="26" s="1"/>
  <c r="DD5" i="26"/>
  <c r="DD28" i="26" s="1"/>
  <c r="DC5" i="26"/>
  <c r="CR5" i="26"/>
  <c r="CQ5" i="26"/>
  <c r="CQ28" i="26" s="1"/>
  <c r="CO5" i="26"/>
  <c r="CO28" i="26" s="1"/>
  <c r="CJ5" i="26"/>
  <c r="CJ28" i="26" s="1"/>
  <c r="CT28" i="26" s="1"/>
  <c r="CC5" i="26"/>
  <c r="BX5" i="26"/>
  <c r="BX28" i="26" s="1"/>
  <c r="BW5" i="26"/>
  <c r="BS5" i="26"/>
  <c r="BS28" i="26" s="1"/>
  <c r="BR5" i="26"/>
  <c r="BO5" i="26"/>
  <c r="BO28" i="26" s="1"/>
  <c r="CD28" i="26" s="1"/>
  <c r="BN5" i="26"/>
  <c r="BK5" i="26"/>
  <c r="BK28" i="26" s="1"/>
  <c r="BJ5" i="26"/>
  <c r="T5" i="26"/>
  <c r="S5" i="26"/>
  <c r="H5" i="26"/>
  <c r="G5" i="26"/>
  <c r="CD5" i="26" l="1"/>
  <c r="CT5" i="26"/>
  <c r="H28" i="26"/>
  <c r="T28" i="26"/>
  <c r="BN28" i="26"/>
  <c r="EG28" i="26"/>
  <c r="DC30" i="25"/>
  <c r="CR30" i="25"/>
  <c r="BW30" i="25"/>
  <c r="BR30" i="25"/>
  <c r="BN30" i="25"/>
  <c r="BJ30" i="25"/>
  <c r="EH29" i="25"/>
  <c r="EI29" i="25" s="1"/>
  <c r="EG29" i="25"/>
  <c r="EE29" i="25"/>
  <c r="EA29" i="25"/>
  <c r="DV29" i="25"/>
  <c r="DQ29" i="25"/>
  <c r="CR29" i="25"/>
  <c r="CJ29" i="25"/>
  <c r="CT29" i="25" s="1"/>
  <c r="CC29" i="25"/>
  <c r="BW29" i="25"/>
  <c r="BR29" i="25"/>
  <c r="BN29" i="25"/>
  <c r="BJ29" i="25"/>
  <c r="S29" i="25"/>
  <c r="G29" i="25"/>
  <c r="EM28" i="25"/>
  <c r="EL28" i="25"/>
  <c r="EK28" i="25"/>
  <c r="EJ28" i="25"/>
  <c r="ED28" i="25"/>
  <c r="EC28" i="25"/>
  <c r="EB28" i="25"/>
  <c r="DZ28" i="25"/>
  <c r="DY28" i="25"/>
  <c r="DX28" i="25"/>
  <c r="DW28" i="25"/>
  <c r="DU28" i="25"/>
  <c r="DT28" i="25"/>
  <c r="DS28" i="25"/>
  <c r="DR28" i="25"/>
  <c r="DP28" i="25"/>
  <c r="DO28" i="25"/>
  <c r="DN28" i="25"/>
  <c r="DM28" i="25"/>
  <c r="DL28" i="25"/>
  <c r="DK28" i="25"/>
  <c r="DJ28" i="25"/>
  <c r="DI28" i="25"/>
  <c r="DH28" i="25"/>
  <c r="DG28" i="25"/>
  <c r="DF28" i="25"/>
  <c r="DE28" i="25"/>
  <c r="DB28" i="25"/>
  <c r="DA28" i="25"/>
  <c r="DC28" i="25" s="1"/>
  <c r="CZ28" i="25"/>
  <c r="CY28" i="25"/>
  <c r="CW28" i="25"/>
  <c r="CX28" i="25" s="1"/>
  <c r="CV28" i="25"/>
  <c r="CU28" i="25"/>
  <c r="CS28" i="25"/>
  <c r="CP28" i="25"/>
  <c r="CR28" i="25" s="1"/>
  <c r="CN28" i="25"/>
  <c r="CM28" i="25"/>
  <c r="CL28" i="25"/>
  <c r="CK28" i="25"/>
  <c r="CI28" i="25"/>
  <c r="CH28" i="25"/>
  <c r="CG28" i="25"/>
  <c r="CF28" i="25"/>
  <c r="CB28" i="25"/>
  <c r="CA28" i="25"/>
  <c r="BZ28" i="25"/>
  <c r="BY28" i="25"/>
  <c r="BV28" i="25"/>
  <c r="BW28" i="25" s="1"/>
  <c r="BU28" i="25"/>
  <c r="BT28" i="25"/>
  <c r="BQ28" i="25"/>
  <c r="BP28" i="25"/>
  <c r="BR28" i="25" s="1"/>
  <c r="BM28" i="25"/>
  <c r="CC28" i="25" s="1"/>
  <c r="BL28" i="25"/>
  <c r="BN28" i="25" s="1"/>
  <c r="BI28" i="25"/>
  <c r="BH28" i="25"/>
  <c r="BJ28" i="25" s="1"/>
  <c r="BG28" i="25"/>
  <c r="BF28" i="25"/>
  <c r="BE28" i="25"/>
  <c r="BD28" i="25"/>
  <c r="BC28" i="25"/>
  <c r="BB28" i="25"/>
  <c r="BA28" i="25"/>
  <c r="AZ28" i="25"/>
  <c r="AY28" i="25"/>
  <c r="AX28" i="25"/>
  <c r="AW28" i="25"/>
  <c r="AV28" i="25"/>
  <c r="AU28" i="25"/>
  <c r="AT28" i="25"/>
  <c r="AS28" i="25"/>
  <c r="AR28" i="25"/>
  <c r="AQ28" i="25"/>
  <c r="AP28" i="25"/>
  <c r="AO28" i="25"/>
  <c r="AN28" i="25"/>
  <c r="AL28" i="25"/>
  <c r="AK28" i="25"/>
  <c r="AJ28" i="25"/>
  <c r="AI28" i="25"/>
  <c r="AH28" i="25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R28" i="25"/>
  <c r="S28" i="25" s="1"/>
  <c r="Q28" i="25"/>
  <c r="P28" i="25"/>
  <c r="O28" i="25"/>
  <c r="N28" i="25"/>
  <c r="M28" i="25"/>
  <c r="L28" i="25"/>
  <c r="K28" i="25"/>
  <c r="J28" i="25"/>
  <c r="I28" i="25"/>
  <c r="F28" i="25"/>
  <c r="G28" i="25" s="1"/>
  <c r="E28" i="25"/>
  <c r="D28" i="25"/>
  <c r="C28" i="25"/>
  <c r="CO27" i="25"/>
  <c r="CJ27" i="25"/>
  <c r="CT27" i="25" s="1"/>
  <c r="DD26" i="25"/>
  <c r="DC26" i="25"/>
  <c r="CR26" i="25"/>
  <c r="CQ26" i="25"/>
  <c r="CO26" i="25"/>
  <c r="CJ26" i="25"/>
  <c r="CT26" i="25" s="1"/>
  <c r="CC26" i="25"/>
  <c r="BX26" i="25"/>
  <c r="BS26" i="25"/>
  <c r="BO26" i="25"/>
  <c r="CD26" i="25" s="1"/>
  <c r="BN26" i="25"/>
  <c r="BK26" i="25"/>
  <c r="BJ26" i="25"/>
  <c r="T26" i="25"/>
  <c r="S26" i="25"/>
  <c r="H26" i="25"/>
  <c r="G26" i="25"/>
  <c r="DD25" i="25"/>
  <c r="DC25" i="25"/>
  <c r="CX25" i="25"/>
  <c r="BX25" i="25"/>
  <c r="BS25" i="25"/>
  <c r="BO25" i="25"/>
  <c r="BK25" i="25"/>
  <c r="T25" i="25"/>
  <c r="H25" i="25"/>
  <c r="DD24" i="25"/>
  <c r="DC24" i="25"/>
  <c r="CQ24" i="25"/>
  <c r="CO24" i="25"/>
  <c r="CJ24" i="25"/>
  <c r="CT24" i="25" s="1"/>
  <c r="CC24" i="25"/>
  <c r="BX24" i="25"/>
  <c r="BS24" i="25"/>
  <c r="BR24" i="25"/>
  <c r="BO24" i="25"/>
  <c r="CD24" i="25" s="1"/>
  <c r="BN24" i="25"/>
  <c r="BK24" i="25"/>
  <c r="BJ24" i="25"/>
  <c r="EH23" i="25"/>
  <c r="EG23" i="25"/>
  <c r="EI23" i="25" s="1"/>
  <c r="EF23" i="25"/>
  <c r="EA23" i="25"/>
  <c r="DV23" i="25"/>
  <c r="DQ23" i="25"/>
  <c r="DD23" i="25"/>
  <c r="DC23" i="25"/>
  <c r="CR23" i="25"/>
  <c r="CQ23" i="25"/>
  <c r="CO23" i="25"/>
  <c r="CJ23" i="25"/>
  <c r="CT23" i="25" s="1"/>
  <c r="BX23" i="25"/>
  <c r="BS23" i="25"/>
  <c r="BO23" i="25"/>
  <c r="BK23" i="25"/>
  <c r="BJ23" i="25"/>
  <c r="T23" i="25"/>
  <c r="S23" i="25"/>
  <c r="H23" i="25"/>
  <c r="G23" i="25"/>
  <c r="DD22" i="25"/>
  <c r="DC22" i="25"/>
  <c r="CR22" i="25"/>
  <c r="CQ22" i="25"/>
  <c r="CO22" i="25"/>
  <c r="CJ22" i="25"/>
  <c r="CT22" i="25" s="1"/>
  <c r="BX22" i="25"/>
  <c r="BS22" i="25"/>
  <c r="BO22" i="25"/>
  <c r="BK22" i="25"/>
  <c r="T22" i="25"/>
  <c r="S22" i="25"/>
  <c r="H22" i="25"/>
  <c r="G22" i="25"/>
  <c r="DD21" i="25"/>
  <c r="CR21" i="25"/>
  <c r="CQ21" i="25"/>
  <c r="CO21" i="25"/>
  <c r="CJ21" i="25"/>
  <c r="CT21" i="25" s="1"/>
  <c r="BX21" i="25"/>
  <c r="BS21" i="25"/>
  <c r="BO21" i="25"/>
  <c r="BK21" i="25"/>
  <c r="T21" i="25"/>
  <c r="S21" i="25"/>
  <c r="H21" i="25"/>
  <c r="G21" i="25"/>
  <c r="DD20" i="25"/>
  <c r="DC20" i="25"/>
  <c r="CR20" i="25"/>
  <c r="CQ20" i="25"/>
  <c r="CO20" i="25"/>
  <c r="CJ20" i="25"/>
  <c r="CT20" i="25" s="1"/>
  <c r="CC20" i="25"/>
  <c r="BX20" i="25"/>
  <c r="BW20" i="25"/>
  <c r="BS20" i="25"/>
  <c r="BO20" i="25"/>
  <c r="CD20" i="25" s="1"/>
  <c r="BN20" i="25"/>
  <c r="BK20" i="25"/>
  <c r="BJ20" i="25"/>
  <c r="T20" i="25"/>
  <c r="S20" i="25"/>
  <c r="H20" i="25"/>
  <c r="G20" i="25"/>
  <c r="DD19" i="25"/>
  <c r="DC19" i="25"/>
  <c r="CR19" i="25"/>
  <c r="CQ19" i="25"/>
  <c r="CO19" i="25"/>
  <c r="CJ19" i="25"/>
  <c r="CT19" i="25" s="1"/>
  <c r="CC19" i="25"/>
  <c r="BX19" i="25"/>
  <c r="BW19" i="25"/>
  <c r="BS19" i="25"/>
  <c r="BR19" i="25"/>
  <c r="BO19" i="25"/>
  <c r="CD19" i="25" s="1"/>
  <c r="BN19" i="25"/>
  <c r="BK19" i="25"/>
  <c r="BJ19" i="25"/>
  <c r="T19" i="25"/>
  <c r="S19" i="25"/>
  <c r="H19" i="25"/>
  <c r="G19" i="25"/>
  <c r="DQ18" i="25"/>
  <c r="DD18" i="25"/>
  <c r="DC18" i="25"/>
  <c r="CR18" i="25"/>
  <c r="CQ18" i="25"/>
  <c r="CO18" i="25"/>
  <c r="CJ18" i="25"/>
  <c r="CT18" i="25" s="1"/>
  <c r="CC18" i="25"/>
  <c r="BX18" i="25"/>
  <c r="BW18" i="25"/>
  <c r="BS18" i="25"/>
  <c r="BR18" i="25"/>
  <c r="BO18" i="25"/>
  <c r="CD18" i="25" s="1"/>
  <c r="BN18" i="25"/>
  <c r="BK18" i="25"/>
  <c r="BJ18" i="25"/>
  <c r="T18" i="25"/>
  <c r="S18" i="25"/>
  <c r="H18" i="25"/>
  <c r="G18" i="25"/>
  <c r="DQ17" i="25"/>
  <c r="DD17" i="25"/>
  <c r="DC17" i="25"/>
  <c r="CR17" i="25"/>
  <c r="CQ17" i="25"/>
  <c r="CO17" i="25"/>
  <c r="CJ17" i="25"/>
  <c r="CT17" i="25" s="1"/>
  <c r="CC17" i="25"/>
  <c r="BX17" i="25"/>
  <c r="BW17" i="25"/>
  <c r="BS17" i="25"/>
  <c r="BO17" i="25"/>
  <c r="CD17" i="25" s="1"/>
  <c r="BN17" i="25"/>
  <c r="BK17" i="25"/>
  <c r="BJ17" i="25"/>
  <c r="T17" i="25"/>
  <c r="S17" i="25"/>
  <c r="H17" i="25"/>
  <c r="G17" i="25"/>
  <c r="DD16" i="25"/>
  <c r="DC16" i="25"/>
  <c r="CX16" i="25"/>
  <c r="CR16" i="25"/>
  <c r="CQ16" i="25"/>
  <c r="CO16" i="25"/>
  <c r="CJ16" i="25"/>
  <c r="CT16" i="25" s="1"/>
  <c r="CC16" i="25"/>
  <c r="BX16" i="25"/>
  <c r="BW16" i="25"/>
  <c r="BS16" i="25"/>
  <c r="BR16" i="25"/>
  <c r="BO16" i="25"/>
  <c r="CD16" i="25" s="1"/>
  <c r="BN16" i="25"/>
  <c r="BK16" i="25"/>
  <c r="BJ16" i="25"/>
  <c r="T16" i="25"/>
  <c r="S16" i="25"/>
  <c r="H16" i="25"/>
  <c r="G16" i="25"/>
  <c r="DQ15" i="25"/>
  <c r="DD15" i="25"/>
  <c r="DC15" i="25"/>
  <c r="CR15" i="25"/>
  <c r="CQ15" i="25"/>
  <c r="CO15" i="25"/>
  <c r="CJ15" i="25"/>
  <c r="CT15" i="25" s="1"/>
  <c r="CC15" i="25"/>
  <c r="BX15" i="25"/>
  <c r="BW15" i="25"/>
  <c r="BS15" i="25"/>
  <c r="BR15" i="25"/>
  <c r="BO15" i="25"/>
  <c r="CD15" i="25" s="1"/>
  <c r="BN15" i="25"/>
  <c r="BK15" i="25"/>
  <c r="BJ15" i="25"/>
  <c r="T15" i="25"/>
  <c r="S15" i="25"/>
  <c r="H15" i="25"/>
  <c r="G15" i="25"/>
  <c r="DQ14" i="25"/>
  <c r="DD14" i="25"/>
  <c r="DC14" i="25"/>
  <c r="CR14" i="25"/>
  <c r="CQ14" i="25"/>
  <c r="CO14" i="25"/>
  <c r="CJ14" i="25"/>
  <c r="CT14" i="25" s="1"/>
  <c r="CC14" i="25"/>
  <c r="BX14" i="25"/>
  <c r="BW14" i="25"/>
  <c r="BS14" i="25"/>
  <c r="BR14" i="25"/>
  <c r="BO14" i="25"/>
  <c r="CD14" i="25" s="1"/>
  <c r="BN14" i="25"/>
  <c r="BK14" i="25"/>
  <c r="BJ14" i="25"/>
  <c r="T14" i="25"/>
  <c r="S14" i="25"/>
  <c r="H14" i="25"/>
  <c r="G14" i="25"/>
  <c r="DQ13" i="25"/>
  <c r="DD13" i="25"/>
  <c r="DC13" i="25"/>
  <c r="CR13" i="25"/>
  <c r="CQ13" i="25"/>
  <c r="CO13" i="25"/>
  <c r="CJ13" i="25"/>
  <c r="CT13" i="25" s="1"/>
  <c r="CC13" i="25"/>
  <c r="BX13" i="25"/>
  <c r="CD13" i="25" s="1"/>
  <c r="BS13" i="25"/>
  <c r="BR13" i="25"/>
  <c r="BO13" i="25"/>
  <c r="BN13" i="25"/>
  <c r="BK13" i="25"/>
  <c r="BJ13" i="25"/>
  <c r="T13" i="25"/>
  <c r="S13" i="25"/>
  <c r="H13" i="25"/>
  <c r="G13" i="25"/>
  <c r="EH12" i="25"/>
  <c r="EH28" i="25" s="1"/>
  <c r="EG12" i="25"/>
  <c r="EG28" i="25" s="1"/>
  <c r="EF12" i="25"/>
  <c r="EF28" i="25" s="1"/>
  <c r="EE12" i="25"/>
  <c r="EE28" i="25" s="1"/>
  <c r="EA12" i="25"/>
  <c r="EA28" i="25" s="1"/>
  <c r="DV12" i="25"/>
  <c r="DV28" i="25" s="1"/>
  <c r="DQ12" i="25"/>
  <c r="DD12" i="25"/>
  <c r="DC12" i="25"/>
  <c r="CR12" i="25"/>
  <c r="CQ12" i="25"/>
  <c r="CO12" i="25"/>
  <c r="CJ12" i="25"/>
  <c r="CT12" i="25" s="1"/>
  <c r="CC12" i="25"/>
  <c r="BX12" i="25"/>
  <c r="BW12" i="25"/>
  <c r="BS12" i="25"/>
  <c r="BR12" i="25"/>
  <c r="BO12" i="25"/>
  <c r="CD12" i="25" s="1"/>
  <c r="BN12" i="25"/>
  <c r="BK12" i="25"/>
  <c r="BJ12" i="25"/>
  <c r="AM12" i="25"/>
  <c r="AM28" i="25" s="1"/>
  <c r="T12" i="25"/>
  <c r="S12" i="25"/>
  <c r="H12" i="25"/>
  <c r="G12" i="25"/>
  <c r="DQ11" i="25"/>
  <c r="DD11" i="25"/>
  <c r="DC11" i="25"/>
  <c r="CR11" i="25"/>
  <c r="CQ11" i="25"/>
  <c r="CO11" i="25"/>
  <c r="CJ11" i="25"/>
  <c r="CT11" i="25" s="1"/>
  <c r="CC11" i="25"/>
  <c r="BX11" i="25"/>
  <c r="BW11" i="25"/>
  <c r="BS11" i="25"/>
  <c r="BR11" i="25"/>
  <c r="BO11" i="25"/>
  <c r="CD11" i="25" s="1"/>
  <c r="BN11" i="25"/>
  <c r="BK11" i="25"/>
  <c r="BJ11" i="25"/>
  <c r="T11" i="25"/>
  <c r="S11" i="25"/>
  <c r="H11" i="25"/>
  <c r="G11" i="25"/>
  <c r="DQ10" i="25"/>
  <c r="DD10" i="25"/>
  <c r="DC10" i="25"/>
  <c r="CR10" i="25"/>
  <c r="CQ10" i="25"/>
  <c r="CO10" i="25"/>
  <c r="CJ10" i="25"/>
  <c r="CT10" i="25" s="1"/>
  <c r="CC10" i="25"/>
  <c r="BX10" i="25"/>
  <c r="BS10" i="25"/>
  <c r="BR10" i="25"/>
  <c r="BO10" i="25"/>
  <c r="CD10" i="25" s="1"/>
  <c r="BN10" i="25"/>
  <c r="BK10" i="25"/>
  <c r="BJ10" i="25"/>
  <c r="T10" i="25"/>
  <c r="S10" i="25"/>
  <c r="H10" i="25"/>
  <c r="G10" i="25"/>
  <c r="DD9" i="25"/>
  <c r="DC9" i="25"/>
  <c r="CR9" i="25"/>
  <c r="CQ9" i="25"/>
  <c r="CO9" i="25"/>
  <c r="CJ9" i="25"/>
  <c r="CT9" i="25" s="1"/>
  <c r="CC9" i="25"/>
  <c r="BX9" i="25"/>
  <c r="BW9" i="25"/>
  <c r="BS9" i="25"/>
  <c r="BR9" i="25"/>
  <c r="BO9" i="25"/>
  <c r="CD9" i="25" s="1"/>
  <c r="BN9" i="25"/>
  <c r="BK9" i="25"/>
  <c r="BJ9" i="25"/>
  <c r="T9" i="25"/>
  <c r="S9" i="25"/>
  <c r="H9" i="25"/>
  <c r="G9" i="25"/>
  <c r="DQ8" i="25"/>
  <c r="DD8" i="25"/>
  <c r="DC8" i="25"/>
  <c r="CR8" i="25"/>
  <c r="CQ8" i="25"/>
  <c r="CO8" i="25"/>
  <c r="CJ8" i="25"/>
  <c r="CT8" i="25" s="1"/>
  <c r="CC8" i="25"/>
  <c r="BX8" i="25"/>
  <c r="BW8" i="25"/>
  <c r="BS8" i="25"/>
  <c r="BR8" i="25"/>
  <c r="BO8" i="25"/>
  <c r="CD8" i="25" s="1"/>
  <c r="BN8" i="25"/>
  <c r="BK8" i="25"/>
  <c r="BJ8" i="25"/>
  <c r="T8" i="25"/>
  <c r="S8" i="25"/>
  <c r="H8" i="25"/>
  <c r="G8" i="25"/>
  <c r="DD7" i="25"/>
  <c r="DC7" i="25"/>
  <c r="CR7" i="25"/>
  <c r="CQ7" i="25"/>
  <c r="CO7" i="25"/>
  <c r="CJ7" i="25"/>
  <c r="CT7" i="25" s="1"/>
  <c r="CC7" i="25"/>
  <c r="BX7" i="25"/>
  <c r="BW7" i="25"/>
  <c r="BS7" i="25"/>
  <c r="BR7" i="25"/>
  <c r="BO7" i="25"/>
  <c r="CD7" i="25" s="1"/>
  <c r="BN7" i="25"/>
  <c r="BK7" i="25"/>
  <c r="BJ7" i="25"/>
  <c r="T7" i="25"/>
  <c r="S7" i="25"/>
  <c r="H7" i="25"/>
  <c r="G7" i="25"/>
  <c r="DD6" i="25"/>
  <c r="DC6" i="25"/>
  <c r="CR6" i="25"/>
  <c r="CQ6" i="25"/>
  <c r="CO6" i="25"/>
  <c r="CJ6" i="25"/>
  <c r="CT6" i="25" s="1"/>
  <c r="BX6" i="25"/>
  <c r="BS6" i="25"/>
  <c r="BO6" i="25"/>
  <c r="BK6" i="25"/>
  <c r="T6" i="25"/>
  <c r="S6" i="25"/>
  <c r="H6" i="25"/>
  <c r="G6" i="25"/>
  <c r="DQ5" i="25"/>
  <c r="DQ28" i="25" s="1"/>
  <c r="DD5" i="25"/>
  <c r="DD28" i="25" s="1"/>
  <c r="DC5" i="25"/>
  <c r="CR5" i="25"/>
  <c r="CQ5" i="25"/>
  <c r="CQ28" i="25" s="1"/>
  <c r="CO5" i="25"/>
  <c r="CO28" i="25" s="1"/>
  <c r="CJ5" i="25"/>
  <c r="CJ28" i="25" s="1"/>
  <c r="CT28" i="25" s="1"/>
  <c r="CC5" i="25"/>
  <c r="BX5" i="25"/>
  <c r="BX28" i="25" s="1"/>
  <c r="BW5" i="25"/>
  <c r="BS5" i="25"/>
  <c r="BS28" i="25" s="1"/>
  <c r="BR5" i="25"/>
  <c r="BO5" i="25"/>
  <c r="BO28" i="25" s="1"/>
  <c r="CD28" i="25" s="1"/>
  <c r="BN5" i="25"/>
  <c r="BK5" i="25"/>
  <c r="BK28" i="25" s="1"/>
  <c r="BJ5" i="25"/>
  <c r="T5" i="25"/>
  <c r="S5" i="25"/>
  <c r="H5" i="25"/>
  <c r="G5" i="25"/>
  <c r="H28" i="25" l="1"/>
  <c r="T28" i="25"/>
  <c r="CT5" i="25"/>
  <c r="CD5" i="25"/>
  <c r="EI12" i="25"/>
  <c r="EI28" i="25" s="1"/>
  <c r="DC30" i="24"/>
  <c r="CR30" i="24"/>
  <c r="BW30" i="24"/>
  <c r="BR30" i="24"/>
  <c r="BN30" i="24"/>
  <c r="BJ30" i="24"/>
  <c r="EH29" i="24"/>
  <c r="EI29" i="24" s="1"/>
  <c r="EG29" i="24"/>
  <c r="EE29" i="24"/>
  <c r="EA29" i="24"/>
  <c r="DV29" i="24"/>
  <c r="DQ29" i="24"/>
  <c r="CR29" i="24"/>
  <c r="CJ29" i="24"/>
  <c r="CT29" i="24" s="1"/>
  <c r="CC29" i="24"/>
  <c r="BW29" i="24"/>
  <c r="BR29" i="24"/>
  <c r="BN29" i="24"/>
  <c r="BJ29" i="24"/>
  <c r="S29" i="24"/>
  <c r="G29" i="24"/>
  <c r="EM28" i="24"/>
  <c r="EL28" i="24"/>
  <c r="EK28" i="24"/>
  <c r="EJ28" i="24"/>
  <c r="ED28" i="24"/>
  <c r="EC28" i="24"/>
  <c r="EB28" i="24"/>
  <c r="DZ28" i="24"/>
  <c r="DY28" i="24"/>
  <c r="DX28" i="24"/>
  <c r="DW28" i="24"/>
  <c r="DU28" i="24"/>
  <c r="DT28" i="24"/>
  <c r="DS28" i="24"/>
  <c r="DR28" i="24"/>
  <c r="DP28" i="24"/>
  <c r="DO28" i="24"/>
  <c r="DN28" i="24"/>
  <c r="DM28" i="24"/>
  <c r="DL28" i="24"/>
  <c r="DK28" i="24"/>
  <c r="DJ28" i="24"/>
  <c r="DI28" i="24"/>
  <c r="DH28" i="24"/>
  <c r="DG28" i="24"/>
  <c r="DF28" i="24"/>
  <c r="DE28" i="24"/>
  <c r="DB28" i="24"/>
  <c r="DC28" i="24" s="1"/>
  <c r="DA28" i="24"/>
  <c r="CZ28" i="24"/>
  <c r="CY28" i="24"/>
  <c r="CW28" i="24"/>
  <c r="CX28" i="24" s="1"/>
  <c r="CV28" i="24"/>
  <c r="CU28" i="24"/>
  <c r="CS28" i="24"/>
  <c r="CP28" i="24"/>
  <c r="CR28" i="24" s="1"/>
  <c r="CN28" i="24"/>
  <c r="CM28" i="24"/>
  <c r="CL28" i="24"/>
  <c r="CK28" i="24"/>
  <c r="CI28" i="24"/>
  <c r="CH28" i="24"/>
  <c r="CG28" i="24"/>
  <c r="CF28" i="24"/>
  <c r="CB28" i="24"/>
  <c r="CA28" i="24"/>
  <c r="BZ28" i="24"/>
  <c r="BY28" i="24"/>
  <c r="BV28" i="24"/>
  <c r="BW28" i="24" s="1"/>
  <c r="BU28" i="24"/>
  <c r="BT28" i="24"/>
  <c r="BQ28" i="24"/>
  <c r="BR28" i="24" s="1"/>
  <c r="BP28" i="24"/>
  <c r="BM28" i="24"/>
  <c r="CC28" i="24" s="1"/>
  <c r="BL28" i="24"/>
  <c r="BI28" i="24"/>
  <c r="BJ28" i="24" s="1"/>
  <c r="BH28" i="24"/>
  <c r="BG28" i="24"/>
  <c r="BF28" i="24"/>
  <c r="BE28" i="24"/>
  <c r="BD28" i="24"/>
  <c r="BC28" i="24"/>
  <c r="BB28" i="24"/>
  <c r="BA28" i="24"/>
  <c r="AZ28" i="24"/>
  <c r="AY28" i="24"/>
  <c r="AX28" i="24"/>
  <c r="AW28" i="24"/>
  <c r="AV28" i="24"/>
  <c r="AU28" i="24"/>
  <c r="AT28" i="24"/>
  <c r="AS28" i="24"/>
  <c r="AR28" i="24"/>
  <c r="AQ28" i="24"/>
  <c r="AP28" i="24"/>
  <c r="AO28" i="24"/>
  <c r="AN28" i="24"/>
  <c r="AL28" i="24"/>
  <c r="AK28" i="24"/>
  <c r="AJ28" i="24"/>
  <c r="AI28" i="24"/>
  <c r="AH28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R28" i="24"/>
  <c r="S28" i="24" s="1"/>
  <c r="Q28" i="24"/>
  <c r="P28" i="24"/>
  <c r="O28" i="24"/>
  <c r="N28" i="24"/>
  <c r="M28" i="24"/>
  <c r="L28" i="24"/>
  <c r="K28" i="24"/>
  <c r="J28" i="24"/>
  <c r="I28" i="24"/>
  <c r="F28" i="24"/>
  <c r="G28" i="24" s="1"/>
  <c r="E28" i="24"/>
  <c r="D28" i="24"/>
  <c r="C28" i="24"/>
  <c r="CO27" i="24"/>
  <c r="CJ27" i="24"/>
  <c r="CT27" i="24" s="1"/>
  <c r="DD26" i="24"/>
  <c r="DC26" i="24"/>
  <c r="CR26" i="24"/>
  <c r="CQ26" i="24"/>
  <c r="CO26" i="24"/>
  <c r="CJ26" i="24"/>
  <c r="CT26" i="24" s="1"/>
  <c r="CC26" i="24"/>
  <c r="BX26" i="24"/>
  <c r="BS26" i="24"/>
  <c r="BO26" i="24"/>
  <c r="CD26" i="24" s="1"/>
  <c r="BN26" i="24"/>
  <c r="BK26" i="24"/>
  <c r="BJ26" i="24"/>
  <c r="T26" i="24"/>
  <c r="S26" i="24"/>
  <c r="H26" i="24"/>
  <c r="G26" i="24"/>
  <c r="DD25" i="24"/>
  <c r="DC25" i="24"/>
  <c r="CX25" i="24"/>
  <c r="BX25" i="24"/>
  <c r="BS25" i="24"/>
  <c r="BO25" i="24"/>
  <c r="BK25" i="24"/>
  <c r="T25" i="24"/>
  <c r="H25" i="24"/>
  <c r="DD24" i="24"/>
  <c r="DC24" i="24"/>
  <c r="CQ24" i="24"/>
  <c r="CO24" i="24"/>
  <c r="CJ24" i="24"/>
  <c r="CT24" i="24" s="1"/>
  <c r="CC24" i="24"/>
  <c r="BX24" i="24"/>
  <c r="BS24" i="24"/>
  <c r="BR24" i="24"/>
  <c r="BO24" i="24"/>
  <c r="CD24" i="24" s="1"/>
  <c r="BN24" i="24"/>
  <c r="BK24" i="24"/>
  <c r="BJ24" i="24"/>
  <c r="EH23" i="24"/>
  <c r="EG23" i="24"/>
  <c r="EI23" i="24" s="1"/>
  <c r="EF23" i="24"/>
  <c r="EA23" i="24"/>
  <c r="DV23" i="24"/>
  <c r="DQ23" i="24"/>
  <c r="DD23" i="24"/>
  <c r="DC23" i="24"/>
  <c r="CR23" i="24"/>
  <c r="CQ23" i="24"/>
  <c r="CO23" i="24"/>
  <c r="CJ23" i="24"/>
  <c r="CT23" i="24" s="1"/>
  <c r="BX23" i="24"/>
  <c r="BS23" i="24"/>
  <c r="BO23" i="24"/>
  <c r="BK23" i="24"/>
  <c r="BJ23" i="24"/>
  <c r="T23" i="24"/>
  <c r="S23" i="24"/>
  <c r="H23" i="24"/>
  <c r="G23" i="24"/>
  <c r="DD22" i="24"/>
  <c r="DC22" i="24"/>
  <c r="CR22" i="24"/>
  <c r="CQ22" i="24"/>
  <c r="CO22" i="24"/>
  <c r="CJ22" i="24"/>
  <c r="CT22" i="24" s="1"/>
  <c r="BX22" i="24"/>
  <c r="BS22" i="24"/>
  <c r="BO22" i="24"/>
  <c r="BK22" i="24"/>
  <c r="T22" i="24"/>
  <c r="S22" i="24"/>
  <c r="H22" i="24"/>
  <c r="G22" i="24"/>
  <c r="DD21" i="24"/>
  <c r="CR21" i="24"/>
  <c r="CQ21" i="24"/>
  <c r="CO21" i="24"/>
  <c r="CJ21" i="24"/>
  <c r="CT21" i="24" s="1"/>
  <c r="BX21" i="24"/>
  <c r="BS21" i="24"/>
  <c r="BO21" i="24"/>
  <c r="BK21" i="24"/>
  <c r="T21" i="24"/>
  <c r="S21" i="24"/>
  <c r="H21" i="24"/>
  <c r="G21" i="24"/>
  <c r="DD20" i="24"/>
  <c r="DC20" i="24"/>
  <c r="CR20" i="24"/>
  <c r="CQ20" i="24"/>
  <c r="CO20" i="24"/>
  <c r="CJ20" i="24"/>
  <c r="CT20" i="24" s="1"/>
  <c r="CC20" i="24"/>
  <c r="BX20" i="24"/>
  <c r="BW20" i="24"/>
  <c r="BS20" i="24"/>
  <c r="BO20" i="24"/>
  <c r="CD20" i="24" s="1"/>
  <c r="BN20" i="24"/>
  <c r="BK20" i="24"/>
  <c r="BJ20" i="24"/>
  <c r="T20" i="24"/>
  <c r="S20" i="24"/>
  <c r="H20" i="24"/>
  <c r="G20" i="24"/>
  <c r="DD19" i="24"/>
  <c r="DC19" i="24"/>
  <c r="CR19" i="24"/>
  <c r="CQ19" i="24"/>
  <c r="CO19" i="24"/>
  <c r="CJ19" i="24"/>
  <c r="CT19" i="24" s="1"/>
  <c r="CC19" i="24"/>
  <c r="BX19" i="24"/>
  <c r="BW19" i="24"/>
  <c r="BS19" i="24"/>
  <c r="BR19" i="24"/>
  <c r="BO19" i="24"/>
  <c r="CD19" i="24" s="1"/>
  <c r="BN19" i="24"/>
  <c r="BK19" i="24"/>
  <c r="BJ19" i="24"/>
  <c r="T19" i="24"/>
  <c r="S19" i="24"/>
  <c r="H19" i="24"/>
  <c r="G19" i="24"/>
  <c r="DQ18" i="24"/>
  <c r="DD18" i="24"/>
  <c r="DC18" i="24"/>
  <c r="CR18" i="24"/>
  <c r="CQ18" i="24"/>
  <c r="CO18" i="24"/>
  <c r="CJ18" i="24"/>
  <c r="CT18" i="24" s="1"/>
  <c r="CC18" i="24"/>
  <c r="BX18" i="24"/>
  <c r="BW18" i="24"/>
  <c r="BS18" i="24"/>
  <c r="BR18" i="24"/>
  <c r="BO18" i="24"/>
  <c r="CD18" i="24" s="1"/>
  <c r="BN18" i="24"/>
  <c r="BK18" i="24"/>
  <c r="BJ18" i="24"/>
  <c r="T18" i="24"/>
  <c r="S18" i="24"/>
  <c r="H18" i="24"/>
  <c r="G18" i="24"/>
  <c r="DQ17" i="24"/>
  <c r="DD17" i="24"/>
  <c r="DC17" i="24"/>
  <c r="CR17" i="24"/>
  <c r="CQ17" i="24"/>
  <c r="CO17" i="24"/>
  <c r="CJ17" i="24"/>
  <c r="CT17" i="24" s="1"/>
  <c r="CC17" i="24"/>
  <c r="BX17" i="24"/>
  <c r="BW17" i="24"/>
  <c r="BS17" i="24"/>
  <c r="BO17" i="24"/>
  <c r="CD17" i="24" s="1"/>
  <c r="BN17" i="24"/>
  <c r="BK17" i="24"/>
  <c r="BJ17" i="24"/>
  <c r="T17" i="24"/>
  <c r="S17" i="24"/>
  <c r="H17" i="24"/>
  <c r="G17" i="24"/>
  <c r="DD16" i="24"/>
  <c r="DC16" i="24"/>
  <c r="CX16" i="24"/>
  <c r="CR16" i="24"/>
  <c r="CQ16" i="24"/>
  <c r="CO16" i="24"/>
  <c r="CJ16" i="24"/>
  <c r="CT16" i="24" s="1"/>
  <c r="CC16" i="24"/>
  <c r="BX16" i="24"/>
  <c r="BW16" i="24"/>
  <c r="BS16" i="24"/>
  <c r="BR16" i="24"/>
  <c r="BO16" i="24"/>
  <c r="CD16" i="24" s="1"/>
  <c r="BN16" i="24"/>
  <c r="BK16" i="24"/>
  <c r="BJ16" i="24"/>
  <c r="T16" i="24"/>
  <c r="S16" i="24"/>
  <c r="H16" i="24"/>
  <c r="G16" i="24"/>
  <c r="DQ15" i="24"/>
  <c r="DD15" i="24"/>
  <c r="DC15" i="24"/>
  <c r="CR15" i="24"/>
  <c r="CQ15" i="24"/>
  <c r="CO15" i="24"/>
  <c r="CJ15" i="24"/>
  <c r="CT15" i="24" s="1"/>
  <c r="CC15" i="24"/>
  <c r="BX15" i="24"/>
  <c r="BW15" i="24"/>
  <c r="BS15" i="24"/>
  <c r="BR15" i="24"/>
  <c r="BO15" i="24"/>
  <c r="CD15" i="24" s="1"/>
  <c r="BN15" i="24"/>
  <c r="BK15" i="24"/>
  <c r="BJ15" i="24"/>
  <c r="T15" i="24"/>
  <c r="S15" i="24"/>
  <c r="H15" i="24"/>
  <c r="G15" i="24"/>
  <c r="DQ14" i="24"/>
  <c r="DD14" i="24"/>
  <c r="DC14" i="24"/>
  <c r="CR14" i="24"/>
  <c r="CQ14" i="24"/>
  <c r="CO14" i="24"/>
  <c r="CJ14" i="24"/>
  <c r="CT14" i="24" s="1"/>
  <c r="CC14" i="24"/>
  <c r="BX14" i="24"/>
  <c r="BW14" i="24"/>
  <c r="BS14" i="24"/>
  <c r="BR14" i="24"/>
  <c r="BO14" i="24"/>
  <c r="CD14" i="24" s="1"/>
  <c r="BN14" i="24"/>
  <c r="BK14" i="24"/>
  <c r="BJ14" i="24"/>
  <c r="T14" i="24"/>
  <c r="S14" i="24"/>
  <c r="H14" i="24"/>
  <c r="G14" i="24"/>
  <c r="DQ13" i="24"/>
  <c r="DD13" i="24"/>
  <c r="DC13" i="24"/>
  <c r="CR13" i="24"/>
  <c r="CQ13" i="24"/>
  <c r="CO13" i="24"/>
  <c r="CJ13" i="24"/>
  <c r="CT13" i="24" s="1"/>
  <c r="CC13" i="24"/>
  <c r="BX13" i="24"/>
  <c r="BS13" i="24"/>
  <c r="BR13" i="24"/>
  <c r="BO13" i="24"/>
  <c r="CD13" i="24" s="1"/>
  <c r="BN13" i="24"/>
  <c r="BK13" i="24"/>
  <c r="BJ13" i="24"/>
  <c r="T13" i="24"/>
  <c r="S13" i="24"/>
  <c r="H13" i="24"/>
  <c r="G13" i="24"/>
  <c r="EH12" i="24"/>
  <c r="EH28" i="24" s="1"/>
  <c r="EG12" i="24"/>
  <c r="EG28" i="24" s="1"/>
  <c r="EF12" i="24"/>
  <c r="EF28" i="24" s="1"/>
  <c r="EE12" i="24"/>
  <c r="EE28" i="24" s="1"/>
  <c r="EA12" i="24"/>
  <c r="EA28" i="24" s="1"/>
  <c r="DV12" i="24"/>
  <c r="DV28" i="24" s="1"/>
  <c r="DQ12" i="24"/>
  <c r="DD12" i="24"/>
  <c r="DC12" i="24"/>
  <c r="CR12" i="24"/>
  <c r="CQ12" i="24"/>
  <c r="CO12" i="24"/>
  <c r="CJ12" i="24"/>
  <c r="CT12" i="24" s="1"/>
  <c r="CC12" i="24"/>
  <c r="BX12" i="24"/>
  <c r="BW12" i="24"/>
  <c r="BS12" i="24"/>
  <c r="BR12" i="24"/>
  <c r="BO12" i="24"/>
  <c r="CD12" i="24" s="1"/>
  <c r="BN12" i="24"/>
  <c r="BK12" i="24"/>
  <c r="BJ12" i="24"/>
  <c r="AM12" i="24"/>
  <c r="AM28" i="24" s="1"/>
  <c r="T12" i="24"/>
  <c r="S12" i="24"/>
  <c r="H12" i="24"/>
  <c r="G12" i="24"/>
  <c r="DQ11" i="24"/>
  <c r="DD11" i="24"/>
  <c r="DC11" i="24"/>
  <c r="CR11" i="24"/>
  <c r="CQ11" i="24"/>
  <c r="CO11" i="24"/>
  <c r="CJ11" i="24"/>
  <c r="CT11" i="24" s="1"/>
  <c r="CC11" i="24"/>
  <c r="BX11" i="24"/>
  <c r="BW11" i="24"/>
  <c r="BS11" i="24"/>
  <c r="BR11" i="24"/>
  <c r="BO11" i="24"/>
  <c r="CD11" i="24" s="1"/>
  <c r="BN11" i="24"/>
  <c r="BK11" i="24"/>
  <c r="BJ11" i="24"/>
  <c r="T11" i="24"/>
  <c r="S11" i="24"/>
  <c r="H11" i="24"/>
  <c r="G11" i="24"/>
  <c r="DQ10" i="24"/>
  <c r="DD10" i="24"/>
  <c r="DC10" i="24"/>
  <c r="CR10" i="24"/>
  <c r="CQ10" i="24"/>
  <c r="CO10" i="24"/>
  <c r="CJ10" i="24"/>
  <c r="CT10" i="24" s="1"/>
  <c r="CC10" i="24"/>
  <c r="BX10" i="24"/>
  <c r="BS10" i="24"/>
  <c r="BR10" i="24"/>
  <c r="BO10" i="24"/>
  <c r="CD10" i="24" s="1"/>
  <c r="BN10" i="24"/>
  <c r="BK10" i="24"/>
  <c r="BJ10" i="24"/>
  <c r="T10" i="24"/>
  <c r="S10" i="24"/>
  <c r="H10" i="24"/>
  <c r="G10" i="24"/>
  <c r="DD9" i="24"/>
  <c r="DC9" i="24"/>
  <c r="CR9" i="24"/>
  <c r="CQ9" i="24"/>
  <c r="CO9" i="24"/>
  <c r="CJ9" i="24"/>
  <c r="CT9" i="24" s="1"/>
  <c r="CC9" i="24"/>
  <c r="BX9" i="24"/>
  <c r="BW9" i="24"/>
  <c r="BS9" i="24"/>
  <c r="BR9" i="24"/>
  <c r="BO9" i="24"/>
  <c r="CD9" i="24" s="1"/>
  <c r="BN9" i="24"/>
  <c r="BK9" i="24"/>
  <c r="BJ9" i="24"/>
  <c r="T9" i="24"/>
  <c r="S9" i="24"/>
  <c r="H9" i="24"/>
  <c r="G9" i="24"/>
  <c r="DQ8" i="24"/>
  <c r="DD8" i="24"/>
  <c r="DC8" i="24"/>
  <c r="CR8" i="24"/>
  <c r="CQ8" i="24"/>
  <c r="CO8" i="24"/>
  <c r="CJ8" i="24"/>
  <c r="CT8" i="24" s="1"/>
  <c r="CC8" i="24"/>
  <c r="BX8" i="24"/>
  <c r="BW8" i="24"/>
  <c r="BS8" i="24"/>
  <c r="BR8" i="24"/>
  <c r="BO8" i="24"/>
  <c r="CD8" i="24" s="1"/>
  <c r="BN8" i="24"/>
  <c r="BK8" i="24"/>
  <c r="BJ8" i="24"/>
  <c r="T8" i="24"/>
  <c r="S8" i="24"/>
  <c r="H8" i="24"/>
  <c r="G8" i="24"/>
  <c r="DD7" i="24"/>
  <c r="DC7" i="24"/>
  <c r="CR7" i="24"/>
  <c r="CQ7" i="24"/>
  <c r="CO7" i="24"/>
  <c r="CJ7" i="24"/>
  <c r="CT7" i="24" s="1"/>
  <c r="CC7" i="24"/>
  <c r="BX7" i="24"/>
  <c r="BW7" i="24"/>
  <c r="BS7" i="24"/>
  <c r="BR7" i="24"/>
  <c r="BO7" i="24"/>
  <c r="CD7" i="24" s="1"/>
  <c r="BN7" i="24"/>
  <c r="BK7" i="24"/>
  <c r="BJ7" i="24"/>
  <c r="T7" i="24"/>
  <c r="S7" i="24"/>
  <c r="H7" i="24"/>
  <c r="G7" i="24"/>
  <c r="DD6" i="24"/>
  <c r="DC6" i="24"/>
  <c r="CR6" i="24"/>
  <c r="CQ6" i="24"/>
  <c r="CO6" i="24"/>
  <c r="CJ6" i="24"/>
  <c r="CT6" i="24" s="1"/>
  <c r="BX6" i="24"/>
  <c r="BS6" i="24"/>
  <c r="BO6" i="24"/>
  <c r="BK6" i="24"/>
  <c r="T6" i="24"/>
  <c r="S6" i="24"/>
  <c r="H6" i="24"/>
  <c r="G6" i="24"/>
  <c r="DQ5" i="24"/>
  <c r="DQ28" i="24" s="1"/>
  <c r="DD5" i="24"/>
  <c r="DD28" i="24" s="1"/>
  <c r="DC5" i="24"/>
  <c r="CR5" i="24"/>
  <c r="CQ5" i="24"/>
  <c r="CQ28" i="24" s="1"/>
  <c r="CO5" i="24"/>
  <c r="CO28" i="24" s="1"/>
  <c r="CJ5" i="24"/>
  <c r="CJ28" i="24" s="1"/>
  <c r="CT28" i="24" s="1"/>
  <c r="CC5" i="24"/>
  <c r="BX5" i="24"/>
  <c r="BX28" i="24" s="1"/>
  <c r="BW5" i="24"/>
  <c r="BS5" i="24"/>
  <c r="BS28" i="24" s="1"/>
  <c r="BR5" i="24"/>
  <c r="BO5" i="24"/>
  <c r="BO28" i="24" s="1"/>
  <c r="CD28" i="24" s="1"/>
  <c r="BN5" i="24"/>
  <c r="BK5" i="24"/>
  <c r="BK28" i="24" s="1"/>
  <c r="BJ5" i="24"/>
  <c r="T5" i="24"/>
  <c r="S5" i="24"/>
  <c r="H5" i="24"/>
  <c r="G5" i="24"/>
  <c r="CT5" i="24" l="1"/>
  <c r="H28" i="24"/>
  <c r="T28" i="24"/>
  <c r="BN28" i="24"/>
  <c r="CD5" i="24"/>
  <c r="EI12" i="24"/>
  <c r="EI28" i="24" s="1"/>
  <c r="DC30" i="22" l="1"/>
  <c r="CR30" i="22"/>
  <c r="BW30" i="22"/>
  <c r="BR30" i="22"/>
  <c r="BN30" i="22"/>
  <c r="BJ30" i="22"/>
  <c r="EH29" i="22"/>
  <c r="EG29" i="22"/>
  <c r="EI29" i="22" s="1"/>
  <c r="EE29" i="22"/>
  <c r="EA29" i="22"/>
  <c r="DV29" i="22"/>
  <c r="DQ29" i="22"/>
  <c r="CR29" i="22"/>
  <c r="CJ29" i="22"/>
  <c r="CT29" i="22" s="1"/>
  <c r="CC29" i="22"/>
  <c r="BW29" i="22"/>
  <c r="BR29" i="22"/>
  <c r="BN29" i="22"/>
  <c r="BJ29" i="22"/>
  <c r="S29" i="22"/>
  <c r="G29" i="22"/>
  <c r="EM28" i="22"/>
  <c r="EL28" i="22"/>
  <c r="EK28" i="22"/>
  <c r="EJ28" i="22"/>
  <c r="ED28" i="22"/>
  <c r="EC28" i="22"/>
  <c r="EB28" i="22"/>
  <c r="DZ28" i="22"/>
  <c r="DY28" i="22"/>
  <c r="DX28" i="22"/>
  <c r="DW28" i="22"/>
  <c r="DU28" i="22"/>
  <c r="DT28" i="22"/>
  <c r="DS28" i="22"/>
  <c r="DR28" i="22"/>
  <c r="DP28" i="22"/>
  <c r="DO28" i="22"/>
  <c r="DN28" i="22"/>
  <c r="DM28" i="22"/>
  <c r="DL28" i="22"/>
  <c r="DK28" i="22"/>
  <c r="DJ28" i="22"/>
  <c r="DI28" i="22"/>
  <c r="DH28" i="22"/>
  <c r="DG28" i="22"/>
  <c r="DF28" i="22"/>
  <c r="DE28" i="22"/>
  <c r="DB28" i="22"/>
  <c r="DC28" i="22" s="1"/>
  <c r="DA28" i="22"/>
  <c r="CZ28" i="22"/>
  <c r="CY28" i="22"/>
  <c r="CW28" i="22"/>
  <c r="CX28" i="22" s="1"/>
  <c r="CV28" i="22"/>
  <c r="CU28" i="22"/>
  <c r="CS28" i="22"/>
  <c r="CP28" i="22"/>
  <c r="CR28" i="22" s="1"/>
  <c r="CN28" i="22"/>
  <c r="CM28" i="22"/>
  <c r="CL28" i="22"/>
  <c r="CK28" i="22"/>
  <c r="CI28" i="22"/>
  <c r="CH28" i="22"/>
  <c r="CG28" i="22"/>
  <c r="CF28" i="22"/>
  <c r="CB28" i="22"/>
  <c r="CA28" i="22"/>
  <c r="BZ28" i="22"/>
  <c r="BY28" i="22"/>
  <c r="BV28" i="22"/>
  <c r="BW28" i="22" s="1"/>
  <c r="BU28" i="22"/>
  <c r="BT28" i="22"/>
  <c r="BQ28" i="22"/>
  <c r="BR28" i="22" s="1"/>
  <c r="BP28" i="22"/>
  <c r="BM28" i="22"/>
  <c r="CC28" i="22" s="1"/>
  <c r="BL28" i="22"/>
  <c r="BI28" i="22"/>
  <c r="BJ28" i="22" s="1"/>
  <c r="BH28" i="22"/>
  <c r="BG28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R28" i="22"/>
  <c r="S28" i="22" s="1"/>
  <c r="Q28" i="22"/>
  <c r="P28" i="22"/>
  <c r="O28" i="22"/>
  <c r="N28" i="22"/>
  <c r="M28" i="22"/>
  <c r="L28" i="22"/>
  <c r="K28" i="22"/>
  <c r="J28" i="22"/>
  <c r="I28" i="22"/>
  <c r="F28" i="22"/>
  <c r="G28" i="22" s="1"/>
  <c r="E28" i="22"/>
  <c r="D28" i="22"/>
  <c r="C28" i="22"/>
  <c r="CO27" i="22"/>
  <c r="CJ27" i="22"/>
  <c r="CT27" i="22" s="1"/>
  <c r="DD26" i="22"/>
  <c r="DC26" i="22"/>
  <c r="CR26" i="22"/>
  <c r="CQ26" i="22"/>
  <c r="CO26" i="22"/>
  <c r="CJ26" i="22"/>
  <c r="CT26" i="22" s="1"/>
  <c r="CC26" i="22"/>
  <c r="BX26" i="22"/>
  <c r="BS26" i="22"/>
  <c r="BO26" i="22"/>
  <c r="CD26" i="22" s="1"/>
  <c r="BN26" i="22"/>
  <c r="BK26" i="22"/>
  <c r="BJ26" i="22"/>
  <c r="T26" i="22"/>
  <c r="S26" i="22"/>
  <c r="H26" i="22"/>
  <c r="G26" i="22"/>
  <c r="DD25" i="22"/>
  <c r="DC25" i="22"/>
  <c r="CX25" i="22"/>
  <c r="BX25" i="22"/>
  <c r="BS25" i="22"/>
  <c r="BO25" i="22"/>
  <c r="BK25" i="22"/>
  <c r="T25" i="22"/>
  <c r="H25" i="22"/>
  <c r="DD24" i="22"/>
  <c r="DC24" i="22"/>
  <c r="CT24" i="22"/>
  <c r="CQ24" i="22"/>
  <c r="CO24" i="22"/>
  <c r="CJ24" i="22"/>
  <c r="CC24" i="22"/>
  <c r="BX24" i="22"/>
  <c r="BS24" i="22"/>
  <c r="BR24" i="22"/>
  <c r="BO24" i="22"/>
  <c r="CD24" i="22" s="1"/>
  <c r="BN24" i="22"/>
  <c r="BK24" i="22"/>
  <c r="BJ24" i="22"/>
  <c r="EH23" i="22"/>
  <c r="EI23" i="22" s="1"/>
  <c r="EG23" i="22"/>
  <c r="EF23" i="22"/>
  <c r="EA23" i="22"/>
  <c r="DV23" i="22"/>
  <c r="DQ23" i="22"/>
  <c r="DD23" i="22"/>
  <c r="DC23" i="22"/>
  <c r="CR23" i="22"/>
  <c r="CQ23" i="22"/>
  <c r="CO23" i="22"/>
  <c r="CJ23" i="22"/>
  <c r="CT23" i="22" s="1"/>
  <c r="BX23" i="22"/>
  <c r="BS23" i="22"/>
  <c r="BO23" i="22"/>
  <c r="BK23" i="22"/>
  <c r="BJ23" i="22"/>
  <c r="T23" i="22"/>
  <c r="S23" i="22"/>
  <c r="H23" i="22"/>
  <c r="G23" i="22"/>
  <c r="DD22" i="22"/>
  <c r="DC22" i="22"/>
  <c r="CR22" i="22"/>
  <c r="CQ22" i="22"/>
  <c r="CO22" i="22"/>
  <c r="CJ22" i="22"/>
  <c r="CT22" i="22" s="1"/>
  <c r="BX22" i="22"/>
  <c r="BS22" i="22"/>
  <c r="BO22" i="22"/>
  <c r="BK22" i="22"/>
  <c r="T22" i="22"/>
  <c r="S22" i="22"/>
  <c r="H22" i="22"/>
  <c r="G22" i="22"/>
  <c r="DD21" i="22"/>
  <c r="CR21" i="22"/>
  <c r="CQ21" i="22"/>
  <c r="CO21" i="22"/>
  <c r="CJ21" i="22"/>
  <c r="CT21" i="22" s="1"/>
  <c r="BX21" i="22"/>
  <c r="BS21" i="22"/>
  <c r="BO21" i="22"/>
  <c r="BK21" i="22"/>
  <c r="T21" i="22"/>
  <c r="S21" i="22"/>
  <c r="H21" i="22"/>
  <c r="G21" i="22"/>
  <c r="DD20" i="22"/>
  <c r="DC20" i="22"/>
  <c r="CR20" i="22"/>
  <c r="CQ20" i="22"/>
  <c r="CO20" i="22"/>
  <c r="CJ20" i="22"/>
  <c r="CT20" i="22" s="1"/>
  <c r="CC20" i="22"/>
  <c r="BX20" i="22"/>
  <c r="BW20" i="22"/>
  <c r="BS20" i="22"/>
  <c r="BO20" i="22"/>
  <c r="CD20" i="22" s="1"/>
  <c r="BN20" i="22"/>
  <c r="BK20" i="22"/>
  <c r="BJ20" i="22"/>
  <c r="T20" i="22"/>
  <c r="S20" i="22"/>
  <c r="H20" i="22"/>
  <c r="G20" i="22"/>
  <c r="DD19" i="22"/>
  <c r="DC19" i="22"/>
  <c r="CR19" i="22"/>
  <c r="CQ19" i="22"/>
  <c r="CO19" i="22"/>
  <c r="CJ19" i="22"/>
  <c r="CT19" i="22" s="1"/>
  <c r="CC19" i="22"/>
  <c r="BX19" i="22"/>
  <c r="BW19" i="22"/>
  <c r="BS19" i="22"/>
  <c r="BR19" i="22"/>
  <c r="BO19" i="22"/>
  <c r="CD19" i="22" s="1"/>
  <c r="BN19" i="22"/>
  <c r="BK19" i="22"/>
  <c r="BJ19" i="22"/>
  <c r="T19" i="22"/>
  <c r="S19" i="22"/>
  <c r="H19" i="22"/>
  <c r="G19" i="22"/>
  <c r="DQ18" i="22"/>
  <c r="DD18" i="22"/>
  <c r="DC18" i="22"/>
  <c r="CR18" i="22"/>
  <c r="CQ18" i="22"/>
  <c r="CO18" i="22"/>
  <c r="CJ18" i="22"/>
  <c r="CT18" i="22" s="1"/>
  <c r="CC18" i="22"/>
  <c r="BX18" i="22"/>
  <c r="BW18" i="22"/>
  <c r="BS18" i="22"/>
  <c r="BR18" i="22"/>
  <c r="BO18" i="22"/>
  <c r="CD18" i="22" s="1"/>
  <c r="BN18" i="22"/>
  <c r="BK18" i="22"/>
  <c r="BJ18" i="22"/>
  <c r="T18" i="22"/>
  <c r="S18" i="22"/>
  <c r="H18" i="22"/>
  <c r="G18" i="22"/>
  <c r="DQ17" i="22"/>
  <c r="DD17" i="22"/>
  <c r="DC17" i="22"/>
  <c r="CR17" i="22"/>
  <c r="CQ17" i="22"/>
  <c r="CO17" i="22"/>
  <c r="CJ17" i="22"/>
  <c r="CT17" i="22" s="1"/>
  <c r="CC17" i="22"/>
  <c r="BX17" i="22"/>
  <c r="BW17" i="22"/>
  <c r="BS17" i="22"/>
  <c r="BO17" i="22"/>
  <c r="CD17" i="22" s="1"/>
  <c r="BN17" i="22"/>
  <c r="BK17" i="22"/>
  <c r="BJ17" i="22"/>
  <c r="T17" i="22"/>
  <c r="S17" i="22"/>
  <c r="H17" i="22"/>
  <c r="G17" i="22"/>
  <c r="DD16" i="22"/>
  <c r="DC16" i="22"/>
  <c r="CX16" i="22"/>
  <c r="CR16" i="22"/>
  <c r="CQ16" i="22"/>
  <c r="CO16" i="22"/>
  <c r="CJ16" i="22"/>
  <c r="CT16" i="22" s="1"/>
  <c r="CC16" i="22"/>
  <c r="BX16" i="22"/>
  <c r="BW16" i="22"/>
  <c r="BS16" i="22"/>
  <c r="BR16" i="22"/>
  <c r="BO16" i="22"/>
  <c r="CD16" i="22" s="1"/>
  <c r="BN16" i="22"/>
  <c r="BK16" i="22"/>
  <c r="BJ16" i="22"/>
  <c r="T16" i="22"/>
  <c r="S16" i="22"/>
  <c r="H16" i="22"/>
  <c r="G16" i="22"/>
  <c r="DQ15" i="22"/>
  <c r="DD15" i="22"/>
  <c r="DC15" i="22"/>
  <c r="CR15" i="22"/>
  <c r="CQ15" i="22"/>
  <c r="CO15" i="22"/>
  <c r="CJ15" i="22"/>
  <c r="CT15" i="22" s="1"/>
  <c r="CC15" i="22"/>
  <c r="BX15" i="22"/>
  <c r="BW15" i="22"/>
  <c r="BS15" i="22"/>
  <c r="BR15" i="22"/>
  <c r="BO15" i="22"/>
  <c r="CD15" i="22" s="1"/>
  <c r="BN15" i="22"/>
  <c r="BK15" i="22"/>
  <c r="BJ15" i="22"/>
  <c r="T15" i="22"/>
  <c r="S15" i="22"/>
  <c r="H15" i="22"/>
  <c r="G15" i="22"/>
  <c r="DQ14" i="22"/>
  <c r="DD14" i="22"/>
  <c r="DC14" i="22"/>
  <c r="CR14" i="22"/>
  <c r="CQ14" i="22"/>
  <c r="CO14" i="22"/>
  <c r="CJ14" i="22"/>
  <c r="CT14" i="22" s="1"/>
  <c r="CC14" i="22"/>
  <c r="BX14" i="22"/>
  <c r="BW14" i="22"/>
  <c r="BS14" i="22"/>
  <c r="BR14" i="22"/>
  <c r="BO14" i="22"/>
  <c r="CD14" i="22" s="1"/>
  <c r="BN14" i="22"/>
  <c r="BK14" i="22"/>
  <c r="BJ14" i="22"/>
  <c r="T14" i="22"/>
  <c r="S14" i="22"/>
  <c r="H14" i="22"/>
  <c r="G14" i="22"/>
  <c r="DQ13" i="22"/>
  <c r="DD13" i="22"/>
  <c r="DC13" i="22"/>
  <c r="CR13" i="22"/>
  <c r="CQ13" i="22"/>
  <c r="CO13" i="22"/>
  <c r="CJ13" i="22"/>
  <c r="CT13" i="22" s="1"/>
  <c r="CC13" i="22"/>
  <c r="BX13" i="22"/>
  <c r="BS13" i="22"/>
  <c r="BR13" i="22"/>
  <c r="BO13" i="22"/>
  <c r="CD13" i="22" s="1"/>
  <c r="BN13" i="22"/>
  <c r="BK13" i="22"/>
  <c r="BJ13" i="22"/>
  <c r="T13" i="22"/>
  <c r="S13" i="22"/>
  <c r="H13" i="22"/>
  <c r="G13" i="22"/>
  <c r="EH12" i="22"/>
  <c r="EH28" i="22" s="1"/>
  <c r="EG12" i="22"/>
  <c r="EI12" i="22" s="1"/>
  <c r="EI28" i="22" s="1"/>
  <c r="EF12" i="22"/>
  <c r="EF28" i="22" s="1"/>
  <c r="EE12" i="22"/>
  <c r="EE28" i="22" s="1"/>
  <c r="EA12" i="22"/>
  <c r="EA28" i="22" s="1"/>
  <c r="DV12" i="22"/>
  <c r="DV28" i="22" s="1"/>
  <c r="DQ12" i="22"/>
  <c r="DD12" i="22"/>
  <c r="DC12" i="22"/>
  <c r="CR12" i="22"/>
  <c r="CQ12" i="22"/>
  <c r="CO12" i="22"/>
  <c r="CJ12" i="22"/>
  <c r="CT12" i="22" s="1"/>
  <c r="CC12" i="22"/>
  <c r="BX12" i="22"/>
  <c r="BW12" i="22"/>
  <c r="BS12" i="22"/>
  <c r="BR12" i="22"/>
  <c r="BO12" i="22"/>
  <c r="CD12" i="22" s="1"/>
  <c r="BN12" i="22"/>
  <c r="BK12" i="22"/>
  <c r="BJ12" i="22"/>
  <c r="AM12" i="22"/>
  <c r="AM28" i="22" s="1"/>
  <c r="T12" i="22"/>
  <c r="S12" i="22"/>
  <c r="H12" i="22"/>
  <c r="G12" i="22"/>
  <c r="DQ11" i="22"/>
  <c r="DD11" i="22"/>
  <c r="DC11" i="22"/>
  <c r="CR11" i="22"/>
  <c r="CQ11" i="22"/>
  <c r="CO11" i="22"/>
  <c r="CJ11" i="22"/>
  <c r="CT11" i="22" s="1"/>
  <c r="CC11" i="22"/>
  <c r="BX11" i="22"/>
  <c r="BW11" i="22"/>
  <c r="BS11" i="22"/>
  <c r="BR11" i="22"/>
  <c r="BO11" i="22"/>
  <c r="CD11" i="22" s="1"/>
  <c r="BN11" i="22"/>
  <c r="BK11" i="22"/>
  <c r="BJ11" i="22"/>
  <c r="T11" i="22"/>
  <c r="S11" i="22"/>
  <c r="H11" i="22"/>
  <c r="G11" i="22"/>
  <c r="DQ10" i="22"/>
  <c r="DD10" i="22"/>
  <c r="DC10" i="22"/>
  <c r="CR10" i="22"/>
  <c r="CQ10" i="22"/>
  <c r="CO10" i="22"/>
  <c r="CJ10" i="22"/>
  <c r="CT10" i="22" s="1"/>
  <c r="CC10" i="22"/>
  <c r="BX10" i="22"/>
  <c r="CD10" i="22" s="1"/>
  <c r="BS10" i="22"/>
  <c r="BR10" i="22"/>
  <c r="BO10" i="22"/>
  <c r="BN10" i="22"/>
  <c r="BK10" i="22"/>
  <c r="BJ10" i="22"/>
  <c r="T10" i="22"/>
  <c r="S10" i="22"/>
  <c r="H10" i="22"/>
  <c r="G10" i="22"/>
  <c r="DD9" i="22"/>
  <c r="DC9" i="22"/>
  <c r="CR9" i="22"/>
  <c r="CQ9" i="22"/>
  <c r="CO9" i="22"/>
  <c r="CJ9" i="22"/>
  <c r="CT9" i="22" s="1"/>
  <c r="CC9" i="22"/>
  <c r="BX9" i="22"/>
  <c r="BW9" i="22"/>
  <c r="BS9" i="22"/>
  <c r="BR9" i="22"/>
  <c r="BO9" i="22"/>
  <c r="CD9" i="22" s="1"/>
  <c r="BN9" i="22"/>
  <c r="BK9" i="22"/>
  <c r="BJ9" i="22"/>
  <c r="T9" i="22"/>
  <c r="S9" i="22"/>
  <c r="H9" i="22"/>
  <c r="G9" i="22"/>
  <c r="DQ8" i="22"/>
  <c r="DD8" i="22"/>
  <c r="DC8" i="22"/>
  <c r="CR8" i="22"/>
  <c r="CQ8" i="22"/>
  <c r="CO8" i="22"/>
  <c r="CJ8" i="22"/>
  <c r="CT8" i="22" s="1"/>
  <c r="CC8" i="22"/>
  <c r="BX8" i="22"/>
  <c r="BW8" i="22"/>
  <c r="BS8" i="22"/>
  <c r="BR8" i="22"/>
  <c r="BO8" i="22"/>
  <c r="CD8" i="22" s="1"/>
  <c r="BN8" i="22"/>
  <c r="BK8" i="22"/>
  <c r="BJ8" i="22"/>
  <c r="T8" i="22"/>
  <c r="S8" i="22"/>
  <c r="H8" i="22"/>
  <c r="G8" i="22"/>
  <c r="DD7" i="22"/>
  <c r="DC7" i="22"/>
  <c r="CR7" i="22"/>
  <c r="CQ7" i="22"/>
  <c r="CO7" i="22"/>
  <c r="CJ7" i="22"/>
  <c r="CT7" i="22" s="1"/>
  <c r="CC7" i="22"/>
  <c r="BX7" i="22"/>
  <c r="BW7" i="22"/>
  <c r="BS7" i="22"/>
  <c r="BR7" i="22"/>
  <c r="BO7" i="22"/>
  <c r="CD7" i="22" s="1"/>
  <c r="BN7" i="22"/>
  <c r="BK7" i="22"/>
  <c r="BJ7" i="22"/>
  <c r="T7" i="22"/>
  <c r="S7" i="22"/>
  <c r="H7" i="22"/>
  <c r="G7" i="22"/>
  <c r="DD6" i="22"/>
  <c r="DC6" i="22"/>
  <c r="CR6" i="22"/>
  <c r="CQ6" i="22"/>
  <c r="CO6" i="22"/>
  <c r="CJ6" i="22"/>
  <c r="CT6" i="22" s="1"/>
  <c r="BX6" i="22"/>
  <c r="BS6" i="22"/>
  <c r="BO6" i="22"/>
  <c r="BK6" i="22"/>
  <c r="T6" i="22"/>
  <c r="S6" i="22"/>
  <c r="H6" i="22"/>
  <c r="G6" i="22"/>
  <c r="DQ5" i="22"/>
  <c r="DQ28" i="22" s="1"/>
  <c r="DD5" i="22"/>
  <c r="DD28" i="22" s="1"/>
  <c r="DC5" i="22"/>
  <c r="CR5" i="22"/>
  <c r="CQ5" i="22"/>
  <c r="CQ28" i="22" s="1"/>
  <c r="CO5" i="22"/>
  <c r="CO28" i="22" s="1"/>
  <c r="CJ5" i="22"/>
  <c r="CJ28" i="22" s="1"/>
  <c r="CT28" i="22" s="1"/>
  <c r="CC5" i="22"/>
  <c r="BX5" i="22"/>
  <c r="BX28" i="22" s="1"/>
  <c r="BW5" i="22"/>
  <c r="BS5" i="22"/>
  <c r="BS28" i="22" s="1"/>
  <c r="BR5" i="22"/>
  <c r="BO5" i="22"/>
  <c r="BO28" i="22" s="1"/>
  <c r="CD28" i="22" s="1"/>
  <c r="BN5" i="22"/>
  <c r="BK5" i="22"/>
  <c r="BK28" i="22" s="1"/>
  <c r="BJ5" i="22"/>
  <c r="T5" i="22"/>
  <c r="S5" i="22"/>
  <c r="H5" i="22"/>
  <c r="G5" i="22"/>
  <c r="CT5" i="22" l="1"/>
  <c r="H28" i="22"/>
  <c r="T28" i="22"/>
  <c r="BN28" i="22"/>
  <c r="EG28" i="22"/>
  <c r="CD5" i="22"/>
  <c r="DB30" i="20" l="1"/>
  <c r="CQ30" i="20"/>
  <c r="BW30" i="20"/>
  <c r="BR30" i="20"/>
  <c r="BN30" i="20"/>
  <c r="BJ30" i="20"/>
  <c r="EG29" i="20"/>
  <c r="EH29" i="20" s="1"/>
  <c r="EF29" i="20"/>
  <c r="ED29" i="20"/>
  <c r="DZ29" i="20"/>
  <c r="DU29" i="20"/>
  <c r="DP29" i="20"/>
  <c r="CQ29" i="20"/>
  <c r="CI29" i="20"/>
  <c r="CS29" i="20" s="1"/>
  <c r="CB29" i="20"/>
  <c r="BW29" i="20"/>
  <c r="BR29" i="20"/>
  <c r="BN29" i="20"/>
  <c r="BJ29" i="20"/>
  <c r="S29" i="20"/>
  <c r="G29" i="20"/>
  <c r="EL28" i="20"/>
  <c r="EK28" i="20"/>
  <c r="EJ28" i="20"/>
  <c r="EI28" i="20"/>
  <c r="EC28" i="20"/>
  <c r="EB28" i="20"/>
  <c r="EA28" i="20"/>
  <c r="DY28" i="20"/>
  <c r="DX28" i="20"/>
  <c r="DW28" i="20"/>
  <c r="DV28" i="20"/>
  <c r="DT28" i="20"/>
  <c r="DS28" i="20"/>
  <c r="DR28" i="20"/>
  <c r="DQ28" i="20"/>
  <c r="DO28" i="20"/>
  <c r="DN28" i="20"/>
  <c r="DM28" i="20"/>
  <c r="DL28" i="20"/>
  <c r="DK28" i="20"/>
  <c r="DJ28" i="20"/>
  <c r="DI28" i="20"/>
  <c r="DH28" i="20"/>
  <c r="DG28" i="20"/>
  <c r="DF28" i="20"/>
  <c r="DE28" i="20"/>
  <c r="DD28" i="20"/>
  <c r="DA28" i="20"/>
  <c r="DB28" i="20" s="1"/>
  <c r="CZ28" i="20"/>
  <c r="CY28" i="20"/>
  <c r="CX28" i="20"/>
  <c r="CV28" i="20"/>
  <c r="CW28" i="20" s="1"/>
  <c r="CU28" i="20"/>
  <c r="CT28" i="20"/>
  <c r="CR28" i="20"/>
  <c r="CO28" i="20"/>
  <c r="CQ28" i="20" s="1"/>
  <c r="CM28" i="20"/>
  <c r="CL28" i="20"/>
  <c r="CK28" i="20"/>
  <c r="CJ28" i="20"/>
  <c r="CH28" i="20"/>
  <c r="CG28" i="20"/>
  <c r="CF28" i="20"/>
  <c r="CE28" i="20"/>
  <c r="CA28" i="20"/>
  <c r="BZ28" i="20"/>
  <c r="BY28" i="20"/>
  <c r="BV28" i="20"/>
  <c r="BW28" i="20" s="1"/>
  <c r="BU28" i="20"/>
  <c r="BT28" i="20"/>
  <c r="BQ28" i="20"/>
  <c r="BR28" i="20" s="1"/>
  <c r="BP28" i="20"/>
  <c r="BM28" i="20"/>
  <c r="CB28" i="20" s="1"/>
  <c r="BL28" i="20"/>
  <c r="BI28" i="20"/>
  <c r="BJ28" i="20" s="1"/>
  <c r="BH28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R28" i="20"/>
  <c r="T28" i="20" s="1"/>
  <c r="Q28" i="20"/>
  <c r="P28" i="20"/>
  <c r="O28" i="20"/>
  <c r="N28" i="20"/>
  <c r="M28" i="20"/>
  <c r="L28" i="20"/>
  <c r="K28" i="20"/>
  <c r="J28" i="20"/>
  <c r="I28" i="20"/>
  <c r="F28" i="20"/>
  <c r="H28" i="20" s="1"/>
  <c r="E28" i="20"/>
  <c r="D28" i="20"/>
  <c r="C28" i="20"/>
  <c r="CN27" i="20"/>
  <c r="CI27" i="20"/>
  <c r="CS27" i="20" s="1"/>
  <c r="DC26" i="20"/>
  <c r="DB26" i="20"/>
  <c r="CQ26" i="20"/>
  <c r="CP26" i="20"/>
  <c r="CN26" i="20"/>
  <c r="CI26" i="20"/>
  <c r="CS26" i="20" s="1"/>
  <c r="CB26" i="20"/>
  <c r="BX26" i="20"/>
  <c r="BS26" i="20"/>
  <c r="BO26" i="20"/>
  <c r="CC26" i="20" s="1"/>
  <c r="BN26" i="20"/>
  <c r="BK26" i="20"/>
  <c r="BJ26" i="20"/>
  <c r="T26" i="20"/>
  <c r="S26" i="20"/>
  <c r="H26" i="20"/>
  <c r="G26" i="20"/>
  <c r="DC25" i="20"/>
  <c r="DB25" i="20"/>
  <c r="CW25" i="20"/>
  <c r="BX25" i="20"/>
  <c r="BS25" i="20"/>
  <c r="BO25" i="20"/>
  <c r="BK25" i="20"/>
  <c r="T25" i="20"/>
  <c r="H25" i="20"/>
  <c r="DC24" i="20"/>
  <c r="DB24" i="20"/>
  <c r="CS24" i="20"/>
  <c r="CP24" i="20"/>
  <c r="CN24" i="20"/>
  <c r="CI24" i="20"/>
  <c r="CB24" i="20"/>
  <c r="BX24" i="20"/>
  <c r="BS24" i="20"/>
  <c r="BR24" i="20"/>
  <c r="BO24" i="20"/>
  <c r="CC24" i="20" s="1"/>
  <c r="BN24" i="20"/>
  <c r="BK24" i="20"/>
  <c r="BJ24" i="20"/>
  <c r="EG23" i="20"/>
  <c r="EH23" i="20" s="1"/>
  <c r="EF23" i="20"/>
  <c r="EE23" i="20"/>
  <c r="DZ23" i="20"/>
  <c r="DU23" i="20"/>
  <c r="DP23" i="20"/>
  <c r="DC23" i="20"/>
  <c r="DB23" i="20"/>
  <c r="CQ23" i="20"/>
  <c r="CP23" i="20"/>
  <c r="CN23" i="20"/>
  <c r="CI23" i="20"/>
  <c r="CS23" i="20" s="1"/>
  <c r="BX23" i="20"/>
  <c r="BS23" i="20"/>
  <c r="BO23" i="20"/>
  <c r="BK23" i="20"/>
  <c r="BJ23" i="20"/>
  <c r="T23" i="20"/>
  <c r="S23" i="20"/>
  <c r="H23" i="20"/>
  <c r="G23" i="20"/>
  <c r="DC22" i="20"/>
  <c r="DB22" i="20"/>
  <c r="CQ22" i="20"/>
  <c r="CP22" i="20"/>
  <c r="CN22" i="20"/>
  <c r="CI22" i="20"/>
  <c r="CS22" i="20" s="1"/>
  <c r="BX22" i="20"/>
  <c r="BS22" i="20"/>
  <c r="BO22" i="20"/>
  <c r="BK22" i="20"/>
  <c r="T22" i="20"/>
  <c r="S22" i="20"/>
  <c r="H22" i="20"/>
  <c r="G22" i="20"/>
  <c r="DC21" i="20"/>
  <c r="DB21" i="20"/>
  <c r="CQ21" i="20"/>
  <c r="CP21" i="20"/>
  <c r="CN21" i="20"/>
  <c r="CI21" i="20"/>
  <c r="CS21" i="20" s="1"/>
  <c r="BX21" i="20"/>
  <c r="BS21" i="20"/>
  <c r="BO21" i="20"/>
  <c r="BK21" i="20"/>
  <c r="T21" i="20"/>
  <c r="S21" i="20"/>
  <c r="H21" i="20"/>
  <c r="G21" i="20"/>
  <c r="DC20" i="20"/>
  <c r="DB20" i="20"/>
  <c r="CQ20" i="20"/>
  <c r="CP20" i="20"/>
  <c r="CN20" i="20"/>
  <c r="CI20" i="20"/>
  <c r="CS20" i="20" s="1"/>
  <c r="CB20" i="20"/>
  <c r="BX20" i="20"/>
  <c r="BW20" i="20"/>
  <c r="BS20" i="20"/>
  <c r="BO20" i="20"/>
  <c r="CC20" i="20" s="1"/>
  <c r="BN20" i="20"/>
  <c r="BK20" i="20"/>
  <c r="BJ20" i="20"/>
  <c r="T20" i="20"/>
  <c r="S20" i="20"/>
  <c r="H20" i="20"/>
  <c r="G20" i="20"/>
  <c r="DC19" i="20"/>
  <c r="DB19" i="20"/>
  <c r="CQ19" i="20"/>
  <c r="CP19" i="20"/>
  <c r="CN19" i="20"/>
  <c r="CI19" i="20"/>
  <c r="CS19" i="20" s="1"/>
  <c r="CB19" i="20"/>
  <c r="BX19" i="20"/>
  <c r="BW19" i="20"/>
  <c r="BS19" i="20"/>
  <c r="BR19" i="20"/>
  <c r="BO19" i="20"/>
  <c r="CC19" i="20" s="1"/>
  <c r="BN19" i="20"/>
  <c r="BK19" i="20"/>
  <c r="BJ19" i="20"/>
  <c r="T19" i="20"/>
  <c r="S19" i="20"/>
  <c r="H19" i="20"/>
  <c r="G19" i="20"/>
  <c r="DP18" i="20"/>
  <c r="DC18" i="20"/>
  <c r="DB18" i="20"/>
  <c r="CQ18" i="20"/>
  <c r="CP18" i="20"/>
  <c r="CN18" i="20"/>
  <c r="CI18" i="20"/>
  <c r="CS18" i="20" s="1"/>
  <c r="CB18" i="20"/>
  <c r="BX18" i="20"/>
  <c r="BW18" i="20"/>
  <c r="BS18" i="20"/>
  <c r="BR18" i="20"/>
  <c r="BO18" i="20"/>
  <c r="CC18" i="20" s="1"/>
  <c r="BN18" i="20"/>
  <c r="BK18" i="20"/>
  <c r="BJ18" i="20"/>
  <c r="T18" i="20"/>
  <c r="S18" i="20"/>
  <c r="H18" i="20"/>
  <c r="G18" i="20"/>
  <c r="DP17" i="20"/>
  <c r="DC17" i="20"/>
  <c r="DB17" i="20"/>
  <c r="CQ17" i="20"/>
  <c r="CP17" i="20"/>
  <c r="CN17" i="20"/>
  <c r="CI17" i="20"/>
  <c r="CS17" i="20" s="1"/>
  <c r="CB17" i="20"/>
  <c r="BX17" i="20"/>
  <c r="BW17" i="20"/>
  <c r="BS17" i="20"/>
  <c r="BO17" i="20"/>
  <c r="CC17" i="20" s="1"/>
  <c r="BN17" i="20"/>
  <c r="BK17" i="20"/>
  <c r="BJ17" i="20"/>
  <c r="T17" i="20"/>
  <c r="S17" i="20"/>
  <c r="H17" i="20"/>
  <c r="G17" i="20"/>
  <c r="DC16" i="20"/>
  <c r="DB16" i="20"/>
  <c r="CW16" i="20"/>
  <c r="CQ16" i="20"/>
  <c r="CP16" i="20"/>
  <c r="CN16" i="20"/>
  <c r="CI16" i="20"/>
  <c r="CS16" i="20" s="1"/>
  <c r="CB16" i="20"/>
  <c r="BX16" i="20"/>
  <c r="BW16" i="20"/>
  <c r="BS16" i="20"/>
  <c r="BR16" i="20"/>
  <c r="BO16" i="20"/>
  <c r="CC16" i="20" s="1"/>
  <c r="BN16" i="20"/>
  <c r="BK16" i="20"/>
  <c r="BJ16" i="20"/>
  <c r="T16" i="20"/>
  <c r="S16" i="20"/>
  <c r="H16" i="20"/>
  <c r="G16" i="20"/>
  <c r="DP15" i="20"/>
  <c r="DC15" i="20"/>
  <c r="DB15" i="20"/>
  <c r="CQ15" i="20"/>
  <c r="CP15" i="20"/>
  <c r="CN15" i="20"/>
  <c r="CI15" i="20"/>
  <c r="CS15" i="20" s="1"/>
  <c r="CB15" i="20"/>
  <c r="BX15" i="20"/>
  <c r="BW15" i="20"/>
  <c r="BS15" i="20"/>
  <c r="BR15" i="20"/>
  <c r="BO15" i="20"/>
  <c r="CC15" i="20" s="1"/>
  <c r="BN15" i="20"/>
  <c r="BK15" i="20"/>
  <c r="BJ15" i="20"/>
  <c r="T15" i="20"/>
  <c r="S15" i="20"/>
  <c r="H15" i="20"/>
  <c r="G15" i="20"/>
  <c r="DP14" i="20"/>
  <c r="DC14" i="20"/>
  <c r="DB14" i="20"/>
  <c r="CQ14" i="20"/>
  <c r="CP14" i="20"/>
  <c r="CN14" i="20"/>
  <c r="CI14" i="20"/>
  <c r="CS14" i="20" s="1"/>
  <c r="CB14" i="20"/>
  <c r="BX14" i="20"/>
  <c r="BW14" i="20"/>
  <c r="BS14" i="20"/>
  <c r="BR14" i="20"/>
  <c r="BO14" i="20"/>
  <c r="CC14" i="20" s="1"/>
  <c r="BN14" i="20"/>
  <c r="BK14" i="20"/>
  <c r="BJ14" i="20"/>
  <c r="T14" i="20"/>
  <c r="S14" i="20"/>
  <c r="H14" i="20"/>
  <c r="G14" i="20"/>
  <c r="DP13" i="20"/>
  <c r="DC13" i="20"/>
  <c r="DB13" i="20"/>
  <c r="CQ13" i="20"/>
  <c r="CP13" i="20"/>
  <c r="CN13" i="20"/>
  <c r="CI13" i="20"/>
  <c r="CS13" i="20" s="1"/>
  <c r="CB13" i="20"/>
  <c r="BX13" i="20"/>
  <c r="CC13" i="20" s="1"/>
  <c r="BS13" i="20"/>
  <c r="BR13" i="20"/>
  <c r="BO13" i="20"/>
  <c r="BN13" i="20"/>
  <c r="BK13" i="20"/>
  <c r="BJ13" i="20"/>
  <c r="T13" i="20"/>
  <c r="S13" i="20"/>
  <c r="H13" i="20"/>
  <c r="G13" i="20"/>
  <c r="EG12" i="20"/>
  <c r="EG28" i="20" s="1"/>
  <c r="EF12" i="20"/>
  <c r="EF28" i="20" s="1"/>
  <c r="EE12" i="20"/>
  <c r="EE28" i="20" s="1"/>
  <c r="ED12" i="20"/>
  <c r="ED28" i="20" s="1"/>
  <c r="DZ12" i="20"/>
  <c r="DZ28" i="20" s="1"/>
  <c r="DU12" i="20"/>
  <c r="DU28" i="20" s="1"/>
  <c r="DP12" i="20"/>
  <c r="DC12" i="20"/>
  <c r="DB12" i="20"/>
  <c r="CQ12" i="20"/>
  <c r="CP12" i="20"/>
  <c r="CN12" i="20"/>
  <c r="CI12" i="20"/>
  <c r="CS12" i="20" s="1"/>
  <c r="CB12" i="20"/>
  <c r="BX12" i="20"/>
  <c r="BW12" i="20"/>
  <c r="BS12" i="20"/>
  <c r="BR12" i="20"/>
  <c r="BO12" i="20"/>
  <c r="CC12" i="20" s="1"/>
  <c r="BN12" i="20"/>
  <c r="BK12" i="20"/>
  <c r="BJ12" i="20"/>
  <c r="AM12" i="20"/>
  <c r="AM28" i="20" s="1"/>
  <c r="T12" i="20"/>
  <c r="S12" i="20"/>
  <c r="H12" i="20"/>
  <c r="G12" i="20"/>
  <c r="DP11" i="20"/>
  <c r="DC11" i="20"/>
  <c r="DB11" i="20"/>
  <c r="CQ11" i="20"/>
  <c r="CP11" i="20"/>
  <c r="CN11" i="20"/>
  <c r="CI11" i="20"/>
  <c r="CS11" i="20" s="1"/>
  <c r="CB11" i="20"/>
  <c r="BX11" i="20"/>
  <c r="BW11" i="20"/>
  <c r="BS11" i="20"/>
  <c r="BR11" i="20"/>
  <c r="BO11" i="20"/>
  <c r="CC11" i="20" s="1"/>
  <c r="BN11" i="20"/>
  <c r="BK11" i="20"/>
  <c r="BJ11" i="20"/>
  <c r="T11" i="20"/>
  <c r="S11" i="20"/>
  <c r="H11" i="20"/>
  <c r="G11" i="20"/>
  <c r="DP10" i="20"/>
  <c r="DC10" i="20"/>
  <c r="DB10" i="20"/>
  <c r="CQ10" i="20"/>
  <c r="CP10" i="20"/>
  <c r="CN10" i="20"/>
  <c r="CI10" i="20"/>
  <c r="CS10" i="20" s="1"/>
  <c r="CB10" i="20"/>
  <c r="BX10" i="20"/>
  <c r="BS10" i="20"/>
  <c r="BR10" i="20"/>
  <c r="BO10" i="20"/>
  <c r="CC10" i="20" s="1"/>
  <c r="BN10" i="20"/>
  <c r="BK10" i="20"/>
  <c r="BJ10" i="20"/>
  <c r="T10" i="20"/>
  <c r="S10" i="20"/>
  <c r="H10" i="20"/>
  <c r="G10" i="20"/>
  <c r="DC9" i="20"/>
  <c r="DB9" i="20"/>
  <c r="CQ9" i="20"/>
  <c r="CP9" i="20"/>
  <c r="CN9" i="20"/>
  <c r="CI9" i="20"/>
  <c r="CS9" i="20" s="1"/>
  <c r="CB9" i="20"/>
  <c r="BX9" i="20"/>
  <c r="BW9" i="20"/>
  <c r="BS9" i="20"/>
  <c r="BR9" i="20"/>
  <c r="BO9" i="20"/>
  <c r="CC9" i="20" s="1"/>
  <c r="BN9" i="20"/>
  <c r="BK9" i="20"/>
  <c r="BJ9" i="20"/>
  <c r="T9" i="20"/>
  <c r="S9" i="20"/>
  <c r="H9" i="20"/>
  <c r="G9" i="20"/>
  <c r="DP8" i="20"/>
  <c r="DC8" i="20"/>
  <c r="DB8" i="20"/>
  <c r="CQ8" i="20"/>
  <c r="CP8" i="20"/>
  <c r="CN8" i="20"/>
  <c r="CI8" i="20"/>
  <c r="CS8" i="20" s="1"/>
  <c r="CB8" i="20"/>
  <c r="BX8" i="20"/>
  <c r="BW8" i="20"/>
  <c r="BS8" i="20"/>
  <c r="BR8" i="20"/>
  <c r="BO8" i="20"/>
  <c r="CC8" i="20" s="1"/>
  <c r="BN8" i="20"/>
  <c r="BK8" i="20"/>
  <c r="BJ8" i="20"/>
  <c r="T8" i="20"/>
  <c r="S8" i="20"/>
  <c r="H8" i="20"/>
  <c r="G8" i="20"/>
  <c r="DC7" i="20"/>
  <c r="DB7" i="20"/>
  <c r="CQ7" i="20"/>
  <c r="CP7" i="20"/>
  <c r="CN7" i="20"/>
  <c r="CI7" i="20"/>
  <c r="CS7" i="20" s="1"/>
  <c r="CB7" i="20"/>
  <c r="BX7" i="20"/>
  <c r="BW7" i="20"/>
  <c r="BS7" i="20"/>
  <c r="BR7" i="20"/>
  <c r="BO7" i="20"/>
  <c r="CC7" i="20" s="1"/>
  <c r="BN7" i="20"/>
  <c r="BK7" i="20"/>
  <c r="BJ7" i="20"/>
  <c r="T7" i="20"/>
  <c r="S7" i="20"/>
  <c r="H7" i="20"/>
  <c r="G7" i="20"/>
  <c r="DC6" i="20"/>
  <c r="DB6" i="20"/>
  <c r="CQ6" i="20"/>
  <c r="CP6" i="20"/>
  <c r="CN6" i="20"/>
  <c r="CI6" i="20"/>
  <c r="CS6" i="20" s="1"/>
  <c r="BX6" i="20"/>
  <c r="BS6" i="20"/>
  <c r="BO6" i="20"/>
  <c r="BK6" i="20"/>
  <c r="T6" i="20"/>
  <c r="S6" i="20"/>
  <c r="H6" i="20"/>
  <c r="G6" i="20"/>
  <c r="DP5" i="20"/>
  <c r="DP28" i="20" s="1"/>
  <c r="DC5" i="20"/>
  <c r="DC28" i="20" s="1"/>
  <c r="DB5" i="20"/>
  <c r="CQ5" i="20"/>
  <c r="CP5" i="20"/>
  <c r="CP28" i="20" s="1"/>
  <c r="CN5" i="20"/>
  <c r="CN28" i="20" s="1"/>
  <c r="CI5" i="20"/>
  <c r="CI28" i="20" s="1"/>
  <c r="CS28" i="20" s="1"/>
  <c r="CB5" i="20"/>
  <c r="BX5" i="20"/>
  <c r="BX28" i="20" s="1"/>
  <c r="BW5" i="20"/>
  <c r="BS5" i="20"/>
  <c r="BS28" i="20" s="1"/>
  <c r="BR5" i="20"/>
  <c r="BO5" i="20"/>
  <c r="CC5" i="20" s="1"/>
  <c r="BN5" i="20"/>
  <c r="BK5" i="20"/>
  <c r="BK28" i="20" s="1"/>
  <c r="BJ5" i="20"/>
  <c r="T5" i="20"/>
  <c r="S5" i="20"/>
  <c r="H5" i="20"/>
  <c r="G5" i="20"/>
  <c r="CS5" i="20" l="1"/>
  <c r="G28" i="20"/>
  <c r="S28" i="20"/>
  <c r="BO28" i="20"/>
  <c r="CC28" i="20" s="1"/>
  <c r="EH12" i="20"/>
  <c r="EH28" i="20" s="1"/>
  <c r="BN28" i="20"/>
  <c r="DB30" i="18" l="1"/>
  <c r="CQ30" i="18"/>
  <c r="BW30" i="18"/>
  <c r="BR30" i="18"/>
  <c r="BN30" i="18"/>
  <c r="BJ30" i="18"/>
  <c r="EG29" i="18"/>
  <c r="EF29" i="18"/>
  <c r="EH29" i="18" s="1"/>
  <c r="ED29" i="18"/>
  <c r="DZ29" i="18"/>
  <c r="DU29" i="18"/>
  <c r="DP29" i="18"/>
  <c r="CQ29" i="18"/>
  <c r="CI29" i="18"/>
  <c r="CS29" i="18" s="1"/>
  <c r="CB29" i="18"/>
  <c r="BW29" i="18"/>
  <c r="BR29" i="18"/>
  <c r="BN29" i="18"/>
  <c r="BJ29" i="18"/>
  <c r="S29" i="18"/>
  <c r="G29" i="18"/>
  <c r="EL28" i="18"/>
  <c r="EK28" i="18"/>
  <c r="EJ28" i="18"/>
  <c r="EI28" i="18"/>
  <c r="EC28" i="18"/>
  <c r="EB28" i="18"/>
  <c r="EA28" i="18"/>
  <c r="DY28" i="18"/>
  <c r="DX28" i="18"/>
  <c r="DW28" i="18"/>
  <c r="DV28" i="18"/>
  <c r="DT28" i="18"/>
  <c r="DS28" i="18"/>
  <c r="DR28" i="18"/>
  <c r="DQ28" i="18"/>
  <c r="DO28" i="18"/>
  <c r="DN28" i="18"/>
  <c r="DM28" i="18"/>
  <c r="DL28" i="18"/>
  <c r="DK28" i="18"/>
  <c r="DJ28" i="18"/>
  <c r="DI28" i="18"/>
  <c r="DH28" i="18"/>
  <c r="DG28" i="18"/>
  <c r="DF28" i="18"/>
  <c r="DE28" i="18"/>
  <c r="DD28" i="18"/>
  <c r="DA28" i="18"/>
  <c r="DB28" i="18" s="1"/>
  <c r="CZ28" i="18"/>
  <c r="CY28" i="18"/>
  <c r="CX28" i="18"/>
  <c r="CV28" i="18"/>
  <c r="CW28" i="18" s="1"/>
  <c r="CU28" i="18"/>
  <c r="CT28" i="18"/>
  <c r="CR28" i="18"/>
  <c r="CO28" i="18"/>
  <c r="CQ28" i="18" s="1"/>
  <c r="CM28" i="18"/>
  <c r="CL28" i="18"/>
  <c r="CK28" i="18"/>
  <c r="CJ28" i="18"/>
  <c r="CH28" i="18"/>
  <c r="CG28" i="18"/>
  <c r="CF28" i="18"/>
  <c r="CE28" i="18"/>
  <c r="CA28" i="18"/>
  <c r="BZ28" i="18"/>
  <c r="BY28" i="18"/>
  <c r="BV28" i="18"/>
  <c r="BW28" i="18" s="1"/>
  <c r="BU28" i="18"/>
  <c r="BT28" i="18"/>
  <c r="BQ28" i="18"/>
  <c r="BR28" i="18" s="1"/>
  <c r="BP28" i="18"/>
  <c r="BM28" i="18"/>
  <c r="CB28" i="18" s="1"/>
  <c r="BL28" i="18"/>
  <c r="BI28" i="18"/>
  <c r="BJ28" i="18" s="1"/>
  <c r="BH28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R28" i="18"/>
  <c r="T28" i="18" s="1"/>
  <c r="Q28" i="18"/>
  <c r="P28" i="18"/>
  <c r="O28" i="18"/>
  <c r="N28" i="18"/>
  <c r="M28" i="18"/>
  <c r="L28" i="18"/>
  <c r="K28" i="18"/>
  <c r="J28" i="18"/>
  <c r="I28" i="18"/>
  <c r="F28" i="18"/>
  <c r="H28" i="18" s="1"/>
  <c r="E28" i="18"/>
  <c r="D28" i="18"/>
  <c r="C28" i="18"/>
  <c r="CI27" i="18"/>
  <c r="DC26" i="18"/>
  <c r="DB26" i="18"/>
  <c r="CQ26" i="18"/>
  <c r="CP26" i="18"/>
  <c r="CN26" i="18"/>
  <c r="CI26" i="18"/>
  <c r="CS26" i="18" s="1"/>
  <c r="CB26" i="18"/>
  <c r="BX26" i="18"/>
  <c r="BS26" i="18"/>
  <c r="BO26" i="18"/>
  <c r="CC26" i="18" s="1"/>
  <c r="BN26" i="18"/>
  <c r="BK26" i="18"/>
  <c r="BJ26" i="18"/>
  <c r="T26" i="18"/>
  <c r="S26" i="18"/>
  <c r="H26" i="18"/>
  <c r="G26" i="18"/>
  <c r="DC25" i="18"/>
  <c r="DB25" i="18"/>
  <c r="CW25" i="18"/>
  <c r="BX25" i="18"/>
  <c r="BS25" i="18"/>
  <c r="BO25" i="18"/>
  <c r="BK25" i="18"/>
  <c r="T25" i="18"/>
  <c r="H25" i="18"/>
  <c r="DC24" i="18"/>
  <c r="DB24" i="18"/>
  <c r="CP24" i="18"/>
  <c r="CN24" i="18"/>
  <c r="CI24" i="18"/>
  <c r="CS24" i="18" s="1"/>
  <c r="CB24" i="18"/>
  <c r="BX24" i="18"/>
  <c r="BS24" i="18"/>
  <c r="BR24" i="18"/>
  <c r="BO24" i="18"/>
  <c r="CC24" i="18" s="1"/>
  <c r="BN24" i="18"/>
  <c r="BK24" i="18"/>
  <c r="BJ24" i="18"/>
  <c r="EG23" i="18"/>
  <c r="EF23" i="18"/>
  <c r="EH23" i="18" s="1"/>
  <c r="EE23" i="18"/>
  <c r="DZ23" i="18"/>
  <c r="DU23" i="18"/>
  <c r="DP23" i="18"/>
  <c r="DC23" i="18"/>
  <c r="DB23" i="18"/>
  <c r="CQ23" i="18"/>
  <c r="CP23" i="18"/>
  <c r="CN23" i="18"/>
  <c r="CI23" i="18"/>
  <c r="CS23" i="18" s="1"/>
  <c r="BX23" i="18"/>
  <c r="BS23" i="18"/>
  <c r="BO23" i="18"/>
  <c r="BK23" i="18"/>
  <c r="BJ23" i="18"/>
  <c r="T23" i="18"/>
  <c r="S23" i="18"/>
  <c r="H23" i="18"/>
  <c r="G23" i="18"/>
  <c r="DC22" i="18"/>
  <c r="DB22" i="18"/>
  <c r="CQ22" i="18"/>
  <c r="CP22" i="18"/>
  <c r="CN22" i="18"/>
  <c r="CI22" i="18"/>
  <c r="CS22" i="18" s="1"/>
  <c r="BX22" i="18"/>
  <c r="BS22" i="18"/>
  <c r="BO22" i="18"/>
  <c r="BK22" i="18"/>
  <c r="T22" i="18"/>
  <c r="S22" i="18"/>
  <c r="H22" i="18"/>
  <c r="G22" i="18"/>
  <c r="DC21" i="18"/>
  <c r="DB21" i="18"/>
  <c r="CQ21" i="18"/>
  <c r="CP21" i="18"/>
  <c r="CN21" i="18"/>
  <c r="CI21" i="18"/>
  <c r="CS21" i="18" s="1"/>
  <c r="BX21" i="18"/>
  <c r="BS21" i="18"/>
  <c r="BO21" i="18"/>
  <c r="BK21" i="18"/>
  <c r="T21" i="18"/>
  <c r="S21" i="18"/>
  <c r="H21" i="18"/>
  <c r="G21" i="18"/>
  <c r="DC20" i="18"/>
  <c r="DB20" i="18"/>
  <c r="CQ20" i="18"/>
  <c r="CP20" i="18"/>
  <c r="CN20" i="18"/>
  <c r="CI20" i="18"/>
  <c r="CS20" i="18" s="1"/>
  <c r="CB20" i="18"/>
  <c r="BX20" i="18"/>
  <c r="BW20" i="18"/>
  <c r="BS20" i="18"/>
  <c r="BO20" i="18"/>
  <c r="CC20" i="18" s="1"/>
  <c r="BN20" i="18"/>
  <c r="BK20" i="18"/>
  <c r="BJ20" i="18"/>
  <c r="T20" i="18"/>
  <c r="S20" i="18"/>
  <c r="H20" i="18"/>
  <c r="G20" i="18"/>
  <c r="DC19" i="18"/>
  <c r="DB19" i="18"/>
  <c r="CQ19" i="18"/>
  <c r="CP19" i="18"/>
  <c r="CN19" i="18"/>
  <c r="CI19" i="18"/>
  <c r="CS19" i="18" s="1"/>
  <c r="CB19" i="18"/>
  <c r="BX19" i="18"/>
  <c r="BW19" i="18"/>
  <c r="BS19" i="18"/>
  <c r="BR19" i="18"/>
  <c r="BO19" i="18"/>
  <c r="CC19" i="18" s="1"/>
  <c r="BN19" i="18"/>
  <c r="BK19" i="18"/>
  <c r="BJ19" i="18"/>
  <c r="T19" i="18"/>
  <c r="S19" i="18"/>
  <c r="H19" i="18"/>
  <c r="G19" i="18"/>
  <c r="DP18" i="18"/>
  <c r="DC18" i="18"/>
  <c r="DB18" i="18"/>
  <c r="CQ18" i="18"/>
  <c r="CP18" i="18"/>
  <c r="CN18" i="18"/>
  <c r="CI18" i="18"/>
  <c r="CS18" i="18" s="1"/>
  <c r="CB18" i="18"/>
  <c r="BX18" i="18"/>
  <c r="BW18" i="18"/>
  <c r="BS18" i="18"/>
  <c r="BR18" i="18"/>
  <c r="BO18" i="18"/>
  <c r="CC18" i="18" s="1"/>
  <c r="BN18" i="18"/>
  <c r="BK18" i="18"/>
  <c r="BJ18" i="18"/>
  <c r="T18" i="18"/>
  <c r="S18" i="18"/>
  <c r="H18" i="18"/>
  <c r="G18" i="18"/>
  <c r="DP17" i="18"/>
  <c r="DC17" i="18"/>
  <c r="DB17" i="18"/>
  <c r="CQ17" i="18"/>
  <c r="CP17" i="18"/>
  <c r="CN17" i="18"/>
  <c r="CI17" i="18"/>
  <c r="CS17" i="18" s="1"/>
  <c r="CB17" i="18"/>
  <c r="BX17" i="18"/>
  <c r="BW17" i="18"/>
  <c r="BS17" i="18"/>
  <c r="BO17" i="18"/>
  <c r="CC17" i="18" s="1"/>
  <c r="BN17" i="18"/>
  <c r="BK17" i="18"/>
  <c r="BJ17" i="18"/>
  <c r="T17" i="18"/>
  <c r="S17" i="18"/>
  <c r="H17" i="18"/>
  <c r="G17" i="18"/>
  <c r="DC16" i="18"/>
  <c r="DB16" i="18"/>
  <c r="CW16" i="18"/>
  <c r="CQ16" i="18"/>
  <c r="CP16" i="18"/>
  <c r="CN16" i="18"/>
  <c r="CI16" i="18"/>
  <c r="CS16" i="18" s="1"/>
  <c r="CB16" i="18"/>
  <c r="BX16" i="18"/>
  <c r="BW16" i="18"/>
  <c r="BS16" i="18"/>
  <c r="BR16" i="18"/>
  <c r="BO16" i="18"/>
  <c r="CC16" i="18" s="1"/>
  <c r="BN16" i="18"/>
  <c r="BK16" i="18"/>
  <c r="BJ16" i="18"/>
  <c r="T16" i="18"/>
  <c r="S16" i="18"/>
  <c r="H16" i="18"/>
  <c r="G16" i="18"/>
  <c r="DP15" i="18"/>
  <c r="DC15" i="18"/>
  <c r="DB15" i="18"/>
  <c r="CQ15" i="18"/>
  <c r="CP15" i="18"/>
  <c r="CN15" i="18"/>
  <c r="CI15" i="18"/>
  <c r="CS15" i="18" s="1"/>
  <c r="CB15" i="18"/>
  <c r="BX15" i="18"/>
  <c r="BW15" i="18"/>
  <c r="BS15" i="18"/>
  <c r="BR15" i="18"/>
  <c r="BO15" i="18"/>
  <c r="CC15" i="18" s="1"/>
  <c r="BN15" i="18"/>
  <c r="BK15" i="18"/>
  <c r="BJ15" i="18"/>
  <c r="T15" i="18"/>
  <c r="S15" i="18"/>
  <c r="H15" i="18"/>
  <c r="G15" i="18"/>
  <c r="DP14" i="18"/>
  <c r="DC14" i="18"/>
  <c r="DB14" i="18"/>
  <c r="CQ14" i="18"/>
  <c r="CP14" i="18"/>
  <c r="CN14" i="18"/>
  <c r="CI14" i="18"/>
  <c r="CS14" i="18" s="1"/>
  <c r="CB14" i="18"/>
  <c r="BX14" i="18"/>
  <c r="BW14" i="18"/>
  <c r="BS14" i="18"/>
  <c r="BR14" i="18"/>
  <c r="BO14" i="18"/>
  <c r="CC14" i="18" s="1"/>
  <c r="BN14" i="18"/>
  <c r="BK14" i="18"/>
  <c r="BJ14" i="18"/>
  <c r="T14" i="18"/>
  <c r="S14" i="18"/>
  <c r="H14" i="18"/>
  <c r="G14" i="18"/>
  <c r="DP13" i="18"/>
  <c r="DC13" i="18"/>
  <c r="DB13" i="18"/>
  <c r="CQ13" i="18"/>
  <c r="CP13" i="18"/>
  <c r="CN13" i="18"/>
  <c r="CI13" i="18"/>
  <c r="CS13" i="18" s="1"/>
  <c r="CB13" i="18"/>
  <c r="BX13" i="18"/>
  <c r="BS13" i="18"/>
  <c r="BR13" i="18"/>
  <c r="BO13" i="18"/>
  <c r="CC13" i="18" s="1"/>
  <c r="BN13" i="18"/>
  <c r="BK13" i="18"/>
  <c r="BJ13" i="18"/>
  <c r="T13" i="18"/>
  <c r="S13" i="18"/>
  <c r="H13" i="18"/>
  <c r="G13" i="18"/>
  <c r="EG12" i="18"/>
  <c r="EG28" i="18" s="1"/>
  <c r="EF12" i="18"/>
  <c r="EH12" i="18" s="1"/>
  <c r="EH28" i="18" s="1"/>
  <c r="EE12" i="18"/>
  <c r="EE28" i="18" s="1"/>
  <c r="ED12" i="18"/>
  <c r="ED28" i="18" s="1"/>
  <c r="DZ12" i="18"/>
  <c r="DZ28" i="18" s="1"/>
  <c r="DU12" i="18"/>
  <c r="DU28" i="18" s="1"/>
  <c r="DP12" i="18"/>
  <c r="DC12" i="18"/>
  <c r="DB12" i="18"/>
  <c r="CQ12" i="18"/>
  <c r="CP12" i="18"/>
  <c r="CN12" i="18"/>
  <c r="CI12" i="18"/>
  <c r="CS12" i="18" s="1"/>
  <c r="CB12" i="18"/>
  <c r="BX12" i="18"/>
  <c r="BW12" i="18"/>
  <c r="BS12" i="18"/>
  <c r="BR12" i="18"/>
  <c r="BO12" i="18"/>
  <c r="CC12" i="18" s="1"/>
  <c r="BN12" i="18"/>
  <c r="BK12" i="18"/>
  <c r="BJ12" i="18"/>
  <c r="AM12" i="18"/>
  <c r="AM28" i="18" s="1"/>
  <c r="T12" i="18"/>
  <c r="S12" i="18"/>
  <c r="H12" i="18"/>
  <c r="G12" i="18"/>
  <c r="DP11" i="18"/>
  <c r="DC11" i="18"/>
  <c r="DB11" i="18"/>
  <c r="CQ11" i="18"/>
  <c r="CP11" i="18"/>
  <c r="CN11" i="18"/>
  <c r="CI11" i="18"/>
  <c r="CS11" i="18" s="1"/>
  <c r="CB11" i="18"/>
  <c r="BX11" i="18"/>
  <c r="BW11" i="18"/>
  <c r="BS11" i="18"/>
  <c r="BR11" i="18"/>
  <c r="BO11" i="18"/>
  <c r="CC11" i="18" s="1"/>
  <c r="BN11" i="18"/>
  <c r="BK11" i="18"/>
  <c r="BJ11" i="18"/>
  <c r="T11" i="18"/>
  <c r="S11" i="18"/>
  <c r="H11" i="18"/>
  <c r="G11" i="18"/>
  <c r="DP10" i="18"/>
  <c r="DC10" i="18"/>
  <c r="DB10" i="18"/>
  <c r="CQ10" i="18"/>
  <c r="CP10" i="18"/>
  <c r="CN10" i="18"/>
  <c r="CI10" i="18"/>
  <c r="CS10" i="18" s="1"/>
  <c r="CB10" i="18"/>
  <c r="BX10" i="18"/>
  <c r="CC10" i="18" s="1"/>
  <c r="BS10" i="18"/>
  <c r="BR10" i="18"/>
  <c r="BO10" i="18"/>
  <c r="BN10" i="18"/>
  <c r="BK10" i="18"/>
  <c r="BJ10" i="18"/>
  <c r="T10" i="18"/>
  <c r="S10" i="18"/>
  <c r="H10" i="18"/>
  <c r="G10" i="18"/>
  <c r="DC9" i="18"/>
  <c r="DB9" i="18"/>
  <c r="CQ9" i="18"/>
  <c r="CP9" i="18"/>
  <c r="CN9" i="18"/>
  <c r="CI9" i="18"/>
  <c r="CS9" i="18" s="1"/>
  <c r="CB9" i="18"/>
  <c r="BX9" i="18"/>
  <c r="BW9" i="18"/>
  <c r="BS9" i="18"/>
  <c r="BR9" i="18"/>
  <c r="BO9" i="18"/>
  <c r="CC9" i="18" s="1"/>
  <c r="BN9" i="18"/>
  <c r="BK9" i="18"/>
  <c r="BJ9" i="18"/>
  <c r="T9" i="18"/>
  <c r="S9" i="18"/>
  <c r="H9" i="18"/>
  <c r="G9" i="18"/>
  <c r="DP8" i="18"/>
  <c r="DC8" i="18"/>
  <c r="DB8" i="18"/>
  <c r="CQ8" i="18"/>
  <c r="CP8" i="18"/>
  <c r="CN8" i="18"/>
  <c r="CI8" i="18"/>
  <c r="CS8" i="18" s="1"/>
  <c r="CB8" i="18"/>
  <c r="BX8" i="18"/>
  <c r="BW8" i="18"/>
  <c r="BS8" i="18"/>
  <c r="BR8" i="18"/>
  <c r="BO8" i="18"/>
  <c r="CC8" i="18" s="1"/>
  <c r="BN8" i="18"/>
  <c r="BK8" i="18"/>
  <c r="BJ8" i="18"/>
  <c r="T8" i="18"/>
  <c r="S8" i="18"/>
  <c r="H8" i="18"/>
  <c r="G8" i="18"/>
  <c r="DC7" i="18"/>
  <c r="DB7" i="18"/>
  <c r="CQ7" i="18"/>
  <c r="CP7" i="18"/>
  <c r="CN7" i="18"/>
  <c r="CI7" i="18"/>
  <c r="CS7" i="18" s="1"/>
  <c r="CB7" i="18"/>
  <c r="BX7" i="18"/>
  <c r="BW7" i="18"/>
  <c r="BS7" i="18"/>
  <c r="BR7" i="18"/>
  <c r="BO7" i="18"/>
  <c r="CC7" i="18" s="1"/>
  <c r="BN7" i="18"/>
  <c r="BK7" i="18"/>
  <c r="BJ7" i="18"/>
  <c r="T7" i="18"/>
  <c r="S7" i="18"/>
  <c r="H7" i="18"/>
  <c r="G7" i="18"/>
  <c r="DC6" i="18"/>
  <c r="DB6" i="18"/>
  <c r="CQ6" i="18"/>
  <c r="CP6" i="18"/>
  <c r="CN6" i="18"/>
  <c r="CI6" i="18"/>
  <c r="CS6" i="18" s="1"/>
  <c r="BX6" i="18"/>
  <c r="BS6" i="18"/>
  <c r="BO6" i="18"/>
  <c r="BK6" i="18"/>
  <c r="T6" i="18"/>
  <c r="S6" i="18"/>
  <c r="H6" i="18"/>
  <c r="G6" i="18"/>
  <c r="DP5" i="18"/>
  <c r="DP28" i="18" s="1"/>
  <c r="DC5" i="18"/>
  <c r="DC28" i="18" s="1"/>
  <c r="DB5" i="18"/>
  <c r="CQ5" i="18"/>
  <c r="CP5" i="18"/>
  <c r="CP28" i="18" s="1"/>
  <c r="CN5" i="18"/>
  <c r="CN28" i="18" s="1"/>
  <c r="CI5" i="18"/>
  <c r="CI28" i="18" s="1"/>
  <c r="CS28" i="18" s="1"/>
  <c r="CB5" i="18"/>
  <c r="BX5" i="18"/>
  <c r="BX28" i="18" s="1"/>
  <c r="BW5" i="18"/>
  <c r="BS5" i="18"/>
  <c r="BS28" i="18" s="1"/>
  <c r="BR5" i="18"/>
  <c r="BO5" i="18"/>
  <c r="CC5" i="18" s="1"/>
  <c r="BN5" i="18"/>
  <c r="BK5" i="18"/>
  <c r="BK28" i="18" s="1"/>
  <c r="BJ5" i="18"/>
  <c r="T5" i="18"/>
  <c r="S5" i="18"/>
  <c r="H5" i="18"/>
  <c r="G5" i="18"/>
  <c r="CS5" i="18" l="1"/>
  <c r="G28" i="18"/>
  <c r="S28" i="18"/>
  <c r="BO28" i="18"/>
  <c r="CC28" i="18" s="1"/>
  <c r="EF28" i="18"/>
  <c r="BN28" i="18"/>
  <c r="DB30" i="17"/>
  <c r="CQ30" i="17"/>
  <c r="BW30" i="17"/>
  <c r="BR30" i="17"/>
  <c r="BN30" i="17"/>
  <c r="BJ30" i="17"/>
  <c r="EG29" i="17"/>
  <c r="EF29" i="17"/>
  <c r="EH29" i="17" s="1"/>
  <c r="ED29" i="17"/>
  <c r="DZ29" i="17"/>
  <c r="DU29" i="17"/>
  <c r="DP29" i="17"/>
  <c r="CQ29" i="17"/>
  <c r="CI29" i="17"/>
  <c r="CS29" i="17" s="1"/>
  <c r="CB29" i="17"/>
  <c r="BW29" i="17"/>
  <c r="BR29" i="17"/>
  <c r="BN29" i="17"/>
  <c r="BJ29" i="17"/>
  <c r="S29" i="17"/>
  <c r="G29" i="17"/>
  <c r="EL28" i="17"/>
  <c r="EK28" i="17"/>
  <c r="EJ28" i="17"/>
  <c r="EI28" i="17"/>
  <c r="EC28" i="17"/>
  <c r="EB28" i="17"/>
  <c r="EA28" i="17"/>
  <c r="DY28" i="17"/>
  <c r="DX28" i="17"/>
  <c r="DW28" i="17"/>
  <c r="DV28" i="17"/>
  <c r="DT28" i="17"/>
  <c r="DS28" i="17"/>
  <c r="DR28" i="17"/>
  <c r="DQ28" i="17"/>
  <c r="DO28" i="17"/>
  <c r="DN28" i="17"/>
  <c r="DM28" i="17"/>
  <c r="DL28" i="17"/>
  <c r="DK28" i="17"/>
  <c r="DJ28" i="17"/>
  <c r="DI28" i="17"/>
  <c r="DH28" i="17"/>
  <c r="DG28" i="17"/>
  <c r="DF28" i="17"/>
  <c r="DE28" i="17"/>
  <c r="DD28" i="17"/>
  <c r="DA28" i="17"/>
  <c r="DB28" i="17" s="1"/>
  <c r="CZ28" i="17"/>
  <c r="CY28" i="17"/>
  <c r="CX28" i="17"/>
  <c r="CV28" i="17"/>
  <c r="CW28" i="17" s="1"/>
  <c r="CU28" i="17"/>
  <c r="CT28" i="17"/>
  <c r="CR28" i="17"/>
  <c r="CO28" i="17"/>
  <c r="CQ28" i="17" s="1"/>
  <c r="CM28" i="17"/>
  <c r="CL28" i="17"/>
  <c r="CK28" i="17"/>
  <c r="CJ28" i="17"/>
  <c r="CH28" i="17"/>
  <c r="CG28" i="17"/>
  <c r="CF28" i="17"/>
  <c r="CE28" i="17"/>
  <c r="CA28" i="17"/>
  <c r="BZ28" i="17"/>
  <c r="BY28" i="17"/>
  <c r="BV28" i="17"/>
  <c r="BW28" i="17" s="1"/>
  <c r="BU28" i="17"/>
  <c r="BT28" i="17"/>
  <c r="BQ28" i="17"/>
  <c r="BR28" i="17" s="1"/>
  <c r="BP28" i="17"/>
  <c r="BM28" i="17"/>
  <c r="CB28" i="17" s="1"/>
  <c r="BL28" i="17"/>
  <c r="BI28" i="17"/>
  <c r="BJ28" i="17" s="1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R28" i="17"/>
  <c r="T28" i="17" s="1"/>
  <c r="Q28" i="17"/>
  <c r="P28" i="17"/>
  <c r="O28" i="17"/>
  <c r="N28" i="17"/>
  <c r="M28" i="17"/>
  <c r="L28" i="17"/>
  <c r="K28" i="17"/>
  <c r="J28" i="17"/>
  <c r="I28" i="17"/>
  <c r="F28" i="17"/>
  <c r="H28" i="17" s="1"/>
  <c r="E28" i="17"/>
  <c r="D28" i="17"/>
  <c r="C28" i="17"/>
  <c r="CQ27" i="17"/>
  <c r="CI27" i="17"/>
  <c r="DC26" i="17"/>
  <c r="DB26" i="17"/>
  <c r="CQ26" i="17"/>
  <c r="CP26" i="17"/>
  <c r="CN26" i="17"/>
  <c r="CI26" i="17"/>
  <c r="CS26" i="17" s="1"/>
  <c r="CB26" i="17"/>
  <c r="BX26" i="17"/>
  <c r="BS26" i="17"/>
  <c r="BO26" i="17"/>
  <c r="CC26" i="17" s="1"/>
  <c r="BN26" i="17"/>
  <c r="BK26" i="17"/>
  <c r="BJ26" i="17"/>
  <c r="T26" i="17"/>
  <c r="S26" i="17"/>
  <c r="H26" i="17"/>
  <c r="G26" i="17"/>
  <c r="DC25" i="17"/>
  <c r="DB25" i="17"/>
  <c r="CW25" i="17"/>
  <c r="BX25" i="17"/>
  <c r="BS25" i="17"/>
  <c r="BO25" i="17"/>
  <c r="BK25" i="17"/>
  <c r="T25" i="17"/>
  <c r="H25" i="17"/>
  <c r="DC24" i="17"/>
  <c r="DB24" i="17"/>
  <c r="CP24" i="17"/>
  <c r="CN24" i="17"/>
  <c r="CI24" i="17"/>
  <c r="CS24" i="17" s="1"/>
  <c r="CB24" i="17"/>
  <c r="BX24" i="17"/>
  <c r="BS24" i="17"/>
  <c r="BR24" i="17"/>
  <c r="BO24" i="17"/>
  <c r="CC24" i="17" s="1"/>
  <c r="BN24" i="17"/>
  <c r="BK24" i="17"/>
  <c r="BJ24" i="17"/>
  <c r="EG23" i="17"/>
  <c r="EF23" i="17"/>
  <c r="EH23" i="17" s="1"/>
  <c r="EE23" i="17"/>
  <c r="DZ23" i="17"/>
  <c r="DU23" i="17"/>
  <c r="DP23" i="17"/>
  <c r="DC23" i="17"/>
  <c r="DB23" i="17"/>
  <c r="CQ23" i="17"/>
  <c r="CP23" i="17"/>
  <c r="CN23" i="17"/>
  <c r="CI23" i="17"/>
  <c r="CS23" i="17" s="1"/>
  <c r="BX23" i="17"/>
  <c r="BS23" i="17"/>
  <c r="BO23" i="17"/>
  <c r="BK23" i="17"/>
  <c r="BJ23" i="17"/>
  <c r="T23" i="17"/>
  <c r="S23" i="17"/>
  <c r="H23" i="17"/>
  <c r="G23" i="17"/>
  <c r="DC22" i="17"/>
  <c r="DB22" i="17"/>
  <c r="CQ22" i="17"/>
  <c r="CP22" i="17"/>
  <c r="CN22" i="17"/>
  <c r="CI22" i="17"/>
  <c r="CS22" i="17" s="1"/>
  <c r="BX22" i="17"/>
  <c r="BS22" i="17"/>
  <c r="BO22" i="17"/>
  <c r="BK22" i="17"/>
  <c r="T22" i="17"/>
  <c r="S22" i="17"/>
  <c r="H22" i="17"/>
  <c r="G22" i="17"/>
  <c r="DC21" i="17"/>
  <c r="DB21" i="17"/>
  <c r="CQ21" i="17"/>
  <c r="CP21" i="17"/>
  <c r="CN21" i="17"/>
  <c r="CI21" i="17"/>
  <c r="CS21" i="17" s="1"/>
  <c r="BX21" i="17"/>
  <c r="BS21" i="17"/>
  <c r="BO21" i="17"/>
  <c r="BK21" i="17"/>
  <c r="T21" i="17"/>
  <c r="S21" i="17"/>
  <c r="H21" i="17"/>
  <c r="G21" i="17"/>
  <c r="DC20" i="17"/>
  <c r="DB20" i="17"/>
  <c r="CQ20" i="17"/>
  <c r="CP20" i="17"/>
  <c r="CN20" i="17"/>
  <c r="CI20" i="17"/>
  <c r="CS20" i="17" s="1"/>
  <c r="CB20" i="17"/>
  <c r="BX20" i="17"/>
  <c r="BW20" i="17"/>
  <c r="BS20" i="17"/>
  <c r="BO20" i="17"/>
  <c r="CC20" i="17" s="1"/>
  <c r="BN20" i="17"/>
  <c r="BK20" i="17"/>
  <c r="BJ20" i="17"/>
  <c r="T20" i="17"/>
  <c r="S20" i="17"/>
  <c r="H20" i="17"/>
  <c r="G20" i="17"/>
  <c r="DC19" i="17"/>
  <c r="DB19" i="17"/>
  <c r="CQ19" i="17"/>
  <c r="CP19" i="17"/>
  <c r="CN19" i="17"/>
  <c r="CI19" i="17"/>
  <c r="CS19" i="17" s="1"/>
  <c r="CB19" i="17"/>
  <c r="BX19" i="17"/>
  <c r="BW19" i="17"/>
  <c r="BS19" i="17"/>
  <c r="BR19" i="17"/>
  <c r="BO19" i="17"/>
  <c r="CC19" i="17" s="1"/>
  <c r="BN19" i="17"/>
  <c r="BK19" i="17"/>
  <c r="BJ19" i="17"/>
  <c r="T19" i="17"/>
  <c r="S19" i="17"/>
  <c r="H19" i="17"/>
  <c r="G19" i="17"/>
  <c r="DP18" i="17"/>
  <c r="DC18" i="17"/>
  <c r="DB18" i="17"/>
  <c r="CQ18" i="17"/>
  <c r="CP18" i="17"/>
  <c r="CN18" i="17"/>
  <c r="CI18" i="17"/>
  <c r="CS18" i="17" s="1"/>
  <c r="CB18" i="17"/>
  <c r="BX18" i="17"/>
  <c r="BW18" i="17"/>
  <c r="BS18" i="17"/>
  <c r="BR18" i="17"/>
  <c r="BO18" i="17"/>
  <c r="CC18" i="17" s="1"/>
  <c r="BN18" i="17"/>
  <c r="BK18" i="17"/>
  <c r="BJ18" i="17"/>
  <c r="T18" i="17"/>
  <c r="S18" i="17"/>
  <c r="H18" i="17"/>
  <c r="G18" i="17"/>
  <c r="DP17" i="17"/>
  <c r="DC17" i="17"/>
  <c r="DB17" i="17"/>
  <c r="CQ17" i="17"/>
  <c r="CP17" i="17"/>
  <c r="CN17" i="17"/>
  <c r="CI17" i="17"/>
  <c r="CS17" i="17" s="1"/>
  <c r="CB17" i="17"/>
  <c r="BX17" i="17"/>
  <c r="BW17" i="17"/>
  <c r="BS17" i="17"/>
  <c r="BO17" i="17"/>
  <c r="CC17" i="17" s="1"/>
  <c r="BN17" i="17"/>
  <c r="BK17" i="17"/>
  <c r="BJ17" i="17"/>
  <c r="T17" i="17"/>
  <c r="S17" i="17"/>
  <c r="H17" i="17"/>
  <c r="G17" i="17"/>
  <c r="DC16" i="17"/>
  <c r="DB16" i="17"/>
  <c r="CW16" i="17"/>
  <c r="CQ16" i="17"/>
  <c r="CP16" i="17"/>
  <c r="CN16" i="17"/>
  <c r="CI16" i="17"/>
  <c r="CS16" i="17" s="1"/>
  <c r="CB16" i="17"/>
  <c r="BX16" i="17"/>
  <c r="BW16" i="17"/>
  <c r="BS16" i="17"/>
  <c r="BR16" i="17"/>
  <c r="BO16" i="17"/>
  <c r="CC16" i="17" s="1"/>
  <c r="BN16" i="17"/>
  <c r="BK16" i="17"/>
  <c r="BJ16" i="17"/>
  <c r="T16" i="17"/>
  <c r="S16" i="17"/>
  <c r="H16" i="17"/>
  <c r="G16" i="17"/>
  <c r="DP15" i="17"/>
  <c r="DC15" i="17"/>
  <c r="DB15" i="17"/>
  <c r="CQ15" i="17"/>
  <c r="CP15" i="17"/>
  <c r="CN15" i="17"/>
  <c r="CI15" i="17"/>
  <c r="CS15" i="17" s="1"/>
  <c r="CB15" i="17"/>
  <c r="BX15" i="17"/>
  <c r="BW15" i="17"/>
  <c r="BS15" i="17"/>
  <c r="BR15" i="17"/>
  <c r="BO15" i="17"/>
  <c r="CC15" i="17" s="1"/>
  <c r="BN15" i="17"/>
  <c r="BK15" i="17"/>
  <c r="BJ15" i="17"/>
  <c r="T15" i="17"/>
  <c r="S15" i="17"/>
  <c r="H15" i="17"/>
  <c r="G15" i="17"/>
  <c r="DP14" i="17"/>
  <c r="DC14" i="17"/>
  <c r="DB14" i="17"/>
  <c r="CQ14" i="17"/>
  <c r="CP14" i="17"/>
  <c r="CN14" i="17"/>
  <c r="CI14" i="17"/>
  <c r="CS14" i="17" s="1"/>
  <c r="CB14" i="17"/>
  <c r="BX14" i="17"/>
  <c r="BW14" i="17"/>
  <c r="BS14" i="17"/>
  <c r="BR14" i="17"/>
  <c r="BO14" i="17"/>
  <c r="CC14" i="17" s="1"/>
  <c r="BN14" i="17"/>
  <c r="BK14" i="17"/>
  <c r="BJ14" i="17"/>
  <c r="T14" i="17"/>
  <c r="S14" i="17"/>
  <c r="H14" i="17"/>
  <c r="G14" i="17"/>
  <c r="DP13" i="17"/>
  <c r="DC13" i="17"/>
  <c r="DB13" i="17"/>
  <c r="CQ13" i="17"/>
  <c r="CP13" i="17"/>
  <c r="CN13" i="17"/>
  <c r="CI13" i="17"/>
  <c r="CS13" i="17" s="1"/>
  <c r="CB13" i="17"/>
  <c r="BX13" i="17"/>
  <c r="BS13" i="17"/>
  <c r="BR13" i="17"/>
  <c r="BO13" i="17"/>
  <c r="CC13" i="17" s="1"/>
  <c r="BN13" i="17"/>
  <c r="BK13" i="17"/>
  <c r="BJ13" i="17"/>
  <c r="T13" i="17"/>
  <c r="S13" i="17"/>
  <c r="H13" i="17"/>
  <c r="G13" i="17"/>
  <c r="EG12" i="17"/>
  <c r="EG28" i="17" s="1"/>
  <c r="EF12" i="17"/>
  <c r="EF28" i="17" s="1"/>
  <c r="EE12" i="17"/>
  <c r="EE28" i="17" s="1"/>
  <c r="ED12" i="17"/>
  <c r="ED28" i="17" s="1"/>
  <c r="DZ12" i="17"/>
  <c r="DZ28" i="17" s="1"/>
  <c r="DU12" i="17"/>
  <c r="DU28" i="17" s="1"/>
  <c r="DP12" i="17"/>
  <c r="DC12" i="17"/>
  <c r="DB12" i="17"/>
  <c r="CQ12" i="17"/>
  <c r="CP12" i="17"/>
  <c r="CN12" i="17"/>
  <c r="CI12" i="17"/>
  <c r="CS12" i="17" s="1"/>
  <c r="CB12" i="17"/>
  <c r="BX12" i="17"/>
  <c r="BW12" i="17"/>
  <c r="BS12" i="17"/>
  <c r="BR12" i="17"/>
  <c r="BO12" i="17"/>
  <c r="CC12" i="17" s="1"/>
  <c r="BN12" i="17"/>
  <c r="BK12" i="17"/>
  <c r="BJ12" i="17"/>
  <c r="AM12" i="17"/>
  <c r="AM28" i="17" s="1"/>
  <c r="T12" i="17"/>
  <c r="S12" i="17"/>
  <c r="H12" i="17"/>
  <c r="G12" i="17"/>
  <c r="DP11" i="17"/>
  <c r="DC11" i="17"/>
  <c r="DB11" i="17"/>
  <c r="CQ11" i="17"/>
  <c r="CP11" i="17"/>
  <c r="CN11" i="17"/>
  <c r="CI11" i="17"/>
  <c r="CS11" i="17" s="1"/>
  <c r="CB11" i="17"/>
  <c r="BX11" i="17"/>
  <c r="BW11" i="17"/>
  <c r="BS11" i="17"/>
  <c r="BR11" i="17"/>
  <c r="BO11" i="17"/>
  <c r="CC11" i="17" s="1"/>
  <c r="BN11" i="17"/>
  <c r="BK11" i="17"/>
  <c r="BJ11" i="17"/>
  <c r="T11" i="17"/>
  <c r="S11" i="17"/>
  <c r="H11" i="17"/>
  <c r="G11" i="17"/>
  <c r="DP10" i="17"/>
  <c r="DC10" i="17"/>
  <c r="DB10" i="17"/>
  <c r="CQ10" i="17"/>
  <c r="CP10" i="17"/>
  <c r="CN10" i="17"/>
  <c r="CI10" i="17"/>
  <c r="CS10" i="17" s="1"/>
  <c r="CB10" i="17"/>
  <c r="BX10" i="17"/>
  <c r="CC10" i="17" s="1"/>
  <c r="BS10" i="17"/>
  <c r="BR10" i="17"/>
  <c r="BO10" i="17"/>
  <c r="BN10" i="17"/>
  <c r="BK10" i="17"/>
  <c r="BJ10" i="17"/>
  <c r="T10" i="17"/>
  <c r="S10" i="17"/>
  <c r="H10" i="17"/>
  <c r="G10" i="17"/>
  <c r="DC9" i="17"/>
  <c r="DB9" i="17"/>
  <c r="CQ9" i="17"/>
  <c r="CP9" i="17"/>
  <c r="CN9" i="17"/>
  <c r="CI9" i="17"/>
  <c r="CS9" i="17" s="1"/>
  <c r="CB9" i="17"/>
  <c r="BX9" i="17"/>
  <c r="BW9" i="17"/>
  <c r="BS9" i="17"/>
  <c r="BR9" i="17"/>
  <c r="BO9" i="17"/>
  <c r="CC9" i="17" s="1"/>
  <c r="BN9" i="17"/>
  <c r="BK9" i="17"/>
  <c r="BJ9" i="17"/>
  <c r="T9" i="17"/>
  <c r="S9" i="17"/>
  <c r="H9" i="17"/>
  <c r="G9" i="17"/>
  <c r="DP8" i="17"/>
  <c r="DC8" i="17"/>
  <c r="DB8" i="17"/>
  <c r="CQ8" i="17"/>
  <c r="CP8" i="17"/>
  <c r="CN8" i="17"/>
  <c r="CI8" i="17"/>
  <c r="CS8" i="17" s="1"/>
  <c r="CB8" i="17"/>
  <c r="BX8" i="17"/>
  <c r="BW8" i="17"/>
  <c r="BS8" i="17"/>
  <c r="BR8" i="17"/>
  <c r="BO8" i="17"/>
  <c r="CC8" i="17" s="1"/>
  <c r="BN8" i="17"/>
  <c r="BK8" i="17"/>
  <c r="BJ8" i="17"/>
  <c r="T8" i="17"/>
  <c r="S8" i="17"/>
  <c r="H8" i="17"/>
  <c r="G8" i="17"/>
  <c r="DC7" i="17"/>
  <c r="DB7" i="17"/>
  <c r="CQ7" i="17"/>
  <c r="CP7" i="17"/>
  <c r="CN7" i="17"/>
  <c r="CI7" i="17"/>
  <c r="CS7" i="17" s="1"/>
  <c r="CB7" i="17"/>
  <c r="BX7" i="17"/>
  <c r="BW7" i="17"/>
  <c r="BS7" i="17"/>
  <c r="BR7" i="17"/>
  <c r="BO7" i="17"/>
  <c r="CC7" i="17" s="1"/>
  <c r="BN7" i="17"/>
  <c r="BK7" i="17"/>
  <c r="BJ7" i="17"/>
  <c r="T7" i="17"/>
  <c r="S7" i="17"/>
  <c r="H7" i="17"/>
  <c r="G7" i="17"/>
  <c r="DC6" i="17"/>
  <c r="DB6" i="17"/>
  <c r="CQ6" i="17"/>
  <c r="CP6" i="17"/>
  <c r="CN6" i="17"/>
  <c r="CI6" i="17"/>
  <c r="CS6" i="17" s="1"/>
  <c r="BX6" i="17"/>
  <c r="BS6" i="17"/>
  <c r="BO6" i="17"/>
  <c r="BK6" i="17"/>
  <c r="T6" i="17"/>
  <c r="S6" i="17"/>
  <c r="H6" i="17"/>
  <c r="G6" i="17"/>
  <c r="DP5" i="17"/>
  <c r="DP28" i="17" s="1"/>
  <c r="DC5" i="17"/>
  <c r="DC28" i="17" s="1"/>
  <c r="DB5" i="17"/>
  <c r="CQ5" i="17"/>
  <c r="CP5" i="17"/>
  <c r="CP28" i="17" s="1"/>
  <c r="CN5" i="17"/>
  <c r="CN28" i="17" s="1"/>
  <c r="CI5" i="17"/>
  <c r="CI28" i="17" s="1"/>
  <c r="CS28" i="17" s="1"/>
  <c r="CB5" i="17"/>
  <c r="BX5" i="17"/>
  <c r="BX28" i="17" s="1"/>
  <c r="BW5" i="17"/>
  <c r="BS5" i="17"/>
  <c r="BS28" i="17" s="1"/>
  <c r="BR5" i="17"/>
  <c r="BO5" i="17"/>
  <c r="BO28" i="17" s="1"/>
  <c r="CC28" i="17" s="1"/>
  <c r="BN5" i="17"/>
  <c r="BK5" i="17"/>
  <c r="BK28" i="17" s="1"/>
  <c r="BJ5" i="17"/>
  <c r="T5" i="17"/>
  <c r="S5" i="17"/>
  <c r="H5" i="17"/>
  <c r="G5" i="17"/>
  <c r="CC5" i="17" l="1"/>
  <c r="EH12" i="17"/>
  <c r="EH28" i="17" s="1"/>
  <c r="G28" i="17"/>
  <c r="S28" i="17"/>
  <c r="CS5" i="17"/>
  <c r="BN28" i="17"/>
  <c r="DB30" i="16"/>
  <c r="CQ30" i="16"/>
  <c r="BW30" i="16"/>
  <c r="BR30" i="16"/>
  <c r="BN30" i="16"/>
  <c r="BJ30" i="16"/>
  <c r="EG29" i="16"/>
  <c r="EH29" i="16" s="1"/>
  <c r="EF29" i="16"/>
  <c r="ED29" i="16"/>
  <c r="DZ29" i="16"/>
  <c r="DU29" i="16"/>
  <c r="DP29" i="16"/>
  <c r="CQ29" i="16"/>
  <c r="CI29" i="16"/>
  <c r="CS29" i="16" s="1"/>
  <c r="CB29" i="16"/>
  <c r="BW29" i="16"/>
  <c r="BR29" i="16"/>
  <c r="BN29" i="16"/>
  <c r="BJ29" i="16"/>
  <c r="S29" i="16"/>
  <c r="G29" i="16"/>
  <c r="EP28" i="16"/>
  <c r="EO28" i="16"/>
  <c r="EN28" i="16"/>
  <c r="EI28" i="16"/>
  <c r="EC28" i="16"/>
  <c r="EB28" i="16"/>
  <c r="EA28" i="16"/>
  <c r="DY28" i="16"/>
  <c r="DX28" i="16"/>
  <c r="DW28" i="16"/>
  <c r="DV28" i="16"/>
  <c r="DT28" i="16"/>
  <c r="DS28" i="16"/>
  <c r="DR28" i="16"/>
  <c r="DQ28" i="16"/>
  <c r="DO28" i="16"/>
  <c r="DN28" i="16"/>
  <c r="DM28" i="16"/>
  <c r="DL28" i="16"/>
  <c r="DK28" i="16"/>
  <c r="DJ28" i="16"/>
  <c r="DI28" i="16"/>
  <c r="DH28" i="16"/>
  <c r="DG28" i="16"/>
  <c r="DF28" i="16"/>
  <c r="DE28" i="16"/>
  <c r="DD28" i="16"/>
  <c r="DA28" i="16"/>
  <c r="DB28" i="16" s="1"/>
  <c r="CZ28" i="16"/>
  <c r="CY28" i="16"/>
  <c r="CX28" i="16"/>
  <c r="CV28" i="16"/>
  <c r="CW28" i="16" s="1"/>
  <c r="CU28" i="16"/>
  <c r="CT28" i="16"/>
  <c r="CR28" i="16"/>
  <c r="CO28" i="16"/>
  <c r="CQ28" i="16" s="1"/>
  <c r="CM28" i="16"/>
  <c r="CL28" i="16"/>
  <c r="CK28" i="16"/>
  <c r="CJ28" i="16"/>
  <c r="CH28" i="16"/>
  <c r="CG28" i="16"/>
  <c r="CF28" i="16"/>
  <c r="CE28" i="16"/>
  <c r="CA28" i="16"/>
  <c r="BZ28" i="16"/>
  <c r="BY28" i="16"/>
  <c r="BV28" i="16"/>
  <c r="BW28" i="16" s="1"/>
  <c r="BU28" i="16"/>
  <c r="BT28" i="16"/>
  <c r="BQ28" i="16"/>
  <c r="BR28" i="16" s="1"/>
  <c r="BP28" i="16"/>
  <c r="BM28" i="16"/>
  <c r="CB28" i="16" s="1"/>
  <c r="BL28" i="16"/>
  <c r="BI28" i="16"/>
  <c r="BJ28" i="16" s="1"/>
  <c r="BH28" i="16"/>
  <c r="BG28" i="16"/>
  <c r="BF28" i="16"/>
  <c r="BE28" i="16"/>
  <c r="BD28" i="16"/>
  <c r="BC28" i="16"/>
  <c r="BB28" i="16"/>
  <c r="BA28" i="16"/>
  <c r="AZ28" i="16"/>
  <c r="AY28" i="16"/>
  <c r="AX28" i="16"/>
  <c r="AW28" i="16"/>
  <c r="AV28" i="16"/>
  <c r="AU28" i="16"/>
  <c r="AT28" i="16"/>
  <c r="AS28" i="16"/>
  <c r="AR28" i="16"/>
  <c r="AQ28" i="16"/>
  <c r="AP28" i="16"/>
  <c r="AO28" i="16"/>
  <c r="AN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R28" i="16"/>
  <c r="T28" i="16" s="1"/>
  <c r="Q28" i="16"/>
  <c r="P28" i="16"/>
  <c r="O28" i="16"/>
  <c r="N28" i="16"/>
  <c r="M28" i="16"/>
  <c r="L28" i="16"/>
  <c r="K28" i="16"/>
  <c r="J28" i="16"/>
  <c r="I28" i="16"/>
  <c r="F28" i="16"/>
  <c r="H28" i="16" s="1"/>
  <c r="E28" i="16"/>
  <c r="D28" i="16"/>
  <c r="C28" i="16"/>
  <c r="CQ27" i="16"/>
  <c r="CI27" i="16"/>
  <c r="DC26" i="16"/>
  <c r="DB26" i="16"/>
  <c r="CQ26" i="16"/>
  <c r="CP26" i="16"/>
  <c r="CN26" i="16"/>
  <c r="CI26" i="16"/>
  <c r="CS26" i="16" s="1"/>
  <c r="CB26" i="16"/>
  <c r="BX26" i="16"/>
  <c r="BS26" i="16"/>
  <c r="BO26" i="16"/>
  <c r="CC26" i="16" s="1"/>
  <c r="BN26" i="16"/>
  <c r="BK26" i="16"/>
  <c r="BJ26" i="16"/>
  <c r="T26" i="16"/>
  <c r="S26" i="16"/>
  <c r="H26" i="16"/>
  <c r="G26" i="16"/>
  <c r="DC25" i="16"/>
  <c r="DB25" i="16"/>
  <c r="CW25" i="16"/>
  <c r="BX25" i="16"/>
  <c r="BS25" i="16"/>
  <c r="BO25" i="16"/>
  <c r="BK25" i="16"/>
  <c r="T25" i="16"/>
  <c r="H25" i="16"/>
  <c r="DC24" i="16"/>
  <c r="DB24" i="16"/>
  <c r="CP24" i="16"/>
  <c r="CN24" i="16"/>
  <c r="CI24" i="16"/>
  <c r="CS24" i="16" s="1"/>
  <c r="CB24" i="16"/>
  <c r="BX24" i="16"/>
  <c r="BS24" i="16"/>
  <c r="BR24" i="16"/>
  <c r="BO24" i="16"/>
  <c r="CC24" i="16" s="1"/>
  <c r="BN24" i="16"/>
  <c r="BK24" i="16"/>
  <c r="BJ24" i="16"/>
  <c r="EG23" i="16"/>
  <c r="EF23" i="16"/>
  <c r="EH23" i="16" s="1"/>
  <c r="EE23" i="16"/>
  <c r="DZ23" i="16"/>
  <c r="DU23" i="16"/>
  <c r="DP23" i="16"/>
  <c r="DC23" i="16"/>
  <c r="DB23" i="16"/>
  <c r="CQ23" i="16"/>
  <c r="CP23" i="16"/>
  <c r="CN23" i="16"/>
  <c r="CI23" i="16"/>
  <c r="CS23" i="16" s="1"/>
  <c r="BX23" i="16"/>
  <c r="BS23" i="16"/>
  <c r="BO23" i="16"/>
  <c r="BK23" i="16"/>
  <c r="BJ23" i="16"/>
  <c r="T23" i="16"/>
  <c r="S23" i="16"/>
  <c r="H23" i="16"/>
  <c r="G23" i="16"/>
  <c r="DC22" i="16"/>
  <c r="DB22" i="16"/>
  <c r="CQ22" i="16"/>
  <c r="CP22" i="16"/>
  <c r="CN22" i="16"/>
  <c r="CI22" i="16"/>
  <c r="CS22" i="16" s="1"/>
  <c r="BX22" i="16"/>
  <c r="BS22" i="16"/>
  <c r="BO22" i="16"/>
  <c r="BK22" i="16"/>
  <c r="T22" i="16"/>
  <c r="S22" i="16"/>
  <c r="H22" i="16"/>
  <c r="G22" i="16"/>
  <c r="DC21" i="16"/>
  <c r="DB21" i="16"/>
  <c r="CQ21" i="16"/>
  <c r="CP21" i="16"/>
  <c r="CN21" i="16"/>
  <c r="CI21" i="16"/>
  <c r="CS21" i="16" s="1"/>
  <c r="BX21" i="16"/>
  <c r="BS21" i="16"/>
  <c r="BO21" i="16"/>
  <c r="BK21" i="16"/>
  <c r="T21" i="16"/>
  <c r="S21" i="16"/>
  <c r="H21" i="16"/>
  <c r="G21" i="16"/>
  <c r="DC20" i="16"/>
  <c r="DB20" i="16"/>
  <c r="CQ20" i="16"/>
  <c r="CP20" i="16"/>
  <c r="CN20" i="16"/>
  <c r="CI20" i="16"/>
  <c r="CS20" i="16" s="1"/>
  <c r="CB20" i="16"/>
  <c r="BX20" i="16"/>
  <c r="BW20" i="16"/>
  <c r="BS20" i="16"/>
  <c r="BO20" i="16"/>
  <c r="CC20" i="16" s="1"/>
  <c r="BN20" i="16"/>
  <c r="BK20" i="16"/>
  <c r="BJ20" i="16"/>
  <c r="T20" i="16"/>
  <c r="S20" i="16"/>
  <c r="H20" i="16"/>
  <c r="G20" i="16"/>
  <c r="DC19" i="16"/>
  <c r="DB19" i="16"/>
  <c r="CQ19" i="16"/>
  <c r="CP19" i="16"/>
  <c r="CN19" i="16"/>
  <c r="CI19" i="16"/>
  <c r="CS19" i="16" s="1"/>
  <c r="CB19" i="16"/>
  <c r="BX19" i="16"/>
  <c r="BW19" i="16"/>
  <c r="BS19" i="16"/>
  <c r="BR19" i="16"/>
  <c r="BO19" i="16"/>
  <c r="CC19" i="16" s="1"/>
  <c r="BN19" i="16"/>
  <c r="BK19" i="16"/>
  <c r="BJ19" i="16"/>
  <c r="T19" i="16"/>
  <c r="S19" i="16"/>
  <c r="H19" i="16"/>
  <c r="G19" i="16"/>
  <c r="DP18" i="16"/>
  <c r="DC18" i="16"/>
  <c r="DB18" i="16"/>
  <c r="CQ18" i="16"/>
  <c r="CP18" i="16"/>
  <c r="CN18" i="16"/>
  <c r="CI18" i="16"/>
  <c r="CS18" i="16" s="1"/>
  <c r="CB18" i="16"/>
  <c r="BX18" i="16"/>
  <c r="BW18" i="16"/>
  <c r="BS18" i="16"/>
  <c r="BR18" i="16"/>
  <c r="BO18" i="16"/>
  <c r="CC18" i="16" s="1"/>
  <c r="BN18" i="16"/>
  <c r="BK18" i="16"/>
  <c r="BJ18" i="16"/>
  <c r="T18" i="16"/>
  <c r="S18" i="16"/>
  <c r="H18" i="16"/>
  <c r="G18" i="16"/>
  <c r="DP17" i="16"/>
  <c r="DC17" i="16"/>
  <c r="DB17" i="16"/>
  <c r="CQ17" i="16"/>
  <c r="CP17" i="16"/>
  <c r="CN17" i="16"/>
  <c r="CI17" i="16"/>
  <c r="CS17" i="16" s="1"/>
  <c r="CB17" i="16"/>
  <c r="BX17" i="16"/>
  <c r="BW17" i="16"/>
  <c r="BS17" i="16"/>
  <c r="BO17" i="16"/>
  <c r="CC17" i="16" s="1"/>
  <c r="BN17" i="16"/>
  <c r="BK17" i="16"/>
  <c r="BJ17" i="16"/>
  <c r="T17" i="16"/>
  <c r="S17" i="16"/>
  <c r="H17" i="16"/>
  <c r="G17" i="16"/>
  <c r="DC16" i="16"/>
  <c r="DB16" i="16"/>
  <c r="CW16" i="16"/>
  <c r="CQ16" i="16"/>
  <c r="CP16" i="16"/>
  <c r="CN16" i="16"/>
  <c r="CI16" i="16"/>
  <c r="CS16" i="16" s="1"/>
  <c r="CB16" i="16"/>
  <c r="BX16" i="16"/>
  <c r="BW16" i="16"/>
  <c r="BS16" i="16"/>
  <c r="BR16" i="16"/>
  <c r="BO16" i="16"/>
  <c r="CC16" i="16" s="1"/>
  <c r="BN16" i="16"/>
  <c r="BK16" i="16"/>
  <c r="BJ16" i="16"/>
  <c r="T16" i="16"/>
  <c r="S16" i="16"/>
  <c r="H16" i="16"/>
  <c r="G16" i="16"/>
  <c r="DP15" i="16"/>
  <c r="DC15" i="16"/>
  <c r="DB15" i="16"/>
  <c r="CQ15" i="16"/>
  <c r="CP15" i="16"/>
  <c r="CN15" i="16"/>
  <c r="CI15" i="16"/>
  <c r="CS15" i="16" s="1"/>
  <c r="CB15" i="16"/>
  <c r="BX15" i="16"/>
  <c r="BW15" i="16"/>
  <c r="BS15" i="16"/>
  <c r="BR15" i="16"/>
  <c r="BO15" i="16"/>
  <c r="CC15" i="16" s="1"/>
  <c r="BN15" i="16"/>
  <c r="BK15" i="16"/>
  <c r="BJ15" i="16"/>
  <c r="T15" i="16"/>
  <c r="S15" i="16"/>
  <c r="H15" i="16"/>
  <c r="G15" i="16"/>
  <c r="DP14" i="16"/>
  <c r="DC14" i="16"/>
  <c r="DB14" i="16"/>
  <c r="CQ14" i="16"/>
  <c r="CP14" i="16"/>
  <c r="CN14" i="16"/>
  <c r="CI14" i="16"/>
  <c r="CS14" i="16" s="1"/>
  <c r="CB14" i="16"/>
  <c r="BX14" i="16"/>
  <c r="BW14" i="16"/>
  <c r="BS14" i="16"/>
  <c r="BR14" i="16"/>
  <c r="BO14" i="16"/>
  <c r="CC14" i="16" s="1"/>
  <c r="BN14" i="16"/>
  <c r="BK14" i="16"/>
  <c r="BJ14" i="16"/>
  <c r="T14" i="16"/>
  <c r="S14" i="16"/>
  <c r="H14" i="16"/>
  <c r="G14" i="16"/>
  <c r="DP13" i="16"/>
  <c r="DC13" i="16"/>
  <c r="DB13" i="16"/>
  <c r="CQ13" i="16"/>
  <c r="CP13" i="16"/>
  <c r="CN13" i="16"/>
  <c r="CI13" i="16"/>
  <c r="CS13" i="16" s="1"/>
  <c r="CB13" i="16"/>
  <c r="BX13" i="16"/>
  <c r="BS13" i="16"/>
  <c r="BR13" i="16"/>
  <c r="BO13" i="16"/>
  <c r="CC13" i="16" s="1"/>
  <c r="BN13" i="16"/>
  <c r="BK13" i="16"/>
  <c r="BJ13" i="16"/>
  <c r="T13" i="16"/>
  <c r="S13" i="16"/>
  <c r="H13" i="16"/>
  <c r="G13" i="16"/>
  <c r="EG12" i="16"/>
  <c r="EG28" i="16" s="1"/>
  <c r="EF12" i="16"/>
  <c r="EF28" i="16" s="1"/>
  <c r="EE12" i="16"/>
  <c r="EE28" i="16" s="1"/>
  <c r="ED12" i="16"/>
  <c r="ED28" i="16" s="1"/>
  <c r="DZ12" i="16"/>
  <c r="DZ28" i="16" s="1"/>
  <c r="DU12" i="16"/>
  <c r="DU28" i="16" s="1"/>
  <c r="DP12" i="16"/>
  <c r="DC12" i="16"/>
  <c r="DB12" i="16"/>
  <c r="CQ12" i="16"/>
  <c r="CP12" i="16"/>
  <c r="CN12" i="16"/>
  <c r="CI12" i="16"/>
  <c r="CS12" i="16" s="1"/>
  <c r="CB12" i="16"/>
  <c r="BX12" i="16"/>
  <c r="BW12" i="16"/>
  <c r="BS12" i="16"/>
  <c r="BR12" i="16"/>
  <c r="BO12" i="16"/>
  <c r="CC12" i="16" s="1"/>
  <c r="BN12" i="16"/>
  <c r="BK12" i="16"/>
  <c r="BJ12" i="16"/>
  <c r="AM12" i="16"/>
  <c r="AM28" i="16" s="1"/>
  <c r="T12" i="16"/>
  <c r="S12" i="16"/>
  <c r="H12" i="16"/>
  <c r="G12" i="16"/>
  <c r="DP11" i="16"/>
  <c r="DC11" i="16"/>
  <c r="DB11" i="16"/>
  <c r="CQ11" i="16"/>
  <c r="CP11" i="16"/>
  <c r="CN11" i="16"/>
  <c r="CI11" i="16"/>
  <c r="CS11" i="16" s="1"/>
  <c r="CB11" i="16"/>
  <c r="BX11" i="16"/>
  <c r="BW11" i="16"/>
  <c r="BS11" i="16"/>
  <c r="BR11" i="16"/>
  <c r="BO11" i="16"/>
  <c r="CC11" i="16" s="1"/>
  <c r="BN11" i="16"/>
  <c r="BK11" i="16"/>
  <c r="BJ11" i="16"/>
  <c r="T11" i="16"/>
  <c r="S11" i="16"/>
  <c r="H11" i="16"/>
  <c r="G11" i="16"/>
  <c r="DP10" i="16"/>
  <c r="DC10" i="16"/>
  <c r="DB10" i="16"/>
  <c r="CQ10" i="16"/>
  <c r="CP10" i="16"/>
  <c r="CN10" i="16"/>
  <c r="CI10" i="16"/>
  <c r="CS10" i="16" s="1"/>
  <c r="CB10" i="16"/>
  <c r="BX10" i="16"/>
  <c r="CC10" i="16" s="1"/>
  <c r="BS10" i="16"/>
  <c r="BR10" i="16"/>
  <c r="BO10" i="16"/>
  <c r="BN10" i="16"/>
  <c r="BK10" i="16"/>
  <c r="BJ10" i="16"/>
  <c r="T10" i="16"/>
  <c r="S10" i="16"/>
  <c r="H10" i="16"/>
  <c r="G10" i="16"/>
  <c r="DC9" i="16"/>
  <c r="DB9" i="16"/>
  <c r="CQ9" i="16"/>
  <c r="CP9" i="16"/>
  <c r="CN9" i="16"/>
  <c r="CI9" i="16"/>
  <c r="CS9" i="16" s="1"/>
  <c r="CB9" i="16"/>
  <c r="BX9" i="16"/>
  <c r="BW9" i="16"/>
  <c r="BS9" i="16"/>
  <c r="BR9" i="16"/>
  <c r="BO9" i="16"/>
  <c r="CC9" i="16" s="1"/>
  <c r="BN9" i="16"/>
  <c r="BK9" i="16"/>
  <c r="BJ9" i="16"/>
  <c r="T9" i="16"/>
  <c r="S9" i="16"/>
  <c r="H9" i="16"/>
  <c r="G9" i="16"/>
  <c r="DP8" i="16"/>
  <c r="DC8" i="16"/>
  <c r="DB8" i="16"/>
  <c r="CQ8" i="16"/>
  <c r="CP8" i="16"/>
  <c r="CN8" i="16"/>
  <c r="CI8" i="16"/>
  <c r="CS8" i="16" s="1"/>
  <c r="CB8" i="16"/>
  <c r="BX8" i="16"/>
  <c r="BW8" i="16"/>
  <c r="BS8" i="16"/>
  <c r="BR8" i="16"/>
  <c r="BO8" i="16"/>
  <c r="CC8" i="16" s="1"/>
  <c r="BN8" i="16"/>
  <c r="BK8" i="16"/>
  <c r="BJ8" i="16"/>
  <c r="T8" i="16"/>
  <c r="S8" i="16"/>
  <c r="H8" i="16"/>
  <c r="G8" i="16"/>
  <c r="DC7" i="16"/>
  <c r="DB7" i="16"/>
  <c r="CQ7" i="16"/>
  <c r="CP7" i="16"/>
  <c r="CN7" i="16"/>
  <c r="CI7" i="16"/>
  <c r="CS7" i="16" s="1"/>
  <c r="CB7" i="16"/>
  <c r="BX7" i="16"/>
  <c r="BW7" i="16"/>
  <c r="BS7" i="16"/>
  <c r="BR7" i="16"/>
  <c r="BO7" i="16"/>
  <c r="CC7" i="16" s="1"/>
  <c r="BN7" i="16"/>
  <c r="BK7" i="16"/>
  <c r="BJ7" i="16"/>
  <c r="T7" i="16"/>
  <c r="S7" i="16"/>
  <c r="H7" i="16"/>
  <c r="G7" i="16"/>
  <c r="DC6" i="16"/>
  <c r="DB6" i="16"/>
  <c r="CQ6" i="16"/>
  <c r="CP6" i="16"/>
  <c r="CN6" i="16"/>
  <c r="CI6" i="16"/>
  <c r="CS6" i="16" s="1"/>
  <c r="BX6" i="16"/>
  <c r="BS6" i="16"/>
  <c r="BO6" i="16"/>
  <c r="BK6" i="16"/>
  <c r="T6" i="16"/>
  <c r="S6" i="16"/>
  <c r="H6" i="16"/>
  <c r="G6" i="16"/>
  <c r="DP5" i="16"/>
  <c r="DP28" i="16" s="1"/>
  <c r="DC5" i="16"/>
  <c r="DC28" i="16" s="1"/>
  <c r="DB5" i="16"/>
  <c r="CQ5" i="16"/>
  <c r="CP5" i="16"/>
  <c r="CP28" i="16" s="1"/>
  <c r="CN5" i="16"/>
  <c r="CN28" i="16" s="1"/>
  <c r="CI5" i="16"/>
  <c r="CI28" i="16" s="1"/>
  <c r="CS28" i="16" s="1"/>
  <c r="CB5" i="16"/>
  <c r="BX5" i="16"/>
  <c r="BX28" i="16" s="1"/>
  <c r="BW5" i="16"/>
  <c r="BS5" i="16"/>
  <c r="BS28" i="16" s="1"/>
  <c r="BR5" i="16"/>
  <c r="BO5" i="16"/>
  <c r="BO28" i="16" s="1"/>
  <c r="CC28" i="16" s="1"/>
  <c r="BN5" i="16"/>
  <c r="BK5" i="16"/>
  <c r="BK28" i="16" s="1"/>
  <c r="BJ5" i="16"/>
  <c r="T5" i="16"/>
  <c r="S5" i="16"/>
  <c r="H5" i="16"/>
  <c r="G5" i="16"/>
  <c r="CC5" i="16" l="1"/>
  <c r="EH12" i="16"/>
  <c r="EH28" i="16" s="1"/>
  <c r="G28" i="16"/>
  <c r="S28" i="16"/>
  <c r="CS5" i="16"/>
  <c r="BN28" i="16"/>
  <c r="DB30" i="15"/>
  <c r="CQ30" i="15"/>
  <c r="BW30" i="15"/>
  <c r="BR30" i="15"/>
  <c r="BN30" i="15"/>
  <c r="BJ30" i="15"/>
  <c r="EG29" i="15"/>
  <c r="EH29" i="15" s="1"/>
  <c r="EF29" i="15"/>
  <c r="ED29" i="15"/>
  <c r="DZ29" i="15"/>
  <c r="DU29" i="15"/>
  <c r="DP29" i="15"/>
  <c r="CQ29" i="15"/>
  <c r="CI29" i="15"/>
  <c r="CS29" i="15" s="1"/>
  <c r="CB29" i="15"/>
  <c r="BW29" i="15"/>
  <c r="BR29" i="15"/>
  <c r="BN29" i="15"/>
  <c r="BJ29" i="15"/>
  <c r="S29" i="15"/>
  <c r="G29" i="15"/>
  <c r="EP28" i="15"/>
  <c r="EO28" i="15"/>
  <c r="EN28" i="15"/>
  <c r="EI28" i="15"/>
  <c r="EC28" i="15"/>
  <c r="EB28" i="15"/>
  <c r="EA28" i="15"/>
  <c r="DY28" i="15"/>
  <c r="DX28" i="15"/>
  <c r="DW28" i="15"/>
  <c r="DV28" i="15"/>
  <c r="DT28" i="15"/>
  <c r="DS28" i="15"/>
  <c r="DR28" i="15"/>
  <c r="DQ28" i="15"/>
  <c r="DO28" i="15"/>
  <c r="DN28" i="15"/>
  <c r="DM28" i="15"/>
  <c r="DL28" i="15"/>
  <c r="DK28" i="15"/>
  <c r="DJ28" i="15"/>
  <c r="DI28" i="15"/>
  <c r="DH28" i="15"/>
  <c r="DG28" i="15"/>
  <c r="DF28" i="15"/>
  <c r="DE28" i="15"/>
  <c r="DD28" i="15"/>
  <c r="DA28" i="15"/>
  <c r="DB28" i="15" s="1"/>
  <c r="CZ28" i="15"/>
  <c r="CY28" i="15"/>
  <c r="CX28" i="15"/>
  <c r="CV28" i="15"/>
  <c r="CW28" i="15" s="1"/>
  <c r="CU28" i="15"/>
  <c r="CT28" i="15"/>
  <c r="CR28" i="15"/>
  <c r="CO28" i="15"/>
  <c r="CQ28" i="15" s="1"/>
  <c r="CM28" i="15"/>
  <c r="CL28" i="15"/>
  <c r="CK28" i="15"/>
  <c r="CJ28" i="15"/>
  <c r="CH28" i="15"/>
  <c r="CG28" i="15"/>
  <c r="CF28" i="15"/>
  <c r="CE28" i="15"/>
  <c r="CA28" i="15"/>
  <c r="BZ28" i="15"/>
  <c r="BY28" i="15"/>
  <c r="BV28" i="15"/>
  <c r="BW28" i="15" s="1"/>
  <c r="BU28" i="15"/>
  <c r="BT28" i="15"/>
  <c r="BQ28" i="15"/>
  <c r="BR28" i="15" s="1"/>
  <c r="BP28" i="15"/>
  <c r="BM28" i="15"/>
  <c r="CB28" i="15" s="1"/>
  <c r="BL28" i="15"/>
  <c r="BI28" i="15"/>
  <c r="BJ28" i="15" s="1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L28" i="15"/>
  <c r="AK28" i="15"/>
  <c r="AJ28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R28" i="15"/>
  <c r="T28" i="15" s="1"/>
  <c r="Q28" i="15"/>
  <c r="P28" i="15"/>
  <c r="O28" i="15"/>
  <c r="N28" i="15"/>
  <c r="M28" i="15"/>
  <c r="L28" i="15"/>
  <c r="K28" i="15"/>
  <c r="J28" i="15"/>
  <c r="I28" i="15"/>
  <c r="F28" i="15"/>
  <c r="H28" i="15" s="1"/>
  <c r="E28" i="15"/>
  <c r="D28" i="15"/>
  <c r="C28" i="15"/>
  <c r="CQ27" i="15"/>
  <c r="CI27" i="15"/>
  <c r="DC26" i="15"/>
  <c r="DB26" i="15"/>
  <c r="CQ26" i="15"/>
  <c r="CP26" i="15"/>
  <c r="CN26" i="15"/>
  <c r="CI26" i="15"/>
  <c r="CS26" i="15" s="1"/>
  <c r="CB26" i="15"/>
  <c r="BX26" i="15"/>
  <c r="BS26" i="15"/>
  <c r="BO26" i="15"/>
  <c r="CC26" i="15" s="1"/>
  <c r="BN26" i="15"/>
  <c r="BK26" i="15"/>
  <c r="BJ26" i="15"/>
  <c r="T26" i="15"/>
  <c r="S26" i="15"/>
  <c r="H26" i="15"/>
  <c r="G26" i="15"/>
  <c r="DC25" i="15"/>
  <c r="DB25" i="15"/>
  <c r="CW25" i="15"/>
  <c r="BX25" i="15"/>
  <c r="BS25" i="15"/>
  <c r="BO25" i="15"/>
  <c r="BK25" i="15"/>
  <c r="T25" i="15"/>
  <c r="H25" i="15"/>
  <c r="DC24" i="15"/>
  <c r="DB24" i="15"/>
  <c r="CP24" i="15"/>
  <c r="CN24" i="15"/>
  <c r="CI24" i="15"/>
  <c r="CS24" i="15" s="1"/>
  <c r="CB24" i="15"/>
  <c r="BX24" i="15"/>
  <c r="BS24" i="15"/>
  <c r="BR24" i="15"/>
  <c r="BO24" i="15"/>
  <c r="CC24" i="15" s="1"/>
  <c r="BN24" i="15"/>
  <c r="BK24" i="15"/>
  <c r="BJ24" i="15"/>
  <c r="EG23" i="15"/>
  <c r="EF23" i="15"/>
  <c r="EH23" i="15" s="1"/>
  <c r="EE23" i="15"/>
  <c r="DZ23" i="15"/>
  <c r="DU23" i="15"/>
  <c r="DP23" i="15"/>
  <c r="DC23" i="15"/>
  <c r="DB23" i="15"/>
  <c r="CQ23" i="15"/>
  <c r="CP23" i="15"/>
  <c r="CN23" i="15"/>
  <c r="CI23" i="15"/>
  <c r="CS23" i="15" s="1"/>
  <c r="BX23" i="15"/>
  <c r="BS23" i="15"/>
  <c r="BO23" i="15"/>
  <c r="BK23" i="15"/>
  <c r="BJ23" i="15"/>
  <c r="T23" i="15"/>
  <c r="S23" i="15"/>
  <c r="H23" i="15"/>
  <c r="G23" i="15"/>
  <c r="DC22" i="15"/>
  <c r="DB22" i="15"/>
  <c r="CQ22" i="15"/>
  <c r="CP22" i="15"/>
  <c r="CN22" i="15"/>
  <c r="CI22" i="15"/>
  <c r="CS22" i="15" s="1"/>
  <c r="BX22" i="15"/>
  <c r="BS22" i="15"/>
  <c r="BO22" i="15"/>
  <c r="BK22" i="15"/>
  <c r="T22" i="15"/>
  <c r="S22" i="15"/>
  <c r="H22" i="15"/>
  <c r="G22" i="15"/>
  <c r="DC21" i="15"/>
  <c r="DB21" i="15"/>
  <c r="CQ21" i="15"/>
  <c r="CP21" i="15"/>
  <c r="CN21" i="15"/>
  <c r="CI21" i="15"/>
  <c r="CS21" i="15" s="1"/>
  <c r="BX21" i="15"/>
  <c r="BS21" i="15"/>
  <c r="BO21" i="15"/>
  <c r="BK21" i="15"/>
  <c r="T21" i="15"/>
  <c r="S21" i="15"/>
  <c r="H21" i="15"/>
  <c r="G21" i="15"/>
  <c r="DC20" i="15"/>
  <c r="DB20" i="15"/>
  <c r="CQ20" i="15"/>
  <c r="CP20" i="15"/>
  <c r="CN20" i="15"/>
  <c r="CI20" i="15"/>
  <c r="CS20" i="15" s="1"/>
  <c r="CB20" i="15"/>
  <c r="BX20" i="15"/>
  <c r="BW20" i="15"/>
  <c r="BS20" i="15"/>
  <c r="BO20" i="15"/>
  <c r="CC20" i="15" s="1"/>
  <c r="BN20" i="15"/>
  <c r="BK20" i="15"/>
  <c r="BJ20" i="15"/>
  <c r="T20" i="15"/>
  <c r="S20" i="15"/>
  <c r="H20" i="15"/>
  <c r="G20" i="15"/>
  <c r="DC19" i="15"/>
  <c r="DB19" i="15"/>
  <c r="CQ19" i="15"/>
  <c r="CP19" i="15"/>
  <c r="CN19" i="15"/>
  <c r="CI19" i="15"/>
  <c r="CS19" i="15" s="1"/>
  <c r="CB19" i="15"/>
  <c r="BX19" i="15"/>
  <c r="BW19" i="15"/>
  <c r="BS19" i="15"/>
  <c r="BR19" i="15"/>
  <c r="BO19" i="15"/>
  <c r="CC19" i="15" s="1"/>
  <c r="BN19" i="15"/>
  <c r="BK19" i="15"/>
  <c r="BJ19" i="15"/>
  <c r="T19" i="15"/>
  <c r="S19" i="15"/>
  <c r="H19" i="15"/>
  <c r="G19" i="15"/>
  <c r="DP18" i="15"/>
  <c r="DC18" i="15"/>
  <c r="DB18" i="15"/>
  <c r="CQ18" i="15"/>
  <c r="CP18" i="15"/>
  <c r="CN18" i="15"/>
  <c r="CI18" i="15"/>
  <c r="CS18" i="15" s="1"/>
  <c r="CB18" i="15"/>
  <c r="BX18" i="15"/>
  <c r="BW18" i="15"/>
  <c r="BS18" i="15"/>
  <c r="BR18" i="15"/>
  <c r="BO18" i="15"/>
  <c r="CC18" i="15" s="1"/>
  <c r="BN18" i="15"/>
  <c r="BK18" i="15"/>
  <c r="BJ18" i="15"/>
  <c r="T18" i="15"/>
  <c r="S18" i="15"/>
  <c r="H18" i="15"/>
  <c r="G18" i="15"/>
  <c r="DP17" i="15"/>
  <c r="DC17" i="15"/>
  <c r="DB17" i="15"/>
  <c r="CQ17" i="15"/>
  <c r="CP17" i="15"/>
  <c r="CN17" i="15"/>
  <c r="CI17" i="15"/>
  <c r="CS17" i="15" s="1"/>
  <c r="CB17" i="15"/>
  <c r="BX17" i="15"/>
  <c r="BW17" i="15"/>
  <c r="BS17" i="15"/>
  <c r="BO17" i="15"/>
  <c r="CC17" i="15" s="1"/>
  <c r="BN17" i="15"/>
  <c r="BK17" i="15"/>
  <c r="BJ17" i="15"/>
  <c r="T17" i="15"/>
  <c r="S17" i="15"/>
  <c r="H17" i="15"/>
  <c r="G17" i="15"/>
  <c r="DC16" i="15"/>
  <c r="DB16" i="15"/>
  <c r="CW16" i="15"/>
  <c r="CQ16" i="15"/>
  <c r="CP16" i="15"/>
  <c r="CN16" i="15"/>
  <c r="CI16" i="15"/>
  <c r="CS16" i="15" s="1"/>
  <c r="CB16" i="15"/>
  <c r="BX16" i="15"/>
  <c r="BW16" i="15"/>
  <c r="BS16" i="15"/>
  <c r="BR16" i="15"/>
  <c r="BO16" i="15"/>
  <c r="CC16" i="15" s="1"/>
  <c r="BN16" i="15"/>
  <c r="BK16" i="15"/>
  <c r="BJ16" i="15"/>
  <c r="T16" i="15"/>
  <c r="S16" i="15"/>
  <c r="H16" i="15"/>
  <c r="G16" i="15"/>
  <c r="DP15" i="15"/>
  <c r="DC15" i="15"/>
  <c r="DB15" i="15"/>
  <c r="CQ15" i="15"/>
  <c r="CP15" i="15"/>
  <c r="CN15" i="15"/>
  <c r="CI15" i="15"/>
  <c r="CS15" i="15" s="1"/>
  <c r="CB15" i="15"/>
  <c r="BX15" i="15"/>
  <c r="BW15" i="15"/>
  <c r="BS15" i="15"/>
  <c r="BR15" i="15"/>
  <c r="BO15" i="15"/>
  <c r="CC15" i="15" s="1"/>
  <c r="BN15" i="15"/>
  <c r="BK15" i="15"/>
  <c r="BJ15" i="15"/>
  <c r="T15" i="15"/>
  <c r="S15" i="15"/>
  <c r="H15" i="15"/>
  <c r="G15" i="15"/>
  <c r="DP14" i="15"/>
  <c r="DC14" i="15"/>
  <c r="DB14" i="15"/>
  <c r="CQ14" i="15"/>
  <c r="CP14" i="15"/>
  <c r="CN14" i="15"/>
  <c r="CI14" i="15"/>
  <c r="CS14" i="15" s="1"/>
  <c r="CB14" i="15"/>
  <c r="BX14" i="15"/>
  <c r="BW14" i="15"/>
  <c r="BS14" i="15"/>
  <c r="BR14" i="15"/>
  <c r="BO14" i="15"/>
  <c r="CC14" i="15" s="1"/>
  <c r="BN14" i="15"/>
  <c r="BK14" i="15"/>
  <c r="BJ14" i="15"/>
  <c r="T14" i="15"/>
  <c r="S14" i="15"/>
  <c r="H14" i="15"/>
  <c r="G14" i="15"/>
  <c r="DP13" i="15"/>
  <c r="DC13" i="15"/>
  <c r="DB13" i="15"/>
  <c r="CQ13" i="15"/>
  <c r="CP13" i="15"/>
  <c r="CN13" i="15"/>
  <c r="CI13" i="15"/>
  <c r="CS13" i="15" s="1"/>
  <c r="CB13" i="15"/>
  <c r="BX13" i="15"/>
  <c r="BS13" i="15"/>
  <c r="BR13" i="15"/>
  <c r="BO13" i="15"/>
  <c r="CC13" i="15" s="1"/>
  <c r="BN13" i="15"/>
  <c r="BK13" i="15"/>
  <c r="BJ13" i="15"/>
  <c r="T13" i="15"/>
  <c r="S13" i="15"/>
  <c r="H13" i="15"/>
  <c r="G13" i="15"/>
  <c r="EG12" i="15"/>
  <c r="EG28" i="15" s="1"/>
  <c r="EF12" i="15"/>
  <c r="EF28" i="15" s="1"/>
  <c r="EE12" i="15"/>
  <c r="EE28" i="15" s="1"/>
  <c r="ED12" i="15"/>
  <c r="ED28" i="15" s="1"/>
  <c r="DZ12" i="15"/>
  <c r="DZ28" i="15" s="1"/>
  <c r="DU12" i="15"/>
  <c r="DU28" i="15" s="1"/>
  <c r="DP12" i="15"/>
  <c r="DC12" i="15"/>
  <c r="DB12" i="15"/>
  <c r="CQ12" i="15"/>
  <c r="CP12" i="15"/>
  <c r="CN12" i="15"/>
  <c r="CI12" i="15"/>
  <c r="CS12" i="15" s="1"/>
  <c r="CB12" i="15"/>
  <c r="BX12" i="15"/>
  <c r="BW12" i="15"/>
  <c r="BS12" i="15"/>
  <c r="BR12" i="15"/>
  <c r="BO12" i="15"/>
  <c r="CC12" i="15" s="1"/>
  <c r="BN12" i="15"/>
  <c r="BK12" i="15"/>
  <c r="BJ12" i="15"/>
  <c r="AM12" i="15"/>
  <c r="AM28" i="15" s="1"/>
  <c r="T12" i="15"/>
  <c r="S12" i="15"/>
  <c r="H12" i="15"/>
  <c r="G12" i="15"/>
  <c r="DP11" i="15"/>
  <c r="DC11" i="15"/>
  <c r="DB11" i="15"/>
  <c r="CQ11" i="15"/>
  <c r="CP11" i="15"/>
  <c r="CN11" i="15"/>
  <c r="CI11" i="15"/>
  <c r="CS11" i="15" s="1"/>
  <c r="CB11" i="15"/>
  <c r="BX11" i="15"/>
  <c r="BW11" i="15"/>
  <c r="BS11" i="15"/>
  <c r="BR11" i="15"/>
  <c r="BO11" i="15"/>
  <c r="CC11" i="15" s="1"/>
  <c r="BN11" i="15"/>
  <c r="BK11" i="15"/>
  <c r="BJ11" i="15"/>
  <c r="T11" i="15"/>
  <c r="S11" i="15"/>
  <c r="H11" i="15"/>
  <c r="G11" i="15"/>
  <c r="DP10" i="15"/>
  <c r="DC10" i="15"/>
  <c r="DB10" i="15"/>
  <c r="CQ10" i="15"/>
  <c r="CP10" i="15"/>
  <c r="CN10" i="15"/>
  <c r="CI10" i="15"/>
  <c r="CS10" i="15" s="1"/>
  <c r="CB10" i="15"/>
  <c r="BX10" i="15"/>
  <c r="BS10" i="15"/>
  <c r="BR10" i="15"/>
  <c r="BO10" i="15"/>
  <c r="CC10" i="15" s="1"/>
  <c r="BN10" i="15"/>
  <c r="BK10" i="15"/>
  <c r="BJ10" i="15"/>
  <c r="T10" i="15"/>
  <c r="S10" i="15"/>
  <c r="H10" i="15"/>
  <c r="G10" i="15"/>
  <c r="DC9" i="15"/>
  <c r="DB9" i="15"/>
  <c r="CQ9" i="15"/>
  <c r="CP9" i="15"/>
  <c r="CN9" i="15"/>
  <c r="CI9" i="15"/>
  <c r="CS9" i="15" s="1"/>
  <c r="CB9" i="15"/>
  <c r="BX9" i="15"/>
  <c r="BW9" i="15"/>
  <c r="BS9" i="15"/>
  <c r="BR9" i="15"/>
  <c r="BO9" i="15"/>
  <c r="CC9" i="15" s="1"/>
  <c r="BN9" i="15"/>
  <c r="BK9" i="15"/>
  <c r="BJ9" i="15"/>
  <c r="T9" i="15"/>
  <c r="S9" i="15"/>
  <c r="H9" i="15"/>
  <c r="G9" i="15"/>
  <c r="DP8" i="15"/>
  <c r="DC8" i="15"/>
  <c r="DB8" i="15"/>
  <c r="CQ8" i="15"/>
  <c r="CP8" i="15"/>
  <c r="CN8" i="15"/>
  <c r="CI8" i="15"/>
  <c r="CS8" i="15" s="1"/>
  <c r="CB8" i="15"/>
  <c r="BX8" i="15"/>
  <c r="BW8" i="15"/>
  <c r="BS8" i="15"/>
  <c r="BR8" i="15"/>
  <c r="BO8" i="15"/>
  <c r="CC8" i="15" s="1"/>
  <c r="BN8" i="15"/>
  <c r="BK8" i="15"/>
  <c r="BJ8" i="15"/>
  <c r="T8" i="15"/>
  <c r="S8" i="15"/>
  <c r="H8" i="15"/>
  <c r="G8" i="15"/>
  <c r="DC7" i="15"/>
  <c r="DB7" i="15"/>
  <c r="CQ7" i="15"/>
  <c r="CP7" i="15"/>
  <c r="CN7" i="15"/>
  <c r="CI7" i="15"/>
  <c r="CS7" i="15" s="1"/>
  <c r="CB7" i="15"/>
  <c r="BX7" i="15"/>
  <c r="BW7" i="15"/>
  <c r="BS7" i="15"/>
  <c r="BR7" i="15"/>
  <c r="BO7" i="15"/>
  <c r="CC7" i="15" s="1"/>
  <c r="BN7" i="15"/>
  <c r="BK7" i="15"/>
  <c r="BJ7" i="15"/>
  <c r="T7" i="15"/>
  <c r="S7" i="15"/>
  <c r="H7" i="15"/>
  <c r="G7" i="15"/>
  <c r="DC6" i="15"/>
  <c r="DB6" i="15"/>
  <c r="CQ6" i="15"/>
  <c r="CP6" i="15"/>
  <c r="CN6" i="15"/>
  <c r="CI6" i="15"/>
  <c r="CS6" i="15" s="1"/>
  <c r="BX6" i="15"/>
  <c r="BS6" i="15"/>
  <c r="BO6" i="15"/>
  <c r="BK6" i="15"/>
  <c r="T6" i="15"/>
  <c r="S6" i="15"/>
  <c r="H6" i="15"/>
  <c r="G6" i="15"/>
  <c r="DP5" i="15"/>
  <c r="DP28" i="15" s="1"/>
  <c r="DC5" i="15"/>
  <c r="DC28" i="15" s="1"/>
  <c r="DB5" i="15"/>
  <c r="CQ5" i="15"/>
  <c r="CP5" i="15"/>
  <c r="CP28" i="15" s="1"/>
  <c r="CN5" i="15"/>
  <c r="CN28" i="15" s="1"/>
  <c r="CI5" i="15"/>
  <c r="CI28" i="15" s="1"/>
  <c r="CS28" i="15" s="1"/>
  <c r="CB5" i="15"/>
  <c r="BX5" i="15"/>
  <c r="BX28" i="15" s="1"/>
  <c r="BW5" i="15"/>
  <c r="BS5" i="15"/>
  <c r="BS28" i="15" s="1"/>
  <c r="BR5" i="15"/>
  <c r="BO5" i="15"/>
  <c r="BO28" i="15" s="1"/>
  <c r="CC28" i="15" s="1"/>
  <c r="BN5" i="15"/>
  <c r="BK5" i="15"/>
  <c r="BK28" i="15" s="1"/>
  <c r="BJ5" i="15"/>
  <c r="T5" i="15"/>
  <c r="S5" i="15"/>
  <c r="H5" i="15"/>
  <c r="G5" i="15"/>
  <c r="CC5" i="15" l="1"/>
  <c r="EH12" i="15"/>
  <c r="EH28" i="15" s="1"/>
  <c r="G28" i="15"/>
  <c r="S28" i="15"/>
  <c r="CS5" i="15"/>
  <c r="BN28" i="15"/>
  <c r="DC30" i="14"/>
  <c r="CR30" i="14"/>
  <c r="BW30" i="14"/>
  <c r="BR30" i="14"/>
  <c r="BN30" i="14"/>
  <c r="BJ30" i="14"/>
  <c r="EG29" i="14"/>
  <c r="EH29" i="14" s="1"/>
  <c r="EF29" i="14"/>
  <c r="ED29" i="14"/>
  <c r="DZ29" i="14"/>
  <c r="DU29" i="14"/>
  <c r="DP29" i="14"/>
  <c r="CR29" i="14"/>
  <c r="CJ29" i="14"/>
  <c r="CT29" i="14" s="1"/>
  <c r="CB29" i="14"/>
  <c r="BW29" i="14"/>
  <c r="BR29" i="14"/>
  <c r="BN29" i="14"/>
  <c r="BJ29" i="14"/>
  <c r="S29" i="14"/>
  <c r="G29" i="14"/>
  <c r="EP28" i="14"/>
  <c r="EO28" i="14"/>
  <c r="EN28" i="14"/>
  <c r="EI28" i="14"/>
  <c r="EC28" i="14"/>
  <c r="EB28" i="14"/>
  <c r="EA28" i="14"/>
  <c r="DY28" i="14"/>
  <c r="DX28" i="14"/>
  <c r="DW28" i="14"/>
  <c r="DV28" i="14"/>
  <c r="DT28" i="14"/>
  <c r="DS28" i="14"/>
  <c r="DR28" i="14"/>
  <c r="DQ28" i="14"/>
  <c r="DO28" i="14"/>
  <c r="DN28" i="14"/>
  <c r="DM28" i="14"/>
  <c r="DL28" i="14"/>
  <c r="DK28" i="14"/>
  <c r="DJ28" i="14"/>
  <c r="DI28" i="14"/>
  <c r="DH28" i="14"/>
  <c r="DG28" i="14"/>
  <c r="DF28" i="14"/>
  <c r="DE28" i="14"/>
  <c r="DB28" i="14"/>
  <c r="DC28" i="14" s="1"/>
  <c r="DA28" i="14"/>
  <c r="CZ28" i="14"/>
  <c r="CY28" i="14"/>
  <c r="CW28" i="14"/>
  <c r="CX28" i="14" s="1"/>
  <c r="CV28" i="14"/>
  <c r="CU28" i="14"/>
  <c r="CS28" i="14"/>
  <c r="CP28" i="14"/>
  <c r="CR28" i="14" s="1"/>
  <c r="CN28" i="14"/>
  <c r="CM28" i="14"/>
  <c r="CL28" i="14"/>
  <c r="CK28" i="14"/>
  <c r="CI28" i="14"/>
  <c r="CH28" i="14"/>
  <c r="CG28" i="14"/>
  <c r="CF28" i="14"/>
  <c r="CE28" i="14"/>
  <c r="CA28" i="14"/>
  <c r="BZ28" i="14"/>
  <c r="BY28" i="14"/>
  <c r="BV28" i="14"/>
  <c r="BW28" i="14" s="1"/>
  <c r="BU28" i="14"/>
  <c r="BT28" i="14"/>
  <c r="BQ28" i="14"/>
  <c r="BR28" i="14" s="1"/>
  <c r="BP28" i="14"/>
  <c r="BM28" i="14"/>
  <c r="CB28" i="14" s="1"/>
  <c r="BL28" i="14"/>
  <c r="BI28" i="14"/>
  <c r="BJ28" i="14" s="1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R28" i="14"/>
  <c r="T28" i="14" s="1"/>
  <c r="Q28" i="14"/>
  <c r="P28" i="14"/>
  <c r="O28" i="14"/>
  <c r="N28" i="14"/>
  <c r="M28" i="14"/>
  <c r="L28" i="14"/>
  <c r="K28" i="14"/>
  <c r="J28" i="14"/>
  <c r="I28" i="14"/>
  <c r="F28" i="14"/>
  <c r="H28" i="14" s="1"/>
  <c r="E28" i="14"/>
  <c r="G28" i="14" s="1"/>
  <c r="D28" i="14"/>
  <c r="C28" i="14"/>
  <c r="CR27" i="14"/>
  <c r="CJ27" i="14"/>
  <c r="DD26" i="14"/>
  <c r="DC26" i="14"/>
  <c r="CR26" i="14"/>
  <c r="CQ26" i="14"/>
  <c r="CO26" i="14"/>
  <c r="CJ26" i="14"/>
  <c r="CT26" i="14" s="1"/>
  <c r="CB26" i="14"/>
  <c r="BX26" i="14"/>
  <c r="BS26" i="14"/>
  <c r="BO26" i="14"/>
  <c r="CC26" i="14" s="1"/>
  <c r="BN26" i="14"/>
  <c r="BK26" i="14"/>
  <c r="BJ26" i="14"/>
  <c r="T26" i="14"/>
  <c r="S26" i="14"/>
  <c r="H26" i="14"/>
  <c r="G26" i="14"/>
  <c r="DD25" i="14"/>
  <c r="DC25" i="14"/>
  <c r="CX25" i="14"/>
  <c r="BX25" i="14"/>
  <c r="BS25" i="14"/>
  <c r="BO25" i="14"/>
  <c r="BK25" i="14"/>
  <c r="T25" i="14"/>
  <c r="H25" i="14"/>
  <c r="DD24" i="14"/>
  <c r="DC24" i="14"/>
  <c r="CQ24" i="14"/>
  <c r="CO24" i="14"/>
  <c r="CJ24" i="14"/>
  <c r="CT24" i="14" s="1"/>
  <c r="CB24" i="14"/>
  <c r="BX24" i="14"/>
  <c r="BS24" i="14"/>
  <c r="BR24" i="14"/>
  <c r="BO24" i="14"/>
  <c r="CC24" i="14" s="1"/>
  <c r="BN24" i="14"/>
  <c r="BK24" i="14"/>
  <c r="BJ24" i="14"/>
  <c r="EG23" i="14"/>
  <c r="EF23" i="14"/>
  <c r="EH23" i="14" s="1"/>
  <c r="EE23" i="14"/>
  <c r="DZ23" i="14"/>
  <c r="DU23" i="14"/>
  <c r="DP23" i="14"/>
  <c r="DD23" i="14"/>
  <c r="DC23" i="14"/>
  <c r="CR23" i="14"/>
  <c r="CQ23" i="14"/>
  <c r="CO23" i="14"/>
  <c r="CJ23" i="14"/>
  <c r="CT23" i="14" s="1"/>
  <c r="BX23" i="14"/>
  <c r="BS23" i="14"/>
  <c r="BO23" i="14"/>
  <c r="BK23" i="14"/>
  <c r="BJ23" i="14"/>
  <c r="T23" i="14"/>
  <c r="S23" i="14"/>
  <c r="H23" i="14"/>
  <c r="G23" i="14"/>
  <c r="DD22" i="14"/>
  <c r="DC22" i="14"/>
  <c r="CR22" i="14"/>
  <c r="CQ22" i="14"/>
  <c r="CO22" i="14"/>
  <c r="CJ22" i="14"/>
  <c r="CT22" i="14" s="1"/>
  <c r="BX22" i="14"/>
  <c r="BS22" i="14"/>
  <c r="BO22" i="14"/>
  <c r="BK22" i="14"/>
  <c r="T22" i="14"/>
  <c r="S22" i="14"/>
  <c r="H22" i="14"/>
  <c r="G22" i="14"/>
  <c r="DD21" i="14"/>
  <c r="DC21" i="14"/>
  <c r="CR21" i="14"/>
  <c r="CQ21" i="14"/>
  <c r="CO21" i="14"/>
  <c r="CJ21" i="14"/>
  <c r="CT21" i="14" s="1"/>
  <c r="BX21" i="14"/>
  <c r="BS21" i="14"/>
  <c r="BO21" i="14"/>
  <c r="BK21" i="14"/>
  <c r="T21" i="14"/>
  <c r="S21" i="14"/>
  <c r="H21" i="14"/>
  <c r="G21" i="14"/>
  <c r="DD20" i="14"/>
  <c r="DC20" i="14"/>
  <c r="CR20" i="14"/>
  <c r="CQ20" i="14"/>
  <c r="CO20" i="14"/>
  <c r="CJ20" i="14"/>
  <c r="CT20" i="14" s="1"/>
  <c r="CB20" i="14"/>
  <c r="BX20" i="14"/>
  <c r="BW20" i="14"/>
  <c r="BS20" i="14"/>
  <c r="CC20" i="14" s="1"/>
  <c r="BO20" i="14"/>
  <c r="BN20" i="14"/>
  <c r="BK20" i="14"/>
  <c r="BJ20" i="14"/>
  <c r="T20" i="14"/>
  <c r="S20" i="14"/>
  <c r="H20" i="14"/>
  <c r="G20" i="14"/>
  <c r="DD19" i="14"/>
  <c r="DC19" i="14"/>
  <c r="CR19" i="14"/>
  <c r="CQ19" i="14"/>
  <c r="CO19" i="14"/>
  <c r="CJ19" i="14"/>
  <c r="CT19" i="14" s="1"/>
  <c r="CB19" i="14"/>
  <c r="BX19" i="14"/>
  <c r="BW19" i="14"/>
  <c r="BS19" i="14"/>
  <c r="BR19" i="14"/>
  <c r="BO19" i="14"/>
  <c r="CC19" i="14" s="1"/>
  <c r="BN19" i="14"/>
  <c r="BK19" i="14"/>
  <c r="BJ19" i="14"/>
  <c r="T19" i="14"/>
  <c r="S19" i="14"/>
  <c r="H19" i="14"/>
  <c r="G19" i="14"/>
  <c r="DP18" i="14"/>
  <c r="DD18" i="14"/>
  <c r="DC18" i="14"/>
  <c r="CR18" i="14"/>
  <c r="CQ18" i="14"/>
  <c r="CO18" i="14"/>
  <c r="CJ18" i="14"/>
  <c r="CT18" i="14" s="1"/>
  <c r="CB18" i="14"/>
  <c r="BX18" i="14"/>
  <c r="BW18" i="14"/>
  <c r="BS18" i="14"/>
  <c r="BR18" i="14"/>
  <c r="BO18" i="14"/>
  <c r="CC18" i="14" s="1"/>
  <c r="BN18" i="14"/>
  <c r="BK18" i="14"/>
  <c r="BJ18" i="14"/>
  <c r="T18" i="14"/>
  <c r="S18" i="14"/>
  <c r="H18" i="14"/>
  <c r="G18" i="14"/>
  <c r="DP17" i="14"/>
  <c r="DD17" i="14"/>
  <c r="DC17" i="14"/>
  <c r="CR17" i="14"/>
  <c r="CQ17" i="14"/>
  <c r="CO17" i="14"/>
  <c r="CJ17" i="14"/>
  <c r="CT17" i="14" s="1"/>
  <c r="CB17" i="14"/>
  <c r="BX17" i="14"/>
  <c r="BW17" i="14"/>
  <c r="BS17" i="14"/>
  <c r="BO17" i="14"/>
  <c r="CC17" i="14" s="1"/>
  <c r="BN17" i="14"/>
  <c r="BK17" i="14"/>
  <c r="BJ17" i="14"/>
  <c r="T17" i="14"/>
  <c r="S17" i="14"/>
  <c r="H17" i="14"/>
  <c r="G17" i="14"/>
  <c r="DD16" i="14"/>
  <c r="DC16" i="14"/>
  <c r="CX16" i="14"/>
  <c r="CR16" i="14"/>
  <c r="CQ16" i="14"/>
  <c r="CO16" i="14"/>
  <c r="CJ16" i="14"/>
  <c r="CT16" i="14" s="1"/>
  <c r="CB16" i="14"/>
  <c r="BX16" i="14"/>
  <c r="BW16" i="14"/>
  <c r="BS16" i="14"/>
  <c r="BR16" i="14"/>
  <c r="BO16" i="14"/>
  <c r="CC16" i="14" s="1"/>
  <c r="BN16" i="14"/>
  <c r="BK16" i="14"/>
  <c r="BJ16" i="14"/>
  <c r="T16" i="14"/>
  <c r="S16" i="14"/>
  <c r="H16" i="14"/>
  <c r="G16" i="14"/>
  <c r="DP15" i="14"/>
  <c r="DD15" i="14"/>
  <c r="DC15" i="14"/>
  <c r="CR15" i="14"/>
  <c r="CQ15" i="14"/>
  <c r="CO15" i="14"/>
  <c r="CJ15" i="14"/>
  <c r="CT15" i="14" s="1"/>
  <c r="CB15" i="14"/>
  <c r="BX15" i="14"/>
  <c r="BW15" i="14"/>
  <c r="BS15" i="14"/>
  <c r="BR15" i="14"/>
  <c r="BO15" i="14"/>
  <c r="CC15" i="14" s="1"/>
  <c r="BN15" i="14"/>
  <c r="BK15" i="14"/>
  <c r="BJ15" i="14"/>
  <c r="T15" i="14"/>
  <c r="S15" i="14"/>
  <c r="H15" i="14"/>
  <c r="G15" i="14"/>
  <c r="DP14" i="14"/>
  <c r="DD14" i="14"/>
  <c r="DC14" i="14"/>
  <c r="CR14" i="14"/>
  <c r="CQ14" i="14"/>
  <c r="CO14" i="14"/>
  <c r="CJ14" i="14"/>
  <c r="CT14" i="14" s="1"/>
  <c r="CB14" i="14"/>
  <c r="BX14" i="14"/>
  <c r="BW14" i="14"/>
  <c r="BS14" i="14"/>
  <c r="BR14" i="14"/>
  <c r="BO14" i="14"/>
  <c r="CC14" i="14" s="1"/>
  <c r="BN14" i="14"/>
  <c r="BK14" i="14"/>
  <c r="BJ14" i="14"/>
  <c r="T14" i="14"/>
  <c r="S14" i="14"/>
  <c r="H14" i="14"/>
  <c r="G14" i="14"/>
  <c r="DP13" i="14"/>
  <c r="DD13" i="14"/>
  <c r="DC13" i="14"/>
  <c r="CR13" i="14"/>
  <c r="CQ13" i="14"/>
  <c r="CO13" i="14"/>
  <c r="CJ13" i="14"/>
  <c r="CT13" i="14" s="1"/>
  <c r="CB13" i="14"/>
  <c r="BX13" i="14"/>
  <c r="BS13" i="14"/>
  <c r="BR13" i="14"/>
  <c r="BO13" i="14"/>
  <c r="CC13" i="14" s="1"/>
  <c r="BN13" i="14"/>
  <c r="BK13" i="14"/>
  <c r="BJ13" i="14"/>
  <c r="T13" i="14"/>
  <c r="S13" i="14"/>
  <c r="H13" i="14"/>
  <c r="G13" i="14"/>
  <c r="EG12" i="14"/>
  <c r="EG28" i="14" s="1"/>
  <c r="EF12" i="14"/>
  <c r="EF28" i="14" s="1"/>
  <c r="EE12" i="14"/>
  <c r="EE28" i="14" s="1"/>
  <c r="ED12" i="14"/>
  <c r="ED28" i="14" s="1"/>
  <c r="DZ12" i="14"/>
  <c r="DZ28" i="14" s="1"/>
  <c r="DU12" i="14"/>
  <c r="DU28" i="14" s="1"/>
  <c r="DP12" i="14"/>
  <c r="DD12" i="14"/>
  <c r="DC12" i="14"/>
  <c r="CR12" i="14"/>
  <c r="CQ12" i="14"/>
  <c r="CO12" i="14"/>
  <c r="CJ12" i="14"/>
  <c r="CT12" i="14" s="1"/>
  <c r="CB12" i="14"/>
  <c r="BX12" i="14"/>
  <c r="BW12" i="14"/>
  <c r="BS12" i="14"/>
  <c r="BR12" i="14"/>
  <c r="BO12" i="14"/>
  <c r="CC12" i="14" s="1"/>
  <c r="BN12" i="14"/>
  <c r="BK12" i="14"/>
  <c r="BJ12" i="14"/>
  <c r="AM12" i="14"/>
  <c r="AM28" i="14" s="1"/>
  <c r="T12" i="14"/>
  <c r="S12" i="14"/>
  <c r="H12" i="14"/>
  <c r="G12" i="14"/>
  <c r="DP11" i="14"/>
  <c r="DD11" i="14"/>
  <c r="DC11" i="14"/>
  <c r="CR11" i="14"/>
  <c r="CQ11" i="14"/>
  <c r="CO11" i="14"/>
  <c r="CJ11" i="14"/>
  <c r="CT11" i="14" s="1"/>
  <c r="CB11" i="14"/>
  <c r="BX11" i="14"/>
  <c r="BW11" i="14"/>
  <c r="BS11" i="14"/>
  <c r="BR11" i="14"/>
  <c r="BO11" i="14"/>
  <c r="CC11" i="14" s="1"/>
  <c r="BN11" i="14"/>
  <c r="BK11" i="14"/>
  <c r="BJ11" i="14"/>
  <c r="T11" i="14"/>
  <c r="S11" i="14"/>
  <c r="H11" i="14"/>
  <c r="G11" i="14"/>
  <c r="DP10" i="14"/>
  <c r="DD10" i="14"/>
  <c r="DC10" i="14"/>
  <c r="CR10" i="14"/>
  <c r="CQ10" i="14"/>
  <c r="CO10" i="14"/>
  <c r="CJ10" i="14"/>
  <c r="CT10" i="14" s="1"/>
  <c r="CB10" i="14"/>
  <c r="BX10" i="14"/>
  <c r="CC10" i="14" s="1"/>
  <c r="BS10" i="14"/>
  <c r="BR10" i="14"/>
  <c r="BO10" i="14"/>
  <c r="BN10" i="14"/>
  <c r="BK10" i="14"/>
  <c r="BJ10" i="14"/>
  <c r="T10" i="14"/>
  <c r="S10" i="14"/>
  <c r="H10" i="14"/>
  <c r="G10" i="14"/>
  <c r="DD9" i="14"/>
  <c r="DC9" i="14"/>
  <c r="CR9" i="14"/>
  <c r="CQ9" i="14"/>
  <c r="CO9" i="14"/>
  <c r="CJ9" i="14"/>
  <c r="CT9" i="14" s="1"/>
  <c r="CB9" i="14"/>
  <c r="BX9" i="14"/>
  <c r="BW9" i="14"/>
  <c r="BS9" i="14"/>
  <c r="BR9" i="14"/>
  <c r="BO9" i="14"/>
  <c r="CC9" i="14" s="1"/>
  <c r="BN9" i="14"/>
  <c r="BK9" i="14"/>
  <c r="BJ9" i="14"/>
  <c r="T9" i="14"/>
  <c r="S9" i="14"/>
  <c r="H9" i="14"/>
  <c r="G9" i="14"/>
  <c r="DP8" i="14"/>
  <c r="DD8" i="14"/>
  <c r="DC8" i="14"/>
  <c r="CR8" i="14"/>
  <c r="CQ8" i="14"/>
  <c r="CO8" i="14"/>
  <c r="CJ8" i="14"/>
  <c r="CT8" i="14" s="1"/>
  <c r="CB8" i="14"/>
  <c r="BX8" i="14"/>
  <c r="BW8" i="14"/>
  <c r="BS8" i="14"/>
  <c r="BR8" i="14"/>
  <c r="BO8" i="14"/>
  <c r="CC8" i="14" s="1"/>
  <c r="BN8" i="14"/>
  <c r="BK8" i="14"/>
  <c r="BJ8" i="14"/>
  <c r="T8" i="14"/>
  <c r="S8" i="14"/>
  <c r="H8" i="14"/>
  <c r="G8" i="14"/>
  <c r="DD7" i="14"/>
  <c r="DC7" i="14"/>
  <c r="CR7" i="14"/>
  <c r="CQ7" i="14"/>
  <c r="CO7" i="14"/>
  <c r="CJ7" i="14"/>
  <c r="CT7" i="14" s="1"/>
  <c r="CB7" i="14"/>
  <c r="BX7" i="14"/>
  <c r="BW7" i="14"/>
  <c r="BS7" i="14"/>
  <c r="BR7" i="14"/>
  <c r="BO7" i="14"/>
  <c r="CC7" i="14" s="1"/>
  <c r="BN7" i="14"/>
  <c r="BK7" i="14"/>
  <c r="BJ7" i="14"/>
  <c r="T7" i="14"/>
  <c r="S7" i="14"/>
  <c r="H7" i="14"/>
  <c r="G7" i="14"/>
  <c r="DD6" i="14"/>
  <c r="DC6" i="14"/>
  <c r="CR6" i="14"/>
  <c r="CQ6" i="14"/>
  <c r="CO6" i="14"/>
  <c r="CJ6" i="14"/>
  <c r="CT6" i="14" s="1"/>
  <c r="BX6" i="14"/>
  <c r="BS6" i="14"/>
  <c r="BO6" i="14"/>
  <c r="BK6" i="14"/>
  <c r="T6" i="14"/>
  <c r="S6" i="14"/>
  <c r="H6" i="14"/>
  <c r="G6" i="14"/>
  <c r="DP5" i="14"/>
  <c r="DP28" i="14" s="1"/>
  <c r="DD5" i="14"/>
  <c r="DD28" i="14" s="1"/>
  <c r="DC5" i="14"/>
  <c r="CR5" i="14"/>
  <c r="CQ5" i="14"/>
  <c r="CQ28" i="14" s="1"/>
  <c r="CO5" i="14"/>
  <c r="CO28" i="14" s="1"/>
  <c r="CJ5" i="14"/>
  <c r="CT5" i="14" s="1"/>
  <c r="CB5" i="14"/>
  <c r="BX5" i="14"/>
  <c r="BX28" i="14" s="1"/>
  <c r="BW5" i="14"/>
  <c r="BS5" i="14"/>
  <c r="BS28" i="14" s="1"/>
  <c r="BR5" i="14"/>
  <c r="BO5" i="14"/>
  <c r="BO28" i="14" s="1"/>
  <c r="CC28" i="14" s="1"/>
  <c r="BN5" i="14"/>
  <c r="BK5" i="14"/>
  <c r="BK28" i="14" s="1"/>
  <c r="BJ5" i="14"/>
  <c r="T5" i="14"/>
  <c r="S5" i="14"/>
  <c r="H5" i="14"/>
  <c r="G5" i="14"/>
  <c r="CC5" i="14" l="1"/>
  <c r="EH12" i="14"/>
  <c r="EH28" i="14" s="1"/>
  <c r="S28" i="14"/>
  <c r="CJ28" i="14"/>
  <c r="CT28" i="14" s="1"/>
  <c r="BN28" i="14"/>
  <c r="DA30" i="13"/>
  <c r="CR30" i="13"/>
  <c r="BW30" i="13"/>
  <c r="BR30" i="13"/>
  <c r="BN30" i="13"/>
  <c r="BJ30" i="13"/>
  <c r="EE29" i="13"/>
  <c r="ED29" i="13"/>
  <c r="EF29" i="13" s="1"/>
  <c r="EB29" i="13"/>
  <c r="DX29" i="13"/>
  <c r="DS29" i="13"/>
  <c r="DN29" i="13"/>
  <c r="CR29" i="13"/>
  <c r="CJ29" i="13"/>
  <c r="CT29" i="13" s="1"/>
  <c r="CB29" i="13"/>
  <c r="BW29" i="13"/>
  <c r="BR29" i="13"/>
  <c r="BN29" i="13"/>
  <c r="BJ29" i="13"/>
  <c r="S29" i="13"/>
  <c r="G29" i="13"/>
  <c r="EN28" i="13"/>
  <c r="EM28" i="13"/>
  <c r="EL28" i="13"/>
  <c r="EG28" i="13"/>
  <c r="EA28" i="13"/>
  <c r="DZ28" i="13"/>
  <c r="DY28" i="13"/>
  <c r="DW28" i="13"/>
  <c r="DV28" i="13"/>
  <c r="DU28" i="13"/>
  <c r="DT28" i="13"/>
  <c r="DR28" i="13"/>
  <c r="DQ28" i="13"/>
  <c r="DP28" i="13"/>
  <c r="DO28" i="13"/>
  <c r="DM28" i="13"/>
  <c r="DL28" i="13"/>
  <c r="DK28" i="13"/>
  <c r="DJ28" i="13"/>
  <c r="DI28" i="13"/>
  <c r="DH28" i="13"/>
  <c r="DG28" i="13"/>
  <c r="DF28" i="13"/>
  <c r="DE28" i="13"/>
  <c r="DD28" i="13"/>
  <c r="DC28" i="13"/>
  <c r="CZ28" i="13"/>
  <c r="CY28" i="13"/>
  <c r="DA28" i="13" s="1"/>
  <c r="CW28" i="13"/>
  <c r="CX28" i="13" s="1"/>
  <c r="CV28" i="13"/>
  <c r="CU28" i="13"/>
  <c r="CS28" i="13"/>
  <c r="CP28" i="13"/>
  <c r="CR28" i="13" s="1"/>
  <c r="CN28" i="13"/>
  <c r="CM28" i="13"/>
  <c r="CL28" i="13"/>
  <c r="CK28" i="13"/>
  <c r="CI28" i="13"/>
  <c r="CH28" i="13"/>
  <c r="CG28" i="13"/>
  <c r="CF28" i="13"/>
  <c r="CE28" i="13"/>
  <c r="CA28" i="13"/>
  <c r="BZ28" i="13"/>
  <c r="BY28" i="13"/>
  <c r="BV28" i="13"/>
  <c r="CB28" i="13" s="1"/>
  <c r="BU28" i="13"/>
  <c r="BT28" i="13"/>
  <c r="BQ28" i="13"/>
  <c r="BP28" i="13"/>
  <c r="BR28" i="13" s="1"/>
  <c r="BM28" i="13"/>
  <c r="BL28" i="13"/>
  <c r="BN28" i="13" s="1"/>
  <c r="BI28" i="13"/>
  <c r="BH28" i="13"/>
  <c r="BJ28" i="13" s="1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R28" i="13"/>
  <c r="T28" i="13" s="1"/>
  <c r="Q28" i="13"/>
  <c r="P28" i="13"/>
  <c r="O28" i="13"/>
  <c r="N28" i="13"/>
  <c r="M28" i="13"/>
  <c r="L28" i="13"/>
  <c r="K28" i="13"/>
  <c r="J28" i="13"/>
  <c r="I28" i="13"/>
  <c r="F28" i="13"/>
  <c r="H28" i="13" s="1"/>
  <c r="E28" i="13"/>
  <c r="D28" i="13"/>
  <c r="C28" i="13"/>
  <c r="CR27" i="13"/>
  <c r="CJ27" i="13"/>
  <c r="DB26" i="13"/>
  <c r="DA26" i="13"/>
  <c r="CR26" i="13"/>
  <c r="CQ26" i="13"/>
  <c r="CO26" i="13"/>
  <c r="CJ26" i="13"/>
  <c r="CT26" i="13" s="1"/>
  <c r="CB26" i="13"/>
  <c r="BX26" i="13"/>
  <c r="BS26" i="13"/>
  <c r="BO26" i="13"/>
  <c r="CC26" i="13" s="1"/>
  <c r="BN26" i="13"/>
  <c r="BK26" i="13"/>
  <c r="BJ26" i="13"/>
  <c r="T26" i="13"/>
  <c r="S26" i="13"/>
  <c r="H26" i="13"/>
  <c r="G26" i="13"/>
  <c r="DB25" i="13"/>
  <c r="DA25" i="13"/>
  <c r="CX25" i="13"/>
  <c r="BX25" i="13"/>
  <c r="BS25" i="13"/>
  <c r="BO25" i="13"/>
  <c r="BK25" i="13"/>
  <c r="T25" i="13"/>
  <c r="H25" i="13"/>
  <c r="DB24" i="13"/>
  <c r="DA24" i="13"/>
  <c r="CT24" i="13"/>
  <c r="CQ24" i="13"/>
  <c r="CO24" i="13"/>
  <c r="CJ24" i="13"/>
  <c r="CB24" i="13"/>
  <c r="BX24" i="13"/>
  <c r="CC24" i="13" s="1"/>
  <c r="BS24" i="13"/>
  <c r="BR24" i="13"/>
  <c r="BO24" i="13"/>
  <c r="BN24" i="13"/>
  <c r="BK24" i="13"/>
  <c r="BJ24" i="13"/>
  <c r="EE23" i="13"/>
  <c r="EF23" i="13" s="1"/>
  <c r="ED23" i="13"/>
  <c r="EC23" i="13"/>
  <c r="DX23" i="13"/>
  <c r="DS23" i="13"/>
  <c r="DN23" i="13"/>
  <c r="DB23" i="13"/>
  <c r="DA23" i="13"/>
  <c r="CR23" i="13"/>
  <c r="CQ23" i="13"/>
  <c r="CO23" i="13"/>
  <c r="CJ23" i="13"/>
  <c r="CT23" i="13" s="1"/>
  <c r="BX23" i="13"/>
  <c r="BS23" i="13"/>
  <c r="BO23" i="13"/>
  <c r="BK23" i="13"/>
  <c r="BJ23" i="13"/>
  <c r="T23" i="13"/>
  <c r="S23" i="13"/>
  <c r="H23" i="13"/>
  <c r="G23" i="13"/>
  <c r="DB22" i="13"/>
  <c r="DA22" i="13"/>
  <c r="CR22" i="13"/>
  <c r="CQ22" i="13"/>
  <c r="CO22" i="13"/>
  <c r="CJ22" i="13"/>
  <c r="CT22" i="13" s="1"/>
  <c r="BX22" i="13"/>
  <c r="BS22" i="13"/>
  <c r="BO22" i="13"/>
  <c r="BK22" i="13"/>
  <c r="T22" i="13"/>
  <c r="S22" i="13"/>
  <c r="H22" i="13"/>
  <c r="G22" i="13"/>
  <c r="DB21" i="13"/>
  <c r="DA21" i="13"/>
  <c r="CR21" i="13"/>
  <c r="CQ21" i="13"/>
  <c r="CO21" i="13"/>
  <c r="CJ21" i="13"/>
  <c r="CT21" i="13" s="1"/>
  <c r="BX21" i="13"/>
  <c r="BS21" i="13"/>
  <c r="BO21" i="13"/>
  <c r="BK21" i="13"/>
  <c r="T21" i="13"/>
  <c r="S21" i="13"/>
  <c r="H21" i="13"/>
  <c r="G21" i="13"/>
  <c r="DB20" i="13"/>
  <c r="DA20" i="13"/>
  <c r="CR20" i="13"/>
  <c r="CQ20" i="13"/>
  <c r="CO20" i="13"/>
  <c r="CJ20" i="13"/>
  <c r="CT20" i="13" s="1"/>
  <c r="CB20" i="13"/>
  <c r="BX20" i="13"/>
  <c r="BW20" i="13"/>
  <c r="BS20" i="13"/>
  <c r="BO20" i="13"/>
  <c r="CC20" i="13" s="1"/>
  <c r="BN20" i="13"/>
  <c r="BK20" i="13"/>
  <c r="BJ20" i="13"/>
  <c r="T20" i="13"/>
  <c r="S20" i="13"/>
  <c r="H20" i="13"/>
  <c r="G20" i="13"/>
  <c r="DB19" i="13"/>
  <c r="DA19" i="13"/>
  <c r="CR19" i="13"/>
  <c r="CQ19" i="13"/>
  <c r="CO19" i="13"/>
  <c r="CJ19" i="13"/>
  <c r="CT19" i="13" s="1"/>
  <c r="CB19" i="13"/>
  <c r="BX19" i="13"/>
  <c r="BW19" i="13"/>
  <c r="BS19" i="13"/>
  <c r="BR19" i="13"/>
  <c r="BO19" i="13"/>
  <c r="CC19" i="13" s="1"/>
  <c r="BN19" i="13"/>
  <c r="BK19" i="13"/>
  <c r="BJ19" i="13"/>
  <c r="T19" i="13"/>
  <c r="S19" i="13"/>
  <c r="H19" i="13"/>
  <c r="G19" i="13"/>
  <c r="DN18" i="13"/>
  <c r="DB18" i="13"/>
  <c r="DA18" i="13"/>
  <c r="CR18" i="13"/>
  <c r="CQ18" i="13"/>
  <c r="CO18" i="13"/>
  <c r="CJ18" i="13"/>
  <c r="CT18" i="13" s="1"/>
  <c r="CB18" i="13"/>
  <c r="BX18" i="13"/>
  <c r="BW18" i="13"/>
  <c r="BS18" i="13"/>
  <c r="BR18" i="13"/>
  <c r="BO18" i="13"/>
  <c r="CC18" i="13" s="1"/>
  <c r="BN18" i="13"/>
  <c r="BK18" i="13"/>
  <c r="BJ18" i="13"/>
  <c r="T18" i="13"/>
  <c r="S18" i="13"/>
  <c r="H18" i="13"/>
  <c r="G18" i="13"/>
  <c r="DN17" i="13"/>
  <c r="DB17" i="13"/>
  <c r="DA17" i="13"/>
  <c r="CR17" i="13"/>
  <c r="CQ17" i="13"/>
  <c r="CO17" i="13"/>
  <c r="CJ17" i="13"/>
  <c r="CT17" i="13" s="1"/>
  <c r="CB17" i="13"/>
  <c r="BX17" i="13"/>
  <c r="BW17" i="13"/>
  <c r="BS17" i="13"/>
  <c r="BO17" i="13"/>
  <c r="CC17" i="13" s="1"/>
  <c r="BN17" i="13"/>
  <c r="BK17" i="13"/>
  <c r="BJ17" i="13"/>
  <c r="T17" i="13"/>
  <c r="S17" i="13"/>
  <c r="H17" i="13"/>
  <c r="G17" i="13"/>
  <c r="DB16" i="13"/>
  <c r="DA16" i="13"/>
  <c r="CX16" i="13"/>
  <c r="CR16" i="13"/>
  <c r="CQ16" i="13"/>
  <c r="CO16" i="13"/>
  <c r="CJ16" i="13"/>
  <c r="CT16" i="13" s="1"/>
  <c r="CB16" i="13"/>
  <c r="BX16" i="13"/>
  <c r="BW16" i="13"/>
  <c r="BS16" i="13"/>
  <c r="BR16" i="13"/>
  <c r="BO16" i="13"/>
  <c r="CC16" i="13" s="1"/>
  <c r="BN16" i="13"/>
  <c r="BK16" i="13"/>
  <c r="BJ16" i="13"/>
  <c r="T16" i="13"/>
  <c r="S16" i="13"/>
  <c r="H16" i="13"/>
  <c r="G16" i="13"/>
  <c r="DN15" i="13"/>
  <c r="DB15" i="13"/>
  <c r="DA15" i="13"/>
  <c r="CR15" i="13"/>
  <c r="CQ15" i="13"/>
  <c r="CO15" i="13"/>
  <c r="CJ15" i="13"/>
  <c r="CT15" i="13" s="1"/>
  <c r="CB15" i="13"/>
  <c r="BX15" i="13"/>
  <c r="BW15" i="13"/>
  <c r="BS15" i="13"/>
  <c r="BR15" i="13"/>
  <c r="BO15" i="13"/>
  <c r="CC15" i="13" s="1"/>
  <c r="BN15" i="13"/>
  <c r="BK15" i="13"/>
  <c r="BJ15" i="13"/>
  <c r="T15" i="13"/>
  <c r="S15" i="13"/>
  <c r="H15" i="13"/>
  <c r="G15" i="13"/>
  <c r="DN14" i="13"/>
  <c r="DB14" i="13"/>
  <c r="DA14" i="13"/>
  <c r="CR14" i="13"/>
  <c r="CQ14" i="13"/>
  <c r="CO14" i="13"/>
  <c r="CJ14" i="13"/>
  <c r="CT14" i="13" s="1"/>
  <c r="CB14" i="13"/>
  <c r="BX14" i="13"/>
  <c r="BW14" i="13"/>
  <c r="BS14" i="13"/>
  <c r="BR14" i="13"/>
  <c r="BO14" i="13"/>
  <c r="CC14" i="13" s="1"/>
  <c r="BN14" i="13"/>
  <c r="BK14" i="13"/>
  <c r="BJ14" i="13"/>
  <c r="T14" i="13"/>
  <c r="S14" i="13"/>
  <c r="H14" i="13"/>
  <c r="G14" i="13"/>
  <c r="DN13" i="13"/>
  <c r="DB13" i="13"/>
  <c r="DA13" i="13"/>
  <c r="CR13" i="13"/>
  <c r="CQ13" i="13"/>
  <c r="CO13" i="13"/>
  <c r="CJ13" i="13"/>
  <c r="CT13" i="13" s="1"/>
  <c r="CB13" i="13"/>
  <c r="BX13" i="13"/>
  <c r="CC13" i="13" s="1"/>
  <c r="BS13" i="13"/>
  <c r="BR13" i="13"/>
  <c r="BO13" i="13"/>
  <c r="BN13" i="13"/>
  <c r="BK13" i="13"/>
  <c r="BJ13" i="13"/>
  <c r="T13" i="13"/>
  <c r="S13" i="13"/>
  <c r="H13" i="13"/>
  <c r="G13" i="13"/>
  <c r="EE12" i="13"/>
  <c r="EE28" i="13" s="1"/>
  <c r="ED12" i="13"/>
  <c r="ED28" i="13" s="1"/>
  <c r="EC12" i="13"/>
  <c r="EC28" i="13" s="1"/>
  <c r="EB12" i="13"/>
  <c r="EB28" i="13" s="1"/>
  <c r="DX12" i="13"/>
  <c r="DX28" i="13" s="1"/>
  <c r="DS12" i="13"/>
  <c r="DS28" i="13" s="1"/>
  <c r="DN12" i="13"/>
  <c r="DB12" i="13"/>
  <c r="DA12" i="13"/>
  <c r="CR12" i="13"/>
  <c r="CQ12" i="13"/>
  <c r="CO12" i="13"/>
  <c r="CJ12" i="13"/>
  <c r="CT12" i="13" s="1"/>
  <c r="CB12" i="13"/>
  <c r="BX12" i="13"/>
  <c r="BW12" i="13"/>
  <c r="BS12" i="13"/>
  <c r="BR12" i="13"/>
  <c r="BO12" i="13"/>
  <c r="CC12" i="13" s="1"/>
  <c r="BN12" i="13"/>
  <c r="BK12" i="13"/>
  <c r="BJ12" i="13"/>
  <c r="AM12" i="13"/>
  <c r="AM28" i="13" s="1"/>
  <c r="T12" i="13"/>
  <c r="S12" i="13"/>
  <c r="H12" i="13"/>
  <c r="G12" i="13"/>
  <c r="DN11" i="13"/>
  <c r="DB11" i="13"/>
  <c r="DA11" i="13"/>
  <c r="CR11" i="13"/>
  <c r="CQ11" i="13"/>
  <c r="CO11" i="13"/>
  <c r="CJ11" i="13"/>
  <c r="CT11" i="13" s="1"/>
  <c r="CB11" i="13"/>
  <c r="BX11" i="13"/>
  <c r="BW11" i="13"/>
  <c r="BS11" i="13"/>
  <c r="BR11" i="13"/>
  <c r="BO11" i="13"/>
  <c r="CC11" i="13" s="1"/>
  <c r="BN11" i="13"/>
  <c r="BK11" i="13"/>
  <c r="BJ11" i="13"/>
  <c r="T11" i="13"/>
  <c r="S11" i="13"/>
  <c r="H11" i="13"/>
  <c r="G11" i="13"/>
  <c r="DN10" i="13"/>
  <c r="DB10" i="13"/>
  <c r="DA10" i="13"/>
  <c r="CR10" i="13"/>
  <c r="CQ10" i="13"/>
  <c r="CO10" i="13"/>
  <c r="CJ10" i="13"/>
  <c r="CT10" i="13" s="1"/>
  <c r="CB10" i="13"/>
  <c r="BX10" i="13"/>
  <c r="BS10" i="13"/>
  <c r="BR10" i="13"/>
  <c r="BO10" i="13"/>
  <c r="CC10" i="13" s="1"/>
  <c r="BN10" i="13"/>
  <c r="BK10" i="13"/>
  <c r="BJ10" i="13"/>
  <c r="T10" i="13"/>
  <c r="S10" i="13"/>
  <c r="H10" i="13"/>
  <c r="G10" i="13"/>
  <c r="DB9" i="13"/>
  <c r="DA9" i="13"/>
  <c r="CR9" i="13"/>
  <c r="CQ9" i="13"/>
  <c r="CO9" i="13"/>
  <c r="CJ9" i="13"/>
  <c r="CT9" i="13" s="1"/>
  <c r="CB9" i="13"/>
  <c r="BX9" i="13"/>
  <c r="BW9" i="13"/>
  <c r="BS9" i="13"/>
  <c r="BR9" i="13"/>
  <c r="BO9" i="13"/>
  <c r="CC9" i="13" s="1"/>
  <c r="BN9" i="13"/>
  <c r="BK9" i="13"/>
  <c r="BJ9" i="13"/>
  <c r="T9" i="13"/>
  <c r="S9" i="13"/>
  <c r="H9" i="13"/>
  <c r="G9" i="13"/>
  <c r="DN8" i="13"/>
  <c r="DB8" i="13"/>
  <c r="DA8" i="13"/>
  <c r="CR8" i="13"/>
  <c r="CQ8" i="13"/>
  <c r="CO8" i="13"/>
  <c r="CJ8" i="13"/>
  <c r="CT8" i="13" s="1"/>
  <c r="CB8" i="13"/>
  <c r="BX8" i="13"/>
  <c r="BW8" i="13"/>
  <c r="BS8" i="13"/>
  <c r="BR8" i="13"/>
  <c r="BO8" i="13"/>
  <c r="CC8" i="13" s="1"/>
  <c r="BN8" i="13"/>
  <c r="BK8" i="13"/>
  <c r="BJ8" i="13"/>
  <c r="T8" i="13"/>
  <c r="S8" i="13"/>
  <c r="H8" i="13"/>
  <c r="G8" i="13"/>
  <c r="DB7" i="13"/>
  <c r="DA7" i="13"/>
  <c r="CR7" i="13"/>
  <c r="CQ7" i="13"/>
  <c r="CO7" i="13"/>
  <c r="CJ7" i="13"/>
  <c r="CT7" i="13" s="1"/>
  <c r="CB7" i="13"/>
  <c r="BX7" i="13"/>
  <c r="BW7" i="13"/>
  <c r="BS7" i="13"/>
  <c r="BR7" i="13"/>
  <c r="BO7" i="13"/>
  <c r="CC7" i="13" s="1"/>
  <c r="BN7" i="13"/>
  <c r="BK7" i="13"/>
  <c r="BJ7" i="13"/>
  <c r="T7" i="13"/>
  <c r="S7" i="13"/>
  <c r="H7" i="13"/>
  <c r="G7" i="13"/>
  <c r="DB6" i="13"/>
  <c r="DA6" i="13"/>
  <c r="CR6" i="13"/>
  <c r="CQ6" i="13"/>
  <c r="CO6" i="13"/>
  <c r="CJ6" i="13"/>
  <c r="CT6" i="13" s="1"/>
  <c r="BX6" i="13"/>
  <c r="BS6" i="13"/>
  <c r="BO6" i="13"/>
  <c r="BK6" i="13"/>
  <c r="T6" i="13"/>
  <c r="S6" i="13"/>
  <c r="H6" i="13"/>
  <c r="G6" i="13"/>
  <c r="DN5" i="13"/>
  <c r="DN28" i="13" s="1"/>
  <c r="DB5" i="13"/>
  <c r="DB28" i="13" s="1"/>
  <c r="DA5" i="13"/>
  <c r="CR5" i="13"/>
  <c r="CQ5" i="13"/>
  <c r="CQ28" i="13" s="1"/>
  <c r="CO5" i="13"/>
  <c r="CO28" i="13" s="1"/>
  <c r="CJ5" i="13"/>
  <c r="CT5" i="13" s="1"/>
  <c r="CB5" i="13"/>
  <c r="BX5" i="13"/>
  <c r="BX28" i="13" s="1"/>
  <c r="BW5" i="13"/>
  <c r="BS5" i="13"/>
  <c r="BS28" i="13" s="1"/>
  <c r="BR5" i="13"/>
  <c r="BO5" i="13"/>
  <c r="BO28" i="13" s="1"/>
  <c r="CC28" i="13" s="1"/>
  <c r="BN5" i="13"/>
  <c r="BK5" i="13"/>
  <c r="BK28" i="13" s="1"/>
  <c r="BJ5" i="13"/>
  <c r="T5" i="13"/>
  <c r="S5" i="13"/>
  <c r="H5" i="13"/>
  <c r="G5" i="13"/>
  <c r="CC5" i="13" l="1"/>
  <c r="EF12" i="13"/>
  <c r="EF28" i="13" s="1"/>
  <c r="G28" i="13"/>
  <c r="S28" i="13"/>
  <c r="BW28" i="13"/>
  <c r="CJ28" i="13"/>
  <c r="CT28" i="13" s="1"/>
  <c r="DA30" i="11" l="1"/>
  <c r="CR30" i="11"/>
  <c r="BW30" i="11"/>
  <c r="BR30" i="11"/>
  <c r="BN30" i="11"/>
  <c r="BJ30" i="11"/>
  <c r="EE29" i="11"/>
  <c r="EF29" i="11" s="1"/>
  <c r="ED29" i="11"/>
  <c r="EB29" i="11"/>
  <c r="DX29" i="11"/>
  <c r="DS29" i="11"/>
  <c r="DN29" i="11"/>
  <c r="CR29" i="11"/>
  <c r="CJ29" i="11"/>
  <c r="CT29" i="11" s="1"/>
  <c r="CB29" i="11"/>
  <c r="BW29" i="11"/>
  <c r="BR29" i="11"/>
  <c r="BN29" i="11"/>
  <c r="BJ29" i="11"/>
  <c r="S29" i="11"/>
  <c r="G29" i="11"/>
  <c r="EN28" i="11"/>
  <c r="EM28" i="11"/>
  <c r="EL28" i="11"/>
  <c r="EG28" i="11"/>
  <c r="EA28" i="11"/>
  <c r="DZ28" i="11"/>
  <c r="DY28" i="11"/>
  <c r="DW28" i="11"/>
  <c r="DV28" i="11"/>
  <c r="DU28" i="11"/>
  <c r="DT28" i="11"/>
  <c r="DR28" i="11"/>
  <c r="DQ28" i="11"/>
  <c r="DP28" i="11"/>
  <c r="DO28" i="11"/>
  <c r="DM28" i="11"/>
  <c r="DL28" i="11"/>
  <c r="DK28" i="11"/>
  <c r="DJ28" i="11"/>
  <c r="DI28" i="11"/>
  <c r="DH28" i="11"/>
  <c r="DG28" i="11"/>
  <c r="DF28" i="11"/>
  <c r="DE28" i="11"/>
  <c r="DD28" i="11"/>
  <c r="DC28" i="11"/>
  <c r="CZ28" i="11"/>
  <c r="DA28" i="11" s="1"/>
  <c r="CY28" i="11"/>
  <c r="CW28" i="11"/>
  <c r="CX28" i="11" s="1"/>
  <c r="CV28" i="11"/>
  <c r="CU28" i="11"/>
  <c r="CS28" i="11"/>
  <c r="CP28" i="11"/>
  <c r="CR28" i="11" s="1"/>
  <c r="CN28" i="11"/>
  <c r="CM28" i="11"/>
  <c r="CL28" i="11"/>
  <c r="CK28" i="11"/>
  <c r="CI28" i="11"/>
  <c r="CH28" i="11"/>
  <c r="CG28" i="11"/>
  <c r="CF28" i="11"/>
  <c r="CE28" i="11"/>
  <c r="CA28" i="11"/>
  <c r="BZ28" i="11"/>
  <c r="BY28" i="11"/>
  <c r="BV28" i="11"/>
  <c r="BW28" i="11" s="1"/>
  <c r="BU28" i="11"/>
  <c r="BT28" i="11"/>
  <c r="BQ28" i="11"/>
  <c r="BR28" i="11" s="1"/>
  <c r="BP28" i="11"/>
  <c r="BM28" i="11"/>
  <c r="CB28" i="11" s="1"/>
  <c r="BL28" i="11"/>
  <c r="BI28" i="11"/>
  <c r="BJ28" i="11" s="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R28" i="11"/>
  <c r="T28" i="11" s="1"/>
  <c r="Q28" i="11"/>
  <c r="P28" i="11"/>
  <c r="O28" i="11"/>
  <c r="N28" i="11"/>
  <c r="M28" i="11"/>
  <c r="L28" i="11"/>
  <c r="K28" i="11"/>
  <c r="J28" i="11"/>
  <c r="I28" i="11"/>
  <c r="F28" i="11"/>
  <c r="H28" i="11" s="1"/>
  <c r="E28" i="11"/>
  <c r="D28" i="11"/>
  <c r="C28" i="11"/>
  <c r="CT27" i="11"/>
  <c r="CR27" i="11"/>
  <c r="DB26" i="11"/>
  <c r="DA26" i="11"/>
  <c r="CR26" i="11"/>
  <c r="CQ26" i="11"/>
  <c r="CO26" i="11"/>
  <c r="CJ26" i="11"/>
  <c r="CT26" i="11" s="1"/>
  <c r="CB26" i="11"/>
  <c r="BX26" i="11"/>
  <c r="BS26" i="11"/>
  <c r="BO26" i="11"/>
  <c r="CC26" i="11" s="1"/>
  <c r="BN26" i="11"/>
  <c r="BK26" i="11"/>
  <c r="BJ26" i="11"/>
  <c r="T26" i="11"/>
  <c r="S26" i="11"/>
  <c r="H26" i="11"/>
  <c r="G26" i="11"/>
  <c r="DB25" i="11"/>
  <c r="DA25" i="11"/>
  <c r="CX25" i="11"/>
  <c r="BX25" i="11"/>
  <c r="BS25" i="11"/>
  <c r="BO25" i="11"/>
  <c r="BK25" i="11"/>
  <c r="T25" i="11"/>
  <c r="H25" i="11"/>
  <c r="DB24" i="11"/>
  <c r="DA24" i="11"/>
  <c r="CT24" i="11"/>
  <c r="CQ24" i="11"/>
  <c r="CO24" i="11"/>
  <c r="CJ24" i="11"/>
  <c r="CB24" i="11"/>
  <c r="BX24" i="11"/>
  <c r="BS24" i="11"/>
  <c r="BR24" i="11"/>
  <c r="BO24" i="11"/>
  <c r="CC24" i="11" s="1"/>
  <c r="BN24" i="11"/>
  <c r="BK24" i="11"/>
  <c r="BJ24" i="11"/>
  <c r="EE23" i="11"/>
  <c r="EF23" i="11" s="1"/>
  <c r="ED23" i="11"/>
  <c r="EC23" i="11"/>
  <c r="DX23" i="11"/>
  <c r="DS23" i="11"/>
  <c r="DN23" i="11"/>
  <c r="DB23" i="11"/>
  <c r="DA23" i="11"/>
  <c r="CR23" i="11"/>
  <c r="CQ23" i="11"/>
  <c r="CO23" i="11"/>
  <c r="CJ23" i="11"/>
  <c r="CT23" i="11" s="1"/>
  <c r="BX23" i="11"/>
  <c r="BS23" i="11"/>
  <c r="BO23" i="11"/>
  <c r="BK23" i="11"/>
  <c r="BJ23" i="11"/>
  <c r="T23" i="11"/>
  <c r="S23" i="11"/>
  <c r="H23" i="11"/>
  <c r="G23" i="11"/>
  <c r="DB22" i="11"/>
  <c r="DA22" i="11"/>
  <c r="CR22" i="11"/>
  <c r="CQ22" i="11"/>
  <c r="CO22" i="11"/>
  <c r="CJ22" i="11"/>
  <c r="CT22" i="11" s="1"/>
  <c r="BX22" i="11"/>
  <c r="BS22" i="11"/>
  <c r="BO22" i="11"/>
  <c r="BK22" i="11"/>
  <c r="T22" i="11"/>
  <c r="S22" i="11"/>
  <c r="H22" i="11"/>
  <c r="G22" i="11"/>
  <c r="DB21" i="11"/>
  <c r="DA21" i="11"/>
  <c r="CR21" i="11"/>
  <c r="CQ21" i="11"/>
  <c r="CO21" i="11"/>
  <c r="CJ21" i="11"/>
  <c r="CT21" i="11" s="1"/>
  <c r="BX21" i="11"/>
  <c r="BS21" i="11"/>
  <c r="BO21" i="11"/>
  <c r="BK21" i="11"/>
  <c r="T21" i="11"/>
  <c r="S21" i="11"/>
  <c r="H21" i="11"/>
  <c r="G21" i="11"/>
  <c r="DB20" i="11"/>
  <c r="DA20" i="11"/>
  <c r="CR20" i="11"/>
  <c r="CQ20" i="11"/>
  <c r="CO20" i="11"/>
  <c r="CJ20" i="11"/>
  <c r="CT20" i="11" s="1"/>
  <c r="CB20" i="11"/>
  <c r="BX20" i="11"/>
  <c r="BW20" i="11"/>
  <c r="BS20" i="11"/>
  <c r="BO20" i="11"/>
  <c r="CC20" i="11" s="1"/>
  <c r="BN20" i="11"/>
  <c r="BK20" i="11"/>
  <c r="BJ20" i="11"/>
  <c r="T20" i="11"/>
  <c r="S20" i="11"/>
  <c r="H20" i="11"/>
  <c r="G20" i="11"/>
  <c r="DB19" i="11"/>
  <c r="DA19" i="11"/>
  <c r="CR19" i="11"/>
  <c r="CQ19" i="11"/>
  <c r="CO19" i="11"/>
  <c r="CJ19" i="11"/>
  <c r="CT19" i="11" s="1"/>
  <c r="CB19" i="11"/>
  <c r="BX19" i="11"/>
  <c r="BW19" i="11"/>
  <c r="BS19" i="11"/>
  <c r="BR19" i="11"/>
  <c r="BO19" i="11"/>
  <c r="CC19" i="11" s="1"/>
  <c r="BN19" i="11"/>
  <c r="BK19" i="11"/>
  <c r="BJ19" i="11"/>
  <c r="T19" i="11"/>
  <c r="S19" i="11"/>
  <c r="H19" i="11"/>
  <c r="G19" i="11"/>
  <c r="DN18" i="11"/>
  <c r="DB18" i="11"/>
  <c r="DA18" i="11"/>
  <c r="CR18" i="11"/>
  <c r="CQ18" i="11"/>
  <c r="CO18" i="11"/>
  <c r="CJ18" i="11"/>
  <c r="CT18" i="11" s="1"/>
  <c r="CB18" i="11"/>
  <c r="BX18" i="11"/>
  <c r="BW18" i="11"/>
  <c r="BS18" i="11"/>
  <c r="BR18" i="11"/>
  <c r="BO18" i="11"/>
  <c r="CC18" i="11" s="1"/>
  <c r="BN18" i="11"/>
  <c r="BK18" i="11"/>
  <c r="BJ18" i="11"/>
  <c r="T18" i="11"/>
  <c r="S18" i="11"/>
  <c r="H18" i="11"/>
  <c r="G18" i="11"/>
  <c r="DN17" i="11"/>
  <c r="DB17" i="11"/>
  <c r="DA17" i="11"/>
  <c r="CR17" i="11"/>
  <c r="CQ17" i="11"/>
  <c r="CO17" i="11"/>
  <c r="CJ17" i="11"/>
  <c r="CT17" i="11" s="1"/>
  <c r="CB17" i="11"/>
  <c r="BX17" i="11"/>
  <c r="BW17" i="11"/>
  <c r="BS17" i="11"/>
  <c r="BO17" i="11"/>
  <c r="CC17" i="11" s="1"/>
  <c r="BN17" i="11"/>
  <c r="BK17" i="11"/>
  <c r="BJ17" i="11"/>
  <c r="T17" i="11"/>
  <c r="S17" i="11"/>
  <c r="H17" i="11"/>
  <c r="G17" i="11"/>
  <c r="DB16" i="11"/>
  <c r="DA16" i="11"/>
  <c r="CX16" i="11"/>
  <c r="CR16" i="11"/>
  <c r="CQ16" i="11"/>
  <c r="CO16" i="11"/>
  <c r="CJ16" i="11"/>
  <c r="CT16" i="11" s="1"/>
  <c r="CB16" i="11"/>
  <c r="BX16" i="11"/>
  <c r="BW16" i="11"/>
  <c r="BS16" i="11"/>
  <c r="BR16" i="11"/>
  <c r="BO16" i="11"/>
  <c r="CC16" i="11" s="1"/>
  <c r="BN16" i="11"/>
  <c r="BK16" i="11"/>
  <c r="BJ16" i="11"/>
  <c r="T16" i="11"/>
  <c r="S16" i="11"/>
  <c r="H16" i="11"/>
  <c r="G16" i="11"/>
  <c r="DN15" i="11"/>
  <c r="DB15" i="11"/>
  <c r="DA15" i="11"/>
  <c r="CR15" i="11"/>
  <c r="CQ15" i="11"/>
  <c r="CO15" i="11"/>
  <c r="CJ15" i="11"/>
  <c r="CT15" i="11" s="1"/>
  <c r="CB15" i="11"/>
  <c r="BX15" i="11"/>
  <c r="BW15" i="11"/>
  <c r="BS15" i="11"/>
  <c r="BR15" i="11"/>
  <c r="BO15" i="11"/>
  <c r="CC15" i="11" s="1"/>
  <c r="BN15" i="11"/>
  <c r="BK15" i="11"/>
  <c r="BJ15" i="11"/>
  <c r="T15" i="11"/>
  <c r="S15" i="11"/>
  <c r="H15" i="11"/>
  <c r="G15" i="11"/>
  <c r="DN14" i="11"/>
  <c r="DB14" i="11"/>
  <c r="DA14" i="11"/>
  <c r="CR14" i="11"/>
  <c r="CQ14" i="11"/>
  <c r="CO14" i="11"/>
  <c r="CJ14" i="11"/>
  <c r="CT14" i="11" s="1"/>
  <c r="CB14" i="11"/>
  <c r="BX14" i="11"/>
  <c r="BW14" i="11"/>
  <c r="BS14" i="11"/>
  <c r="BR14" i="11"/>
  <c r="BO14" i="11"/>
  <c r="CC14" i="11" s="1"/>
  <c r="BN14" i="11"/>
  <c r="BK14" i="11"/>
  <c r="BJ14" i="11"/>
  <c r="T14" i="11"/>
  <c r="S14" i="11"/>
  <c r="H14" i="11"/>
  <c r="G14" i="11"/>
  <c r="DN13" i="11"/>
  <c r="DB13" i="11"/>
  <c r="DA13" i="11"/>
  <c r="CR13" i="11"/>
  <c r="CQ13" i="11"/>
  <c r="CO13" i="11"/>
  <c r="CJ13" i="11"/>
  <c r="CT13" i="11" s="1"/>
  <c r="CB13" i="11"/>
  <c r="BX13" i="11"/>
  <c r="CC13" i="11" s="1"/>
  <c r="BS13" i="11"/>
  <c r="BR13" i="11"/>
  <c r="BO13" i="11"/>
  <c r="BN13" i="11"/>
  <c r="BK13" i="11"/>
  <c r="BJ13" i="11"/>
  <c r="T13" i="11"/>
  <c r="S13" i="11"/>
  <c r="H13" i="11"/>
  <c r="G13" i="11"/>
  <c r="EE12" i="11"/>
  <c r="EE28" i="11" s="1"/>
  <c r="ED12" i="11"/>
  <c r="ED28" i="11" s="1"/>
  <c r="EC12" i="11"/>
  <c r="EC28" i="11" s="1"/>
  <c r="EB12" i="11"/>
  <c r="EB28" i="11" s="1"/>
  <c r="DX12" i="11"/>
  <c r="DX28" i="11" s="1"/>
  <c r="DS12" i="11"/>
  <c r="DS28" i="11" s="1"/>
  <c r="DN12" i="11"/>
  <c r="DB12" i="11"/>
  <c r="DA12" i="11"/>
  <c r="CR12" i="11"/>
  <c r="CQ12" i="11"/>
  <c r="CO12" i="11"/>
  <c r="CJ12" i="11"/>
  <c r="CT12" i="11" s="1"/>
  <c r="CB12" i="11"/>
  <c r="BX12" i="11"/>
  <c r="BW12" i="11"/>
  <c r="BS12" i="11"/>
  <c r="BR12" i="11"/>
  <c r="BO12" i="11"/>
  <c r="CC12" i="11" s="1"/>
  <c r="BN12" i="11"/>
  <c r="BK12" i="11"/>
  <c r="BJ12" i="11"/>
  <c r="AM12" i="11"/>
  <c r="AM28" i="11" s="1"/>
  <c r="T12" i="11"/>
  <c r="S12" i="11"/>
  <c r="H12" i="11"/>
  <c r="G12" i="11"/>
  <c r="DN11" i="11"/>
  <c r="DB11" i="11"/>
  <c r="DA11" i="11"/>
  <c r="CR11" i="11"/>
  <c r="CQ11" i="11"/>
  <c r="CO11" i="11"/>
  <c r="CJ11" i="11"/>
  <c r="CT11" i="11" s="1"/>
  <c r="CB11" i="11"/>
  <c r="BX11" i="11"/>
  <c r="BW11" i="11"/>
  <c r="BS11" i="11"/>
  <c r="BR11" i="11"/>
  <c r="BO11" i="11"/>
  <c r="CC11" i="11" s="1"/>
  <c r="BN11" i="11"/>
  <c r="BK11" i="11"/>
  <c r="BJ11" i="11"/>
  <c r="T11" i="11"/>
  <c r="S11" i="11"/>
  <c r="H11" i="11"/>
  <c r="G11" i="11"/>
  <c r="DN10" i="11"/>
  <c r="DB10" i="11"/>
  <c r="DA10" i="11"/>
  <c r="CR10" i="11"/>
  <c r="CQ10" i="11"/>
  <c r="CO10" i="11"/>
  <c r="CJ10" i="11"/>
  <c r="CT10" i="11" s="1"/>
  <c r="CB10" i="11"/>
  <c r="BX10" i="11"/>
  <c r="BS10" i="11"/>
  <c r="BR10" i="11"/>
  <c r="BO10" i="11"/>
  <c r="CC10" i="11" s="1"/>
  <c r="BN10" i="11"/>
  <c r="BK10" i="11"/>
  <c r="BJ10" i="11"/>
  <c r="T10" i="11"/>
  <c r="S10" i="11"/>
  <c r="H10" i="11"/>
  <c r="G10" i="11"/>
  <c r="DB9" i="11"/>
  <c r="DA9" i="11"/>
  <c r="CR9" i="11"/>
  <c r="CQ9" i="11"/>
  <c r="CO9" i="11"/>
  <c r="CJ9" i="11"/>
  <c r="CT9" i="11" s="1"/>
  <c r="CB9" i="11"/>
  <c r="BX9" i="11"/>
  <c r="BW9" i="11"/>
  <c r="BS9" i="11"/>
  <c r="BR9" i="11"/>
  <c r="BO9" i="11"/>
  <c r="CC9" i="11" s="1"/>
  <c r="BN9" i="11"/>
  <c r="BK9" i="11"/>
  <c r="BJ9" i="11"/>
  <c r="T9" i="11"/>
  <c r="S9" i="11"/>
  <c r="H9" i="11"/>
  <c r="G9" i="11"/>
  <c r="DN8" i="11"/>
  <c r="DB8" i="11"/>
  <c r="DA8" i="11"/>
  <c r="CR8" i="11"/>
  <c r="CQ8" i="11"/>
  <c r="CO8" i="11"/>
  <c r="CJ8" i="11"/>
  <c r="CT8" i="11" s="1"/>
  <c r="CB8" i="11"/>
  <c r="BX8" i="11"/>
  <c r="BW8" i="11"/>
  <c r="BS8" i="11"/>
  <c r="BR8" i="11"/>
  <c r="BO8" i="11"/>
  <c r="CC8" i="11" s="1"/>
  <c r="BN8" i="11"/>
  <c r="BK8" i="11"/>
  <c r="BJ8" i="11"/>
  <c r="T8" i="11"/>
  <c r="S8" i="11"/>
  <c r="H8" i="11"/>
  <c r="G8" i="11"/>
  <c r="DB7" i="11"/>
  <c r="DA7" i="11"/>
  <c r="CR7" i="11"/>
  <c r="CQ7" i="11"/>
  <c r="CO7" i="11"/>
  <c r="CJ7" i="11"/>
  <c r="CT7" i="11" s="1"/>
  <c r="CB7" i="11"/>
  <c r="BX7" i="11"/>
  <c r="BW7" i="11"/>
  <c r="BS7" i="11"/>
  <c r="BR7" i="11"/>
  <c r="BO7" i="11"/>
  <c r="CC7" i="11" s="1"/>
  <c r="BN7" i="11"/>
  <c r="BK7" i="11"/>
  <c r="BJ7" i="11"/>
  <c r="T7" i="11"/>
  <c r="S7" i="11"/>
  <c r="H7" i="11"/>
  <c r="G7" i="11"/>
  <c r="DB6" i="11"/>
  <c r="DA6" i="11"/>
  <c r="CR6" i="11"/>
  <c r="CQ6" i="11"/>
  <c r="CO6" i="11"/>
  <c r="CJ6" i="11"/>
  <c r="CT6" i="11" s="1"/>
  <c r="BX6" i="11"/>
  <c r="BS6" i="11"/>
  <c r="BO6" i="11"/>
  <c r="BK6" i="11"/>
  <c r="T6" i="11"/>
  <c r="S6" i="11"/>
  <c r="H6" i="11"/>
  <c r="G6" i="11"/>
  <c r="DN5" i="11"/>
  <c r="DN28" i="11" s="1"/>
  <c r="DB5" i="11"/>
  <c r="DB28" i="11" s="1"/>
  <c r="DA5" i="11"/>
  <c r="CR5" i="11"/>
  <c r="CQ5" i="11"/>
  <c r="CQ28" i="11" s="1"/>
  <c r="CO5" i="11"/>
  <c r="CO28" i="11" s="1"/>
  <c r="CJ5" i="11"/>
  <c r="CT5" i="11" s="1"/>
  <c r="CB5" i="11"/>
  <c r="BX5" i="11"/>
  <c r="BX28" i="11" s="1"/>
  <c r="BW5" i="11"/>
  <c r="BS5" i="11"/>
  <c r="BS28" i="11" s="1"/>
  <c r="BR5" i="11"/>
  <c r="BO5" i="11"/>
  <c r="BO28" i="11" s="1"/>
  <c r="CC28" i="11" s="1"/>
  <c r="BN5" i="11"/>
  <c r="BK5" i="11"/>
  <c r="BK28" i="11" s="1"/>
  <c r="BJ5" i="11"/>
  <c r="T5" i="11"/>
  <c r="S5" i="11"/>
  <c r="H5" i="11"/>
  <c r="G5" i="11"/>
  <c r="CC5" i="11" l="1"/>
  <c r="EF12" i="11"/>
  <c r="EF28" i="11" s="1"/>
  <c r="G28" i="11"/>
  <c r="S28" i="11"/>
  <c r="CJ28" i="11"/>
  <c r="CT28" i="11" s="1"/>
  <c r="BN28" i="11"/>
  <c r="DA29" i="10"/>
  <c r="CR29" i="10"/>
  <c r="BW29" i="10"/>
  <c r="BR29" i="10"/>
  <c r="BN29" i="10"/>
  <c r="BJ29" i="10"/>
  <c r="EE28" i="10"/>
  <c r="ED28" i="10"/>
  <c r="EF28" i="10" s="1"/>
  <c r="EB28" i="10"/>
  <c r="DX28" i="10"/>
  <c r="DS28" i="10"/>
  <c r="DN28" i="10"/>
  <c r="CT28" i="10"/>
  <c r="CR28" i="10"/>
  <c r="CB28" i="10"/>
  <c r="BW28" i="10"/>
  <c r="BR28" i="10"/>
  <c r="BN28" i="10"/>
  <c r="BJ28" i="10"/>
  <c r="S28" i="10"/>
  <c r="G28" i="10"/>
  <c r="EN27" i="10"/>
  <c r="EM27" i="10"/>
  <c r="EL27" i="10"/>
  <c r="EG27" i="10"/>
  <c r="EA27" i="10"/>
  <c r="DZ27" i="10"/>
  <c r="DY27" i="10"/>
  <c r="DW27" i="10"/>
  <c r="DV27" i="10"/>
  <c r="DU27" i="10"/>
  <c r="DT27" i="10"/>
  <c r="DR27" i="10"/>
  <c r="DQ27" i="10"/>
  <c r="DP27" i="10"/>
  <c r="DO27" i="10"/>
  <c r="DM27" i="10"/>
  <c r="DL27" i="10"/>
  <c r="DK27" i="10"/>
  <c r="DJ27" i="10"/>
  <c r="DI27" i="10"/>
  <c r="DH27" i="10"/>
  <c r="DG27" i="10"/>
  <c r="DF27" i="10"/>
  <c r="DE27" i="10"/>
  <c r="DD27" i="10"/>
  <c r="DC27" i="10"/>
  <c r="CZ27" i="10"/>
  <c r="DA27" i="10" s="1"/>
  <c r="CY27" i="10"/>
  <c r="CW27" i="10"/>
  <c r="CX27" i="10" s="1"/>
  <c r="CV27" i="10"/>
  <c r="CU27" i="10"/>
  <c r="CS27" i="10"/>
  <c r="CP27" i="10"/>
  <c r="CR27" i="10" s="1"/>
  <c r="CN27" i="10"/>
  <c r="CM27" i="10"/>
  <c r="CL27" i="10"/>
  <c r="CK27" i="10"/>
  <c r="CI27" i="10"/>
  <c r="CH27" i="10"/>
  <c r="CG27" i="10"/>
  <c r="CF27" i="10"/>
  <c r="CE27" i="10"/>
  <c r="CA27" i="10"/>
  <c r="BZ27" i="10"/>
  <c r="BY27" i="10"/>
  <c r="BV27" i="10"/>
  <c r="BW27" i="10" s="1"/>
  <c r="BU27" i="10"/>
  <c r="BT27" i="10"/>
  <c r="BQ27" i="10"/>
  <c r="BR27" i="10" s="1"/>
  <c r="BP27" i="10"/>
  <c r="BM27" i="10"/>
  <c r="CB27" i="10" s="1"/>
  <c r="BL27" i="10"/>
  <c r="BI27" i="10"/>
  <c r="BJ27" i="10" s="1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R27" i="10"/>
  <c r="S27" i="10" s="1"/>
  <c r="Q27" i="10"/>
  <c r="P27" i="10"/>
  <c r="O27" i="10"/>
  <c r="N27" i="10"/>
  <c r="M27" i="10"/>
  <c r="L27" i="10"/>
  <c r="K27" i="10"/>
  <c r="J27" i="10"/>
  <c r="I27" i="10"/>
  <c r="F27" i="10"/>
  <c r="G27" i="10" s="1"/>
  <c r="E27" i="10"/>
  <c r="D27" i="10"/>
  <c r="C27" i="10"/>
  <c r="DB26" i="10"/>
  <c r="DA26" i="10"/>
  <c r="CR26" i="10"/>
  <c r="CQ26" i="10"/>
  <c r="CO26" i="10"/>
  <c r="CJ26" i="10"/>
  <c r="CT26" i="10" s="1"/>
  <c r="CB26" i="10"/>
  <c r="BX26" i="10"/>
  <c r="BS26" i="10"/>
  <c r="BO26" i="10"/>
  <c r="CC26" i="10" s="1"/>
  <c r="BN26" i="10"/>
  <c r="BK26" i="10"/>
  <c r="BJ26" i="10"/>
  <c r="T26" i="10"/>
  <c r="S26" i="10"/>
  <c r="H26" i="10"/>
  <c r="G26" i="10"/>
  <c r="DB25" i="10"/>
  <c r="DA25" i="10"/>
  <c r="CX25" i="10"/>
  <c r="BX25" i="10"/>
  <c r="BS25" i="10"/>
  <c r="BO25" i="10"/>
  <c r="BK25" i="10"/>
  <c r="T25" i="10"/>
  <c r="H25" i="10"/>
  <c r="DB24" i="10"/>
  <c r="DA24" i="10"/>
  <c r="CQ24" i="10"/>
  <c r="CO24" i="10"/>
  <c r="CJ24" i="10"/>
  <c r="CT24" i="10" s="1"/>
  <c r="CB24" i="10"/>
  <c r="BX24" i="10"/>
  <c r="BS24" i="10"/>
  <c r="BR24" i="10"/>
  <c r="BO24" i="10"/>
  <c r="CC24" i="10" s="1"/>
  <c r="BN24" i="10"/>
  <c r="BK24" i="10"/>
  <c r="BJ24" i="10"/>
  <c r="EE23" i="10"/>
  <c r="ED23" i="10"/>
  <c r="EF23" i="10" s="1"/>
  <c r="EC23" i="10"/>
  <c r="DX23" i="10"/>
  <c r="DS23" i="10"/>
  <c r="DN23" i="10"/>
  <c r="DB23" i="10"/>
  <c r="DA23" i="10"/>
  <c r="CR23" i="10"/>
  <c r="CQ23" i="10"/>
  <c r="CO23" i="10"/>
  <c r="CJ23" i="10"/>
  <c r="CT23" i="10" s="1"/>
  <c r="BX23" i="10"/>
  <c r="BS23" i="10"/>
  <c r="BO23" i="10"/>
  <c r="BK23" i="10"/>
  <c r="BJ23" i="10"/>
  <c r="T23" i="10"/>
  <c r="S23" i="10"/>
  <c r="H23" i="10"/>
  <c r="G23" i="10"/>
  <c r="DB22" i="10"/>
  <c r="DA22" i="10"/>
  <c r="CR22" i="10"/>
  <c r="CQ22" i="10"/>
  <c r="CO22" i="10"/>
  <c r="CJ22" i="10"/>
  <c r="CT22" i="10" s="1"/>
  <c r="BX22" i="10"/>
  <c r="BS22" i="10"/>
  <c r="BO22" i="10"/>
  <c r="BK22" i="10"/>
  <c r="T22" i="10"/>
  <c r="S22" i="10"/>
  <c r="H22" i="10"/>
  <c r="G22" i="10"/>
  <c r="DB21" i="10"/>
  <c r="DA21" i="10"/>
  <c r="CR21" i="10"/>
  <c r="CQ21" i="10"/>
  <c r="CO21" i="10"/>
  <c r="CJ21" i="10"/>
  <c r="CT21" i="10" s="1"/>
  <c r="BX21" i="10"/>
  <c r="BS21" i="10"/>
  <c r="BO21" i="10"/>
  <c r="BK21" i="10"/>
  <c r="T21" i="10"/>
  <c r="S21" i="10"/>
  <c r="H21" i="10"/>
  <c r="G21" i="10"/>
  <c r="DB20" i="10"/>
  <c r="DA20" i="10"/>
  <c r="CR20" i="10"/>
  <c r="CQ20" i="10"/>
  <c r="CO20" i="10"/>
  <c r="CJ20" i="10"/>
  <c r="CT20" i="10" s="1"/>
  <c r="CB20" i="10"/>
  <c r="BX20" i="10"/>
  <c r="BW20" i="10"/>
  <c r="BS20" i="10"/>
  <c r="CC20" i="10" s="1"/>
  <c r="BO20" i="10"/>
  <c r="BN20" i="10"/>
  <c r="BK20" i="10"/>
  <c r="BJ20" i="10"/>
  <c r="T20" i="10"/>
  <c r="S20" i="10"/>
  <c r="H20" i="10"/>
  <c r="G20" i="10"/>
  <c r="DB19" i="10"/>
  <c r="DA19" i="10"/>
  <c r="CR19" i="10"/>
  <c r="CQ19" i="10"/>
  <c r="CO19" i="10"/>
  <c r="CJ19" i="10"/>
  <c r="CT19" i="10" s="1"/>
  <c r="CB19" i="10"/>
  <c r="BX19" i="10"/>
  <c r="BW19" i="10"/>
  <c r="BS19" i="10"/>
  <c r="BR19" i="10"/>
  <c r="BO19" i="10"/>
  <c r="CC19" i="10" s="1"/>
  <c r="BN19" i="10"/>
  <c r="BK19" i="10"/>
  <c r="BJ19" i="10"/>
  <c r="T19" i="10"/>
  <c r="S19" i="10"/>
  <c r="H19" i="10"/>
  <c r="G19" i="10"/>
  <c r="DN18" i="10"/>
  <c r="DB18" i="10"/>
  <c r="DA18" i="10"/>
  <c r="CR18" i="10"/>
  <c r="CQ18" i="10"/>
  <c r="CO18" i="10"/>
  <c r="CJ18" i="10"/>
  <c r="CT18" i="10" s="1"/>
  <c r="CB18" i="10"/>
  <c r="BX18" i="10"/>
  <c r="BW18" i="10"/>
  <c r="BS18" i="10"/>
  <c r="BR18" i="10"/>
  <c r="BO18" i="10"/>
  <c r="CC18" i="10" s="1"/>
  <c r="BN18" i="10"/>
  <c r="BK18" i="10"/>
  <c r="BJ18" i="10"/>
  <c r="T18" i="10"/>
  <c r="S18" i="10"/>
  <c r="H18" i="10"/>
  <c r="G18" i="10"/>
  <c r="DN17" i="10"/>
  <c r="DB17" i="10"/>
  <c r="DA17" i="10"/>
  <c r="CR17" i="10"/>
  <c r="CQ17" i="10"/>
  <c r="CO17" i="10"/>
  <c r="CJ17" i="10"/>
  <c r="CT17" i="10" s="1"/>
  <c r="CB17" i="10"/>
  <c r="BX17" i="10"/>
  <c r="BW17" i="10"/>
  <c r="BS17" i="10"/>
  <c r="BO17" i="10"/>
  <c r="CC17" i="10" s="1"/>
  <c r="BN17" i="10"/>
  <c r="BK17" i="10"/>
  <c r="BJ17" i="10"/>
  <c r="T17" i="10"/>
  <c r="S17" i="10"/>
  <c r="H17" i="10"/>
  <c r="G17" i="10"/>
  <c r="DB16" i="10"/>
  <c r="DA16" i="10"/>
  <c r="CX16" i="10"/>
  <c r="CR16" i="10"/>
  <c r="CQ16" i="10"/>
  <c r="CO16" i="10"/>
  <c r="CJ16" i="10"/>
  <c r="CT16" i="10" s="1"/>
  <c r="CB16" i="10"/>
  <c r="BX16" i="10"/>
  <c r="BW16" i="10"/>
  <c r="BS16" i="10"/>
  <c r="BR16" i="10"/>
  <c r="BO16" i="10"/>
  <c r="CC16" i="10" s="1"/>
  <c r="BN16" i="10"/>
  <c r="BK16" i="10"/>
  <c r="BJ16" i="10"/>
  <c r="T16" i="10"/>
  <c r="S16" i="10"/>
  <c r="H16" i="10"/>
  <c r="G16" i="10"/>
  <c r="DN15" i="10"/>
  <c r="DB15" i="10"/>
  <c r="DA15" i="10"/>
  <c r="CR15" i="10"/>
  <c r="CQ15" i="10"/>
  <c r="CO15" i="10"/>
  <c r="CJ15" i="10"/>
  <c r="CT15" i="10" s="1"/>
  <c r="CB15" i="10"/>
  <c r="BX15" i="10"/>
  <c r="BW15" i="10"/>
  <c r="BS15" i="10"/>
  <c r="BR15" i="10"/>
  <c r="BO15" i="10"/>
  <c r="CC15" i="10" s="1"/>
  <c r="BN15" i="10"/>
  <c r="BK15" i="10"/>
  <c r="BJ15" i="10"/>
  <c r="T15" i="10"/>
  <c r="S15" i="10"/>
  <c r="H15" i="10"/>
  <c r="G15" i="10"/>
  <c r="DN14" i="10"/>
  <c r="DB14" i="10"/>
  <c r="DA14" i="10"/>
  <c r="CR14" i="10"/>
  <c r="CQ14" i="10"/>
  <c r="CO14" i="10"/>
  <c r="CJ14" i="10"/>
  <c r="CT14" i="10" s="1"/>
  <c r="CB14" i="10"/>
  <c r="BX14" i="10"/>
  <c r="BW14" i="10"/>
  <c r="BS14" i="10"/>
  <c r="BR14" i="10"/>
  <c r="BO14" i="10"/>
  <c r="CC14" i="10" s="1"/>
  <c r="BN14" i="10"/>
  <c r="BK14" i="10"/>
  <c r="BJ14" i="10"/>
  <c r="T14" i="10"/>
  <c r="S14" i="10"/>
  <c r="H14" i="10"/>
  <c r="G14" i="10"/>
  <c r="DN13" i="10"/>
  <c r="DB13" i="10"/>
  <c r="DA13" i="10"/>
  <c r="CR13" i="10"/>
  <c r="CQ13" i="10"/>
  <c r="CO13" i="10"/>
  <c r="CJ13" i="10"/>
  <c r="CT13" i="10" s="1"/>
  <c r="CB13" i="10"/>
  <c r="BX13" i="10"/>
  <c r="BS13" i="10"/>
  <c r="BR13" i="10"/>
  <c r="BO13" i="10"/>
  <c r="CC13" i="10" s="1"/>
  <c r="BN13" i="10"/>
  <c r="BK13" i="10"/>
  <c r="BJ13" i="10"/>
  <c r="T13" i="10"/>
  <c r="S13" i="10"/>
  <c r="H13" i="10"/>
  <c r="G13" i="10"/>
  <c r="EE12" i="10"/>
  <c r="EE27" i="10" s="1"/>
  <c r="ED12" i="10"/>
  <c r="ED27" i="10" s="1"/>
  <c r="EC12" i="10"/>
  <c r="EC27" i="10" s="1"/>
  <c r="EB12" i="10"/>
  <c r="EB27" i="10" s="1"/>
  <c r="DX12" i="10"/>
  <c r="DX27" i="10" s="1"/>
  <c r="DS12" i="10"/>
  <c r="DS27" i="10" s="1"/>
  <c r="DN12" i="10"/>
  <c r="DB12" i="10"/>
  <c r="DA12" i="10"/>
  <c r="CR12" i="10"/>
  <c r="CQ12" i="10"/>
  <c r="CO12" i="10"/>
  <c r="CJ12" i="10"/>
  <c r="CT12" i="10" s="1"/>
  <c r="CB12" i="10"/>
  <c r="BX12" i="10"/>
  <c r="BW12" i="10"/>
  <c r="BS12" i="10"/>
  <c r="BR12" i="10"/>
  <c r="BO12" i="10"/>
  <c r="CC12" i="10" s="1"/>
  <c r="BN12" i="10"/>
  <c r="BK12" i="10"/>
  <c r="BJ12" i="10"/>
  <c r="AM12" i="10"/>
  <c r="AM27" i="10" s="1"/>
  <c r="T12" i="10"/>
  <c r="S12" i="10"/>
  <c r="H12" i="10"/>
  <c r="G12" i="10"/>
  <c r="DN11" i="10"/>
  <c r="DB11" i="10"/>
  <c r="DA11" i="10"/>
  <c r="CR11" i="10"/>
  <c r="CQ11" i="10"/>
  <c r="CO11" i="10"/>
  <c r="CJ11" i="10"/>
  <c r="CT11" i="10" s="1"/>
  <c r="CB11" i="10"/>
  <c r="BX11" i="10"/>
  <c r="BW11" i="10"/>
  <c r="BS11" i="10"/>
  <c r="BR11" i="10"/>
  <c r="BO11" i="10"/>
  <c r="CC11" i="10" s="1"/>
  <c r="BN11" i="10"/>
  <c r="BK11" i="10"/>
  <c r="BJ11" i="10"/>
  <c r="T11" i="10"/>
  <c r="S11" i="10"/>
  <c r="H11" i="10"/>
  <c r="G11" i="10"/>
  <c r="DN10" i="10"/>
  <c r="DB10" i="10"/>
  <c r="DA10" i="10"/>
  <c r="CR10" i="10"/>
  <c r="CQ10" i="10"/>
  <c r="CO10" i="10"/>
  <c r="CJ10" i="10"/>
  <c r="CT10" i="10" s="1"/>
  <c r="CB10" i="10"/>
  <c r="BX10" i="10"/>
  <c r="CC10" i="10" s="1"/>
  <c r="BS10" i="10"/>
  <c r="BR10" i="10"/>
  <c r="BO10" i="10"/>
  <c r="BN10" i="10"/>
  <c r="BK10" i="10"/>
  <c r="BJ10" i="10"/>
  <c r="T10" i="10"/>
  <c r="S10" i="10"/>
  <c r="H10" i="10"/>
  <c r="G10" i="10"/>
  <c r="DB9" i="10"/>
  <c r="DA9" i="10"/>
  <c r="CR9" i="10"/>
  <c r="CQ9" i="10"/>
  <c r="CO9" i="10"/>
  <c r="CJ9" i="10"/>
  <c r="CT9" i="10" s="1"/>
  <c r="CB9" i="10"/>
  <c r="BX9" i="10"/>
  <c r="BW9" i="10"/>
  <c r="BS9" i="10"/>
  <c r="BR9" i="10"/>
  <c r="BO9" i="10"/>
  <c r="CC9" i="10" s="1"/>
  <c r="BN9" i="10"/>
  <c r="BK9" i="10"/>
  <c r="BJ9" i="10"/>
  <c r="T9" i="10"/>
  <c r="S9" i="10"/>
  <c r="H9" i="10"/>
  <c r="G9" i="10"/>
  <c r="DN8" i="10"/>
  <c r="DB8" i="10"/>
  <c r="DA8" i="10"/>
  <c r="CR8" i="10"/>
  <c r="CQ8" i="10"/>
  <c r="CO8" i="10"/>
  <c r="CJ8" i="10"/>
  <c r="CT8" i="10" s="1"/>
  <c r="CB8" i="10"/>
  <c r="BX8" i="10"/>
  <c r="BW8" i="10"/>
  <c r="BS8" i="10"/>
  <c r="BR8" i="10"/>
  <c r="BO8" i="10"/>
  <c r="CC8" i="10" s="1"/>
  <c r="BN8" i="10"/>
  <c r="BK8" i="10"/>
  <c r="BJ8" i="10"/>
  <c r="T8" i="10"/>
  <c r="S8" i="10"/>
  <c r="H8" i="10"/>
  <c r="G8" i="10"/>
  <c r="DB7" i="10"/>
  <c r="DA7" i="10"/>
  <c r="CR7" i="10"/>
  <c r="CQ7" i="10"/>
  <c r="CO7" i="10"/>
  <c r="CJ7" i="10"/>
  <c r="CT7" i="10" s="1"/>
  <c r="CB7" i="10"/>
  <c r="BX7" i="10"/>
  <c r="BW7" i="10"/>
  <c r="BS7" i="10"/>
  <c r="BR7" i="10"/>
  <c r="BO7" i="10"/>
  <c r="CC7" i="10" s="1"/>
  <c r="BN7" i="10"/>
  <c r="BK7" i="10"/>
  <c r="BJ7" i="10"/>
  <c r="T7" i="10"/>
  <c r="S7" i="10"/>
  <c r="H7" i="10"/>
  <c r="G7" i="10"/>
  <c r="DB6" i="10"/>
  <c r="DA6" i="10"/>
  <c r="CR6" i="10"/>
  <c r="CQ6" i="10"/>
  <c r="CO6" i="10"/>
  <c r="CJ6" i="10"/>
  <c r="CT6" i="10" s="1"/>
  <c r="BX6" i="10"/>
  <c r="BS6" i="10"/>
  <c r="BO6" i="10"/>
  <c r="BK6" i="10"/>
  <c r="T6" i="10"/>
  <c r="S6" i="10"/>
  <c r="H6" i="10"/>
  <c r="G6" i="10"/>
  <c r="DN5" i="10"/>
  <c r="DN27" i="10" s="1"/>
  <c r="DB5" i="10"/>
  <c r="DB27" i="10" s="1"/>
  <c r="DA5" i="10"/>
  <c r="CR5" i="10"/>
  <c r="CQ5" i="10"/>
  <c r="CQ27" i="10" s="1"/>
  <c r="CO5" i="10"/>
  <c r="CO27" i="10" s="1"/>
  <c r="CJ5" i="10"/>
  <c r="CJ27" i="10" s="1"/>
  <c r="CT27" i="10" s="1"/>
  <c r="CB5" i="10"/>
  <c r="BX5" i="10"/>
  <c r="BX27" i="10" s="1"/>
  <c r="BW5" i="10"/>
  <c r="BS5" i="10"/>
  <c r="BS27" i="10" s="1"/>
  <c r="BR5" i="10"/>
  <c r="BO5" i="10"/>
  <c r="BO27" i="10" s="1"/>
  <c r="CC27" i="10" s="1"/>
  <c r="BN5" i="10"/>
  <c r="BK5" i="10"/>
  <c r="BK27" i="10" s="1"/>
  <c r="BJ5" i="10"/>
  <c r="T5" i="10"/>
  <c r="S5" i="10"/>
  <c r="H5" i="10"/>
  <c r="G5" i="10"/>
  <c r="CT5" i="10" l="1"/>
  <c r="H27" i="10"/>
  <c r="T27" i="10"/>
  <c r="BN27" i="10"/>
  <c r="CC5" i="10"/>
  <c r="EF12" i="10"/>
  <c r="EF27" i="10" s="1"/>
  <c r="DA29" i="9"/>
  <c r="CR29" i="9"/>
  <c r="BW29" i="9"/>
  <c r="BR29" i="9"/>
  <c r="BN29" i="9"/>
  <c r="BJ29" i="9"/>
  <c r="EE28" i="9"/>
  <c r="EF28" i="9" s="1"/>
  <c r="ED28" i="9"/>
  <c r="EB28" i="9"/>
  <c r="DX28" i="9"/>
  <c r="DS28" i="9"/>
  <c r="DN28" i="9"/>
  <c r="CT28" i="9"/>
  <c r="CR28" i="9"/>
  <c r="CB28" i="9"/>
  <c r="BW28" i="9"/>
  <c r="BR28" i="9"/>
  <c r="BN28" i="9"/>
  <c r="BJ28" i="9"/>
  <c r="S28" i="9"/>
  <c r="G28" i="9"/>
  <c r="EN27" i="9"/>
  <c r="EM27" i="9"/>
  <c r="EL27" i="9"/>
  <c r="EG27" i="9"/>
  <c r="EA27" i="9"/>
  <c r="DZ27" i="9"/>
  <c r="DY27" i="9"/>
  <c r="DW27" i="9"/>
  <c r="DV27" i="9"/>
  <c r="DU27" i="9"/>
  <c r="DT27" i="9"/>
  <c r="DR27" i="9"/>
  <c r="DQ27" i="9"/>
  <c r="DP27" i="9"/>
  <c r="DO27" i="9"/>
  <c r="DM27" i="9"/>
  <c r="DL27" i="9"/>
  <c r="DK27" i="9"/>
  <c r="DJ27" i="9"/>
  <c r="DI27" i="9"/>
  <c r="DH27" i="9"/>
  <c r="DG27" i="9"/>
  <c r="DF27" i="9"/>
  <c r="DE27" i="9"/>
  <c r="DD27" i="9"/>
  <c r="DC27" i="9"/>
  <c r="CZ27" i="9"/>
  <c r="DA27" i="9" s="1"/>
  <c r="CY27" i="9"/>
  <c r="CW27" i="9"/>
  <c r="CX27" i="9" s="1"/>
  <c r="CV27" i="9"/>
  <c r="CU27" i="9"/>
  <c r="CS27" i="9"/>
  <c r="CP27" i="9"/>
  <c r="CR27" i="9" s="1"/>
  <c r="CN27" i="9"/>
  <c r="CM27" i="9"/>
  <c r="CL27" i="9"/>
  <c r="CK27" i="9"/>
  <c r="CI27" i="9"/>
  <c r="CH27" i="9"/>
  <c r="CG27" i="9"/>
  <c r="CF27" i="9"/>
  <c r="CE27" i="9"/>
  <c r="CA27" i="9"/>
  <c r="BZ27" i="9"/>
  <c r="BY27" i="9"/>
  <c r="BV27" i="9"/>
  <c r="BW27" i="9" s="1"/>
  <c r="BU27" i="9"/>
  <c r="BT27" i="9"/>
  <c r="BQ27" i="9"/>
  <c r="BR27" i="9" s="1"/>
  <c r="BP27" i="9"/>
  <c r="BM27" i="9"/>
  <c r="CB27" i="9" s="1"/>
  <c r="BL27" i="9"/>
  <c r="BI27" i="9"/>
  <c r="BJ27" i="9" s="1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R27" i="9"/>
  <c r="S27" i="9" s="1"/>
  <c r="Q27" i="9"/>
  <c r="P27" i="9"/>
  <c r="O27" i="9"/>
  <c r="N27" i="9"/>
  <c r="M27" i="9"/>
  <c r="L27" i="9"/>
  <c r="K27" i="9"/>
  <c r="J27" i="9"/>
  <c r="I27" i="9"/>
  <c r="F27" i="9"/>
  <c r="G27" i="9" s="1"/>
  <c r="E27" i="9"/>
  <c r="D27" i="9"/>
  <c r="C27" i="9"/>
  <c r="DB26" i="9"/>
  <c r="DA26" i="9"/>
  <c r="CR26" i="9"/>
  <c r="CQ26" i="9"/>
  <c r="CO26" i="9"/>
  <c r="CJ26" i="9"/>
  <c r="CT26" i="9" s="1"/>
  <c r="CB26" i="9"/>
  <c r="BX26" i="9"/>
  <c r="BS26" i="9"/>
  <c r="BO26" i="9"/>
  <c r="CC26" i="9" s="1"/>
  <c r="BN26" i="9"/>
  <c r="BK26" i="9"/>
  <c r="BJ26" i="9"/>
  <c r="T26" i="9"/>
  <c r="S26" i="9"/>
  <c r="H26" i="9"/>
  <c r="G26" i="9"/>
  <c r="DB25" i="9"/>
  <c r="DA25" i="9"/>
  <c r="CX25" i="9"/>
  <c r="BX25" i="9"/>
  <c r="BS25" i="9"/>
  <c r="BO25" i="9"/>
  <c r="BK25" i="9"/>
  <c r="T25" i="9"/>
  <c r="H25" i="9"/>
  <c r="DB24" i="9"/>
  <c r="DA24" i="9"/>
  <c r="CQ24" i="9"/>
  <c r="CO24" i="9"/>
  <c r="CJ24" i="9"/>
  <c r="CT24" i="9" s="1"/>
  <c r="CB24" i="9"/>
  <c r="BX24" i="9"/>
  <c r="BS24" i="9"/>
  <c r="BR24" i="9"/>
  <c r="BO24" i="9"/>
  <c r="CC24" i="9" s="1"/>
  <c r="BN24" i="9"/>
  <c r="BK24" i="9"/>
  <c r="BJ24" i="9"/>
  <c r="EE23" i="9"/>
  <c r="ED23" i="9"/>
  <c r="EF23" i="9" s="1"/>
  <c r="EC23" i="9"/>
  <c r="DX23" i="9"/>
  <c r="DS23" i="9"/>
  <c r="DN23" i="9"/>
  <c r="DB23" i="9"/>
  <c r="DA23" i="9"/>
  <c r="CR23" i="9"/>
  <c r="CQ23" i="9"/>
  <c r="CO23" i="9"/>
  <c r="CJ23" i="9"/>
  <c r="CT23" i="9" s="1"/>
  <c r="BX23" i="9"/>
  <c r="BS23" i="9"/>
  <c r="BO23" i="9"/>
  <c r="BK23" i="9"/>
  <c r="BJ23" i="9"/>
  <c r="T23" i="9"/>
  <c r="S23" i="9"/>
  <c r="H23" i="9"/>
  <c r="G23" i="9"/>
  <c r="DB22" i="9"/>
  <c r="DA22" i="9"/>
  <c r="CR22" i="9"/>
  <c r="CQ22" i="9"/>
  <c r="CO22" i="9"/>
  <c r="CJ22" i="9"/>
  <c r="CT22" i="9" s="1"/>
  <c r="BX22" i="9"/>
  <c r="BS22" i="9"/>
  <c r="BO22" i="9"/>
  <c r="BK22" i="9"/>
  <c r="T22" i="9"/>
  <c r="S22" i="9"/>
  <c r="H22" i="9"/>
  <c r="G22" i="9"/>
  <c r="DB21" i="9"/>
  <c r="DA21" i="9"/>
  <c r="CR21" i="9"/>
  <c r="CQ21" i="9"/>
  <c r="CO21" i="9"/>
  <c r="CJ21" i="9"/>
  <c r="CT21" i="9" s="1"/>
  <c r="BX21" i="9"/>
  <c r="BS21" i="9"/>
  <c r="BO21" i="9"/>
  <c r="BK21" i="9"/>
  <c r="T21" i="9"/>
  <c r="S21" i="9"/>
  <c r="H21" i="9"/>
  <c r="G21" i="9"/>
  <c r="DB20" i="9"/>
  <c r="DA20" i="9"/>
  <c r="CR20" i="9"/>
  <c r="CQ20" i="9"/>
  <c r="CO20" i="9"/>
  <c r="CJ20" i="9"/>
  <c r="CT20" i="9" s="1"/>
  <c r="CB20" i="9"/>
  <c r="BX20" i="9"/>
  <c r="BW20" i="9"/>
  <c r="BS20" i="9"/>
  <c r="BO20" i="9"/>
  <c r="CC20" i="9" s="1"/>
  <c r="BN20" i="9"/>
  <c r="BK20" i="9"/>
  <c r="BJ20" i="9"/>
  <c r="T20" i="9"/>
  <c r="S20" i="9"/>
  <c r="H20" i="9"/>
  <c r="G20" i="9"/>
  <c r="DB19" i="9"/>
  <c r="DA19" i="9"/>
  <c r="CR19" i="9"/>
  <c r="CQ19" i="9"/>
  <c r="CO19" i="9"/>
  <c r="CJ19" i="9"/>
  <c r="CT19" i="9" s="1"/>
  <c r="CB19" i="9"/>
  <c r="BX19" i="9"/>
  <c r="BW19" i="9"/>
  <c r="BS19" i="9"/>
  <c r="BR19" i="9"/>
  <c r="BO19" i="9"/>
  <c r="CC19" i="9" s="1"/>
  <c r="BN19" i="9"/>
  <c r="BK19" i="9"/>
  <c r="BJ19" i="9"/>
  <c r="T19" i="9"/>
  <c r="S19" i="9"/>
  <c r="H19" i="9"/>
  <c r="G19" i="9"/>
  <c r="DN18" i="9"/>
  <c r="DB18" i="9"/>
  <c r="DA18" i="9"/>
  <c r="CR18" i="9"/>
  <c r="CQ18" i="9"/>
  <c r="CO18" i="9"/>
  <c r="CJ18" i="9"/>
  <c r="CT18" i="9" s="1"/>
  <c r="CB18" i="9"/>
  <c r="BX18" i="9"/>
  <c r="BW18" i="9"/>
  <c r="BS18" i="9"/>
  <c r="BR18" i="9"/>
  <c r="BO18" i="9"/>
  <c r="CC18" i="9" s="1"/>
  <c r="BN18" i="9"/>
  <c r="BK18" i="9"/>
  <c r="BJ18" i="9"/>
  <c r="T18" i="9"/>
  <c r="S18" i="9"/>
  <c r="H18" i="9"/>
  <c r="G18" i="9"/>
  <c r="DN17" i="9"/>
  <c r="DB17" i="9"/>
  <c r="DA17" i="9"/>
  <c r="CR17" i="9"/>
  <c r="CQ17" i="9"/>
  <c r="CO17" i="9"/>
  <c r="CJ17" i="9"/>
  <c r="CT17" i="9" s="1"/>
  <c r="CB17" i="9"/>
  <c r="BX17" i="9"/>
  <c r="BW17" i="9"/>
  <c r="BS17" i="9"/>
  <c r="BO17" i="9"/>
  <c r="CC17" i="9" s="1"/>
  <c r="BN17" i="9"/>
  <c r="BK17" i="9"/>
  <c r="BJ17" i="9"/>
  <c r="T17" i="9"/>
  <c r="S17" i="9"/>
  <c r="H17" i="9"/>
  <c r="G17" i="9"/>
  <c r="DB16" i="9"/>
  <c r="DA16" i="9"/>
  <c r="CX16" i="9"/>
  <c r="CR16" i="9"/>
  <c r="CQ16" i="9"/>
  <c r="CO16" i="9"/>
  <c r="CJ16" i="9"/>
  <c r="CT16" i="9" s="1"/>
  <c r="CB16" i="9"/>
  <c r="BX16" i="9"/>
  <c r="BW16" i="9"/>
  <c r="BS16" i="9"/>
  <c r="BR16" i="9"/>
  <c r="BO16" i="9"/>
  <c r="CC16" i="9" s="1"/>
  <c r="BN16" i="9"/>
  <c r="BK16" i="9"/>
  <c r="BJ16" i="9"/>
  <c r="T16" i="9"/>
  <c r="S16" i="9"/>
  <c r="H16" i="9"/>
  <c r="G16" i="9"/>
  <c r="DN15" i="9"/>
  <c r="DB15" i="9"/>
  <c r="DA15" i="9"/>
  <c r="CR15" i="9"/>
  <c r="CQ15" i="9"/>
  <c r="CO15" i="9"/>
  <c r="CJ15" i="9"/>
  <c r="CT15" i="9" s="1"/>
  <c r="CB15" i="9"/>
  <c r="BX15" i="9"/>
  <c r="BW15" i="9"/>
  <c r="BS15" i="9"/>
  <c r="BR15" i="9"/>
  <c r="BO15" i="9"/>
  <c r="CC15" i="9" s="1"/>
  <c r="BN15" i="9"/>
  <c r="BK15" i="9"/>
  <c r="BJ15" i="9"/>
  <c r="T15" i="9"/>
  <c r="S15" i="9"/>
  <c r="H15" i="9"/>
  <c r="G15" i="9"/>
  <c r="DN14" i="9"/>
  <c r="DB14" i="9"/>
  <c r="DA14" i="9"/>
  <c r="CR14" i="9"/>
  <c r="CQ14" i="9"/>
  <c r="CO14" i="9"/>
  <c r="CJ14" i="9"/>
  <c r="CT14" i="9" s="1"/>
  <c r="CB14" i="9"/>
  <c r="BX14" i="9"/>
  <c r="BW14" i="9"/>
  <c r="BS14" i="9"/>
  <c r="BR14" i="9"/>
  <c r="BO14" i="9"/>
  <c r="CC14" i="9" s="1"/>
  <c r="BN14" i="9"/>
  <c r="BK14" i="9"/>
  <c r="BJ14" i="9"/>
  <c r="T14" i="9"/>
  <c r="S14" i="9"/>
  <c r="H14" i="9"/>
  <c r="G14" i="9"/>
  <c r="DN13" i="9"/>
  <c r="DB13" i="9"/>
  <c r="DA13" i="9"/>
  <c r="CR13" i="9"/>
  <c r="CQ13" i="9"/>
  <c r="CO13" i="9"/>
  <c r="CJ13" i="9"/>
  <c r="CT13" i="9" s="1"/>
  <c r="CB13" i="9"/>
  <c r="BX13" i="9"/>
  <c r="BS13" i="9"/>
  <c r="BR13" i="9"/>
  <c r="BO13" i="9"/>
  <c r="CC13" i="9" s="1"/>
  <c r="BN13" i="9"/>
  <c r="BK13" i="9"/>
  <c r="BJ13" i="9"/>
  <c r="T13" i="9"/>
  <c r="S13" i="9"/>
  <c r="H13" i="9"/>
  <c r="G13" i="9"/>
  <c r="EE12" i="9"/>
  <c r="EE27" i="9" s="1"/>
  <c r="ED12" i="9"/>
  <c r="ED27" i="9" s="1"/>
  <c r="EC12" i="9"/>
  <c r="EC27" i="9" s="1"/>
  <c r="EB12" i="9"/>
  <c r="EB27" i="9" s="1"/>
  <c r="DX12" i="9"/>
  <c r="DX27" i="9" s="1"/>
  <c r="DS12" i="9"/>
  <c r="DS27" i="9" s="1"/>
  <c r="DN12" i="9"/>
  <c r="DB12" i="9"/>
  <c r="DA12" i="9"/>
  <c r="CR12" i="9"/>
  <c r="CQ12" i="9"/>
  <c r="CO12" i="9"/>
  <c r="CJ12" i="9"/>
  <c r="CT12" i="9" s="1"/>
  <c r="CB12" i="9"/>
  <c r="BX12" i="9"/>
  <c r="BW12" i="9"/>
  <c r="BS12" i="9"/>
  <c r="BR12" i="9"/>
  <c r="BO12" i="9"/>
  <c r="CC12" i="9" s="1"/>
  <c r="BN12" i="9"/>
  <c r="BK12" i="9"/>
  <c r="BJ12" i="9"/>
  <c r="AM12" i="9"/>
  <c r="AM27" i="9" s="1"/>
  <c r="T12" i="9"/>
  <c r="S12" i="9"/>
  <c r="H12" i="9"/>
  <c r="G12" i="9"/>
  <c r="DN11" i="9"/>
  <c r="DB11" i="9"/>
  <c r="DA11" i="9"/>
  <c r="CR11" i="9"/>
  <c r="CQ11" i="9"/>
  <c r="CO11" i="9"/>
  <c r="CJ11" i="9"/>
  <c r="CT11" i="9" s="1"/>
  <c r="CB11" i="9"/>
  <c r="BX11" i="9"/>
  <c r="BW11" i="9"/>
  <c r="BS11" i="9"/>
  <c r="BR11" i="9"/>
  <c r="BO11" i="9"/>
  <c r="CC11" i="9" s="1"/>
  <c r="BN11" i="9"/>
  <c r="BK11" i="9"/>
  <c r="BJ11" i="9"/>
  <c r="T11" i="9"/>
  <c r="S11" i="9"/>
  <c r="H11" i="9"/>
  <c r="G11" i="9"/>
  <c r="DN10" i="9"/>
  <c r="DB10" i="9"/>
  <c r="DA10" i="9"/>
  <c r="CR10" i="9"/>
  <c r="CQ10" i="9"/>
  <c r="CO10" i="9"/>
  <c r="CJ10" i="9"/>
  <c r="CT10" i="9" s="1"/>
  <c r="CB10" i="9"/>
  <c r="BX10" i="9"/>
  <c r="BS10" i="9"/>
  <c r="BR10" i="9"/>
  <c r="BO10" i="9"/>
  <c r="CC10" i="9" s="1"/>
  <c r="BN10" i="9"/>
  <c r="BK10" i="9"/>
  <c r="BJ10" i="9"/>
  <c r="T10" i="9"/>
  <c r="S10" i="9"/>
  <c r="H10" i="9"/>
  <c r="G10" i="9"/>
  <c r="DB9" i="9"/>
  <c r="DA9" i="9"/>
  <c r="CR9" i="9"/>
  <c r="CQ9" i="9"/>
  <c r="CO9" i="9"/>
  <c r="CJ9" i="9"/>
  <c r="CT9" i="9" s="1"/>
  <c r="CB9" i="9"/>
  <c r="BX9" i="9"/>
  <c r="BW9" i="9"/>
  <c r="BS9" i="9"/>
  <c r="BR9" i="9"/>
  <c r="BO9" i="9"/>
  <c r="CC9" i="9" s="1"/>
  <c r="BN9" i="9"/>
  <c r="BK9" i="9"/>
  <c r="BJ9" i="9"/>
  <c r="T9" i="9"/>
  <c r="S9" i="9"/>
  <c r="H9" i="9"/>
  <c r="G9" i="9"/>
  <c r="DN8" i="9"/>
  <c r="DB8" i="9"/>
  <c r="DA8" i="9"/>
  <c r="CR8" i="9"/>
  <c r="CQ8" i="9"/>
  <c r="CO8" i="9"/>
  <c r="CJ8" i="9"/>
  <c r="CT8" i="9" s="1"/>
  <c r="CB8" i="9"/>
  <c r="BX8" i="9"/>
  <c r="BW8" i="9"/>
  <c r="BS8" i="9"/>
  <c r="BR8" i="9"/>
  <c r="BO8" i="9"/>
  <c r="CC8" i="9" s="1"/>
  <c r="BN8" i="9"/>
  <c r="BK8" i="9"/>
  <c r="BJ8" i="9"/>
  <c r="T8" i="9"/>
  <c r="S8" i="9"/>
  <c r="H8" i="9"/>
  <c r="G8" i="9"/>
  <c r="DB7" i="9"/>
  <c r="DA7" i="9"/>
  <c r="CR7" i="9"/>
  <c r="CQ7" i="9"/>
  <c r="CO7" i="9"/>
  <c r="CJ7" i="9"/>
  <c r="CT7" i="9" s="1"/>
  <c r="CB7" i="9"/>
  <c r="BX7" i="9"/>
  <c r="BW7" i="9"/>
  <c r="BS7" i="9"/>
  <c r="BR7" i="9"/>
  <c r="BO7" i="9"/>
  <c r="CC7" i="9" s="1"/>
  <c r="BN7" i="9"/>
  <c r="BK7" i="9"/>
  <c r="BJ7" i="9"/>
  <c r="T7" i="9"/>
  <c r="S7" i="9"/>
  <c r="H7" i="9"/>
  <c r="G7" i="9"/>
  <c r="DB6" i="9"/>
  <c r="DA6" i="9"/>
  <c r="CR6" i="9"/>
  <c r="CQ6" i="9"/>
  <c r="CO6" i="9"/>
  <c r="CJ6" i="9"/>
  <c r="CT6" i="9" s="1"/>
  <c r="BX6" i="9"/>
  <c r="BS6" i="9"/>
  <c r="BO6" i="9"/>
  <c r="BK6" i="9"/>
  <c r="T6" i="9"/>
  <c r="S6" i="9"/>
  <c r="H6" i="9"/>
  <c r="G6" i="9"/>
  <c r="DN5" i="9"/>
  <c r="DN27" i="9" s="1"/>
  <c r="DB5" i="9"/>
  <c r="DB27" i="9" s="1"/>
  <c r="DA5" i="9"/>
  <c r="CR5" i="9"/>
  <c r="CQ5" i="9"/>
  <c r="CQ27" i="9" s="1"/>
  <c r="CO5" i="9"/>
  <c r="CO27" i="9" s="1"/>
  <c r="CJ5" i="9"/>
  <c r="CJ27" i="9" s="1"/>
  <c r="CT27" i="9" s="1"/>
  <c r="CB5" i="9"/>
  <c r="BX5" i="9"/>
  <c r="BX27" i="9" s="1"/>
  <c r="BW5" i="9"/>
  <c r="BS5" i="9"/>
  <c r="BS27" i="9" s="1"/>
  <c r="BR5" i="9"/>
  <c r="BO5" i="9"/>
  <c r="BO27" i="9" s="1"/>
  <c r="CC27" i="9" s="1"/>
  <c r="BN5" i="9"/>
  <c r="BK5" i="9"/>
  <c r="BK27" i="9" s="1"/>
  <c r="BJ5" i="9"/>
  <c r="T5" i="9"/>
  <c r="S5" i="9"/>
  <c r="H5" i="9"/>
  <c r="G5" i="9"/>
  <c r="CT5" i="9" l="1"/>
  <c r="H27" i="9"/>
  <c r="T27" i="9"/>
  <c r="BN27" i="9"/>
  <c r="CC5" i="9"/>
  <c r="EF12" i="9"/>
  <c r="EF27" i="9" s="1"/>
  <c r="DA29" i="8"/>
  <c r="CR29" i="8"/>
  <c r="BW29" i="8"/>
  <c r="BR29" i="8"/>
  <c r="BN29" i="8"/>
  <c r="BJ29" i="8"/>
  <c r="EE28" i="8"/>
  <c r="EF28" i="8" s="1"/>
  <c r="ED28" i="8"/>
  <c r="EB28" i="8"/>
  <c r="DX28" i="8"/>
  <c r="DS28" i="8"/>
  <c r="DN28" i="8"/>
  <c r="CT28" i="8"/>
  <c r="CR28" i="8"/>
  <c r="CB28" i="8"/>
  <c r="BW28" i="8"/>
  <c r="BR28" i="8"/>
  <c r="BN28" i="8"/>
  <c r="BJ28" i="8"/>
  <c r="S28" i="8"/>
  <c r="G28" i="8"/>
  <c r="EN27" i="8"/>
  <c r="EM27" i="8"/>
  <c r="EL27" i="8"/>
  <c r="EG27" i="8"/>
  <c r="EA27" i="8"/>
  <c r="DZ27" i="8"/>
  <c r="DY27" i="8"/>
  <c r="DW27" i="8"/>
  <c r="DV27" i="8"/>
  <c r="DU27" i="8"/>
  <c r="DT27" i="8"/>
  <c r="DR27" i="8"/>
  <c r="DQ27" i="8"/>
  <c r="DP27" i="8"/>
  <c r="DO27" i="8"/>
  <c r="DM27" i="8"/>
  <c r="DL27" i="8"/>
  <c r="DK27" i="8"/>
  <c r="DJ27" i="8"/>
  <c r="DI27" i="8"/>
  <c r="DH27" i="8"/>
  <c r="DG27" i="8"/>
  <c r="DF27" i="8"/>
  <c r="DE27" i="8"/>
  <c r="DD27" i="8"/>
  <c r="DC27" i="8"/>
  <c r="CZ27" i="8"/>
  <c r="DA27" i="8" s="1"/>
  <c r="CY27" i="8"/>
  <c r="CW27" i="8"/>
  <c r="CX27" i="8" s="1"/>
  <c r="CV27" i="8"/>
  <c r="CU27" i="8"/>
  <c r="CS27" i="8"/>
  <c r="CP27" i="8"/>
  <c r="CR27" i="8" s="1"/>
  <c r="CN27" i="8"/>
  <c r="CM27" i="8"/>
  <c r="CL27" i="8"/>
  <c r="CK27" i="8"/>
  <c r="CI27" i="8"/>
  <c r="CH27" i="8"/>
  <c r="CG27" i="8"/>
  <c r="CF27" i="8"/>
  <c r="CE27" i="8"/>
  <c r="CA27" i="8"/>
  <c r="BZ27" i="8"/>
  <c r="BY27" i="8"/>
  <c r="BV27" i="8"/>
  <c r="BW27" i="8" s="1"/>
  <c r="BU27" i="8"/>
  <c r="BT27" i="8"/>
  <c r="BQ27" i="8"/>
  <c r="BR27" i="8" s="1"/>
  <c r="BP27" i="8"/>
  <c r="BM27" i="8"/>
  <c r="CB27" i="8" s="1"/>
  <c r="BL27" i="8"/>
  <c r="BI27" i="8"/>
  <c r="BJ27" i="8" s="1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R27" i="8"/>
  <c r="S27" i="8" s="1"/>
  <c r="Q27" i="8"/>
  <c r="P27" i="8"/>
  <c r="O27" i="8"/>
  <c r="N27" i="8"/>
  <c r="M27" i="8"/>
  <c r="L27" i="8"/>
  <c r="K27" i="8"/>
  <c r="J27" i="8"/>
  <c r="I27" i="8"/>
  <c r="F27" i="8"/>
  <c r="G27" i="8" s="1"/>
  <c r="E27" i="8"/>
  <c r="D27" i="8"/>
  <c r="C27" i="8"/>
  <c r="DB26" i="8"/>
  <c r="DA26" i="8"/>
  <c r="CR26" i="8"/>
  <c r="CQ26" i="8"/>
  <c r="CO26" i="8"/>
  <c r="CJ26" i="8"/>
  <c r="CT26" i="8" s="1"/>
  <c r="CB26" i="8"/>
  <c r="BX26" i="8"/>
  <c r="BS26" i="8"/>
  <c r="BO26" i="8"/>
  <c r="CC26" i="8" s="1"/>
  <c r="BN26" i="8"/>
  <c r="BK26" i="8"/>
  <c r="BJ26" i="8"/>
  <c r="T26" i="8"/>
  <c r="S26" i="8"/>
  <c r="H26" i="8"/>
  <c r="G26" i="8"/>
  <c r="DB25" i="8"/>
  <c r="DA25" i="8"/>
  <c r="CX25" i="8"/>
  <c r="BX25" i="8"/>
  <c r="BS25" i="8"/>
  <c r="BO25" i="8"/>
  <c r="BK25" i="8"/>
  <c r="T25" i="8"/>
  <c r="H25" i="8"/>
  <c r="DB24" i="8"/>
  <c r="DA24" i="8"/>
  <c r="CQ24" i="8"/>
  <c r="CO24" i="8"/>
  <c r="CJ24" i="8"/>
  <c r="CT24" i="8" s="1"/>
  <c r="CB24" i="8"/>
  <c r="BX24" i="8"/>
  <c r="BS24" i="8"/>
  <c r="BR24" i="8"/>
  <c r="BO24" i="8"/>
  <c r="CC24" i="8" s="1"/>
  <c r="BN24" i="8"/>
  <c r="BK24" i="8"/>
  <c r="BJ24" i="8"/>
  <c r="EE23" i="8"/>
  <c r="ED23" i="8"/>
  <c r="EF23" i="8" s="1"/>
  <c r="EC23" i="8"/>
  <c r="DX23" i="8"/>
  <c r="DS23" i="8"/>
  <c r="DN23" i="8"/>
  <c r="DB23" i="8"/>
  <c r="DA23" i="8"/>
  <c r="CR23" i="8"/>
  <c r="CQ23" i="8"/>
  <c r="CO23" i="8"/>
  <c r="CJ23" i="8"/>
  <c r="CT23" i="8" s="1"/>
  <c r="BX23" i="8"/>
  <c r="BS23" i="8"/>
  <c r="BO23" i="8"/>
  <c r="BK23" i="8"/>
  <c r="BJ23" i="8"/>
  <c r="T23" i="8"/>
  <c r="S23" i="8"/>
  <c r="H23" i="8"/>
  <c r="G23" i="8"/>
  <c r="DB22" i="8"/>
  <c r="DA22" i="8"/>
  <c r="CR22" i="8"/>
  <c r="CQ22" i="8"/>
  <c r="CO22" i="8"/>
  <c r="CJ22" i="8"/>
  <c r="CT22" i="8" s="1"/>
  <c r="BX22" i="8"/>
  <c r="BS22" i="8"/>
  <c r="BO22" i="8"/>
  <c r="BK22" i="8"/>
  <c r="T22" i="8"/>
  <c r="S22" i="8"/>
  <c r="H22" i="8"/>
  <c r="G22" i="8"/>
  <c r="DB21" i="8"/>
  <c r="DA21" i="8"/>
  <c r="CR21" i="8"/>
  <c r="CQ21" i="8"/>
  <c r="CO21" i="8"/>
  <c r="CJ21" i="8"/>
  <c r="CT21" i="8" s="1"/>
  <c r="BX21" i="8"/>
  <c r="BS21" i="8"/>
  <c r="BO21" i="8"/>
  <c r="BK21" i="8"/>
  <c r="T21" i="8"/>
  <c r="S21" i="8"/>
  <c r="H21" i="8"/>
  <c r="G21" i="8"/>
  <c r="DB20" i="8"/>
  <c r="DA20" i="8"/>
  <c r="CR20" i="8"/>
  <c r="CQ20" i="8"/>
  <c r="CO20" i="8"/>
  <c r="CJ20" i="8"/>
  <c r="CT20" i="8" s="1"/>
  <c r="CB20" i="8"/>
  <c r="BX20" i="8"/>
  <c r="BW20" i="8"/>
  <c r="BS20" i="8"/>
  <c r="BO20" i="8"/>
  <c r="CC20" i="8" s="1"/>
  <c r="BN20" i="8"/>
  <c r="BK20" i="8"/>
  <c r="BJ20" i="8"/>
  <c r="T20" i="8"/>
  <c r="S20" i="8"/>
  <c r="H20" i="8"/>
  <c r="G20" i="8"/>
  <c r="DB19" i="8"/>
  <c r="DA19" i="8"/>
  <c r="CR19" i="8"/>
  <c r="CQ19" i="8"/>
  <c r="CO19" i="8"/>
  <c r="CJ19" i="8"/>
  <c r="CT19" i="8" s="1"/>
  <c r="CB19" i="8"/>
  <c r="BX19" i="8"/>
  <c r="BW19" i="8"/>
  <c r="BS19" i="8"/>
  <c r="BR19" i="8"/>
  <c r="BO19" i="8"/>
  <c r="CC19" i="8" s="1"/>
  <c r="BN19" i="8"/>
  <c r="BK19" i="8"/>
  <c r="BJ19" i="8"/>
  <c r="T19" i="8"/>
  <c r="S19" i="8"/>
  <c r="H19" i="8"/>
  <c r="G19" i="8"/>
  <c r="DN18" i="8"/>
  <c r="DB18" i="8"/>
  <c r="DA18" i="8"/>
  <c r="CR18" i="8"/>
  <c r="CQ18" i="8"/>
  <c r="CO18" i="8"/>
  <c r="CJ18" i="8"/>
  <c r="CT18" i="8" s="1"/>
  <c r="CB18" i="8"/>
  <c r="BX18" i="8"/>
  <c r="BW18" i="8"/>
  <c r="BS18" i="8"/>
  <c r="BR18" i="8"/>
  <c r="BO18" i="8"/>
  <c r="CC18" i="8" s="1"/>
  <c r="BN18" i="8"/>
  <c r="BK18" i="8"/>
  <c r="BJ18" i="8"/>
  <c r="T18" i="8"/>
  <c r="S18" i="8"/>
  <c r="H18" i="8"/>
  <c r="G18" i="8"/>
  <c r="DN17" i="8"/>
  <c r="DB17" i="8"/>
  <c r="DA17" i="8"/>
  <c r="CR17" i="8"/>
  <c r="CQ17" i="8"/>
  <c r="CO17" i="8"/>
  <c r="CJ17" i="8"/>
  <c r="CT17" i="8" s="1"/>
  <c r="CB17" i="8"/>
  <c r="BX17" i="8"/>
  <c r="BW17" i="8"/>
  <c r="BS17" i="8"/>
  <c r="BO17" i="8"/>
  <c r="CC17" i="8" s="1"/>
  <c r="BN17" i="8"/>
  <c r="BK17" i="8"/>
  <c r="BJ17" i="8"/>
  <c r="T17" i="8"/>
  <c r="S17" i="8"/>
  <c r="H17" i="8"/>
  <c r="G17" i="8"/>
  <c r="DB16" i="8"/>
  <c r="DA16" i="8"/>
  <c r="CX16" i="8"/>
  <c r="CR16" i="8"/>
  <c r="CQ16" i="8"/>
  <c r="CO16" i="8"/>
  <c r="CJ16" i="8"/>
  <c r="CT16" i="8" s="1"/>
  <c r="CB16" i="8"/>
  <c r="BX16" i="8"/>
  <c r="BW16" i="8"/>
  <c r="BS16" i="8"/>
  <c r="BR16" i="8"/>
  <c r="BO16" i="8"/>
  <c r="CC16" i="8" s="1"/>
  <c r="BN16" i="8"/>
  <c r="BK16" i="8"/>
  <c r="BJ16" i="8"/>
  <c r="T16" i="8"/>
  <c r="S16" i="8"/>
  <c r="H16" i="8"/>
  <c r="G16" i="8"/>
  <c r="DN15" i="8"/>
  <c r="DB15" i="8"/>
  <c r="DA15" i="8"/>
  <c r="CR15" i="8"/>
  <c r="CQ15" i="8"/>
  <c r="CO15" i="8"/>
  <c r="CJ15" i="8"/>
  <c r="CT15" i="8" s="1"/>
  <c r="CB15" i="8"/>
  <c r="BX15" i="8"/>
  <c r="BW15" i="8"/>
  <c r="BS15" i="8"/>
  <c r="BR15" i="8"/>
  <c r="BO15" i="8"/>
  <c r="CC15" i="8" s="1"/>
  <c r="BN15" i="8"/>
  <c r="BK15" i="8"/>
  <c r="BJ15" i="8"/>
  <c r="T15" i="8"/>
  <c r="S15" i="8"/>
  <c r="H15" i="8"/>
  <c r="G15" i="8"/>
  <c r="DN14" i="8"/>
  <c r="DB14" i="8"/>
  <c r="DA14" i="8"/>
  <c r="CR14" i="8"/>
  <c r="CQ14" i="8"/>
  <c r="CO14" i="8"/>
  <c r="CJ14" i="8"/>
  <c r="CT14" i="8" s="1"/>
  <c r="CB14" i="8"/>
  <c r="BX14" i="8"/>
  <c r="BW14" i="8"/>
  <c r="BS14" i="8"/>
  <c r="BR14" i="8"/>
  <c r="BO14" i="8"/>
  <c r="CC14" i="8" s="1"/>
  <c r="BN14" i="8"/>
  <c r="BK14" i="8"/>
  <c r="BJ14" i="8"/>
  <c r="T14" i="8"/>
  <c r="S14" i="8"/>
  <c r="H14" i="8"/>
  <c r="G14" i="8"/>
  <c r="DN13" i="8"/>
  <c r="DB13" i="8"/>
  <c r="DA13" i="8"/>
  <c r="CR13" i="8"/>
  <c r="CQ13" i="8"/>
  <c r="CO13" i="8"/>
  <c r="CJ13" i="8"/>
  <c r="CT13" i="8" s="1"/>
  <c r="CB13" i="8"/>
  <c r="BX13" i="8"/>
  <c r="BS13" i="8"/>
  <c r="BR13" i="8"/>
  <c r="BO13" i="8"/>
  <c r="CC13" i="8" s="1"/>
  <c r="BN13" i="8"/>
  <c r="BK13" i="8"/>
  <c r="BJ13" i="8"/>
  <c r="T13" i="8"/>
  <c r="S13" i="8"/>
  <c r="H13" i="8"/>
  <c r="G13" i="8"/>
  <c r="EE12" i="8"/>
  <c r="EF12" i="8" s="1"/>
  <c r="EF27" i="8" s="1"/>
  <c r="ED12" i="8"/>
  <c r="ED27" i="8" s="1"/>
  <c r="EC12" i="8"/>
  <c r="EC27" i="8" s="1"/>
  <c r="EB12" i="8"/>
  <c r="EB27" i="8" s="1"/>
  <c r="DX12" i="8"/>
  <c r="DX27" i="8" s="1"/>
  <c r="DS12" i="8"/>
  <c r="DS27" i="8" s="1"/>
  <c r="DN12" i="8"/>
  <c r="DB12" i="8"/>
  <c r="DA12" i="8"/>
  <c r="CR12" i="8"/>
  <c r="CQ12" i="8"/>
  <c r="CO12" i="8"/>
  <c r="CJ12" i="8"/>
  <c r="CT12" i="8" s="1"/>
  <c r="CB12" i="8"/>
  <c r="BX12" i="8"/>
  <c r="BW12" i="8"/>
  <c r="BS12" i="8"/>
  <c r="BR12" i="8"/>
  <c r="BO12" i="8"/>
  <c r="CC12" i="8" s="1"/>
  <c r="BN12" i="8"/>
  <c r="BK12" i="8"/>
  <c r="BJ12" i="8"/>
  <c r="AM12" i="8"/>
  <c r="AM27" i="8" s="1"/>
  <c r="T12" i="8"/>
  <c r="S12" i="8"/>
  <c r="H12" i="8"/>
  <c r="G12" i="8"/>
  <c r="DN11" i="8"/>
  <c r="DB11" i="8"/>
  <c r="DA11" i="8"/>
  <c r="CR11" i="8"/>
  <c r="CQ11" i="8"/>
  <c r="CO11" i="8"/>
  <c r="CJ11" i="8"/>
  <c r="CT11" i="8" s="1"/>
  <c r="CB11" i="8"/>
  <c r="BX11" i="8"/>
  <c r="BW11" i="8"/>
  <c r="BS11" i="8"/>
  <c r="BR11" i="8"/>
  <c r="BO11" i="8"/>
  <c r="CC11" i="8" s="1"/>
  <c r="BN11" i="8"/>
  <c r="BK11" i="8"/>
  <c r="BJ11" i="8"/>
  <c r="T11" i="8"/>
  <c r="S11" i="8"/>
  <c r="H11" i="8"/>
  <c r="G11" i="8"/>
  <c r="DN10" i="8"/>
  <c r="DB10" i="8"/>
  <c r="DA10" i="8"/>
  <c r="CR10" i="8"/>
  <c r="CQ10" i="8"/>
  <c r="CO10" i="8"/>
  <c r="CJ10" i="8"/>
  <c r="CT10" i="8" s="1"/>
  <c r="CB10" i="8"/>
  <c r="BX10" i="8"/>
  <c r="BS10" i="8"/>
  <c r="BR10" i="8"/>
  <c r="BO10" i="8"/>
  <c r="CC10" i="8" s="1"/>
  <c r="BN10" i="8"/>
  <c r="BK10" i="8"/>
  <c r="BJ10" i="8"/>
  <c r="T10" i="8"/>
  <c r="S10" i="8"/>
  <c r="H10" i="8"/>
  <c r="G10" i="8"/>
  <c r="DB9" i="8"/>
  <c r="DA9" i="8"/>
  <c r="CR9" i="8"/>
  <c r="CQ9" i="8"/>
  <c r="CO9" i="8"/>
  <c r="CJ9" i="8"/>
  <c r="CT9" i="8" s="1"/>
  <c r="CB9" i="8"/>
  <c r="BX9" i="8"/>
  <c r="BW9" i="8"/>
  <c r="BS9" i="8"/>
  <c r="BR9" i="8"/>
  <c r="BO9" i="8"/>
  <c r="CC9" i="8" s="1"/>
  <c r="BN9" i="8"/>
  <c r="BK9" i="8"/>
  <c r="BJ9" i="8"/>
  <c r="T9" i="8"/>
  <c r="S9" i="8"/>
  <c r="H9" i="8"/>
  <c r="G9" i="8"/>
  <c r="DN8" i="8"/>
  <c r="DB8" i="8"/>
  <c r="DA8" i="8"/>
  <c r="CR8" i="8"/>
  <c r="CQ8" i="8"/>
  <c r="CO8" i="8"/>
  <c r="CJ8" i="8"/>
  <c r="CT8" i="8" s="1"/>
  <c r="CB8" i="8"/>
  <c r="BX8" i="8"/>
  <c r="BW8" i="8"/>
  <c r="BS8" i="8"/>
  <c r="BR8" i="8"/>
  <c r="BO8" i="8"/>
  <c r="CC8" i="8" s="1"/>
  <c r="BN8" i="8"/>
  <c r="BK8" i="8"/>
  <c r="BJ8" i="8"/>
  <c r="T8" i="8"/>
  <c r="S8" i="8"/>
  <c r="H8" i="8"/>
  <c r="G8" i="8"/>
  <c r="DB7" i="8"/>
  <c r="DA7" i="8"/>
  <c r="CR7" i="8"/>
  <c r="CQ7" i="8"/>
  <c r="CO7" i="8"/>
  <c r="CJ7" i="8"/>
  <c r="CT7" i="8" s="1"/>
  <c r="CB7" i="8"/>
  <c r="BX7" i="8"/>
  <c r="BW7" i="8"/>
  <c r="BS7" i="8"/>
  <c r="BR7" i="8"/>
  <c r="BO7" i="8"/>
  <c r="CC7" i="8" s="1"/>
  <c r="BN7" i="8"/>
  <c r="BK7" i="8"/>
  <c r="BJ7" i="8"/>
  <c r="T7" i="8"/>
  <c r="S7" i="8"/>
  <c r="H7" i="8"/>
  <c r="G7" i="8"/>
  <c r="DB6" i="8"/>
  <c r="DA6" i="8"/>
  <c r="CR6" i="8"/>
  <c r="CQ6" i="8"/>
  <c r="CO6" i="8"/>
  <c r="CJ6" i="8"/>
  <c r="CT6" i="8" s="1"/>
  <c r="BX6" i="8"/>
  <c r="BS6" i="8"/>
  <c r="BO6" i="8"/>
  <c r="BK6" i="8"/>
  <c r="T6" i="8"/>
  <c r="S6" i="8"/>
  <c r="H6" i="8"/>
  <c r="G6" i="8"/>
  <c r="DN5" i="8"/>
  <c r="DN27" i="8" s="1"/>
  <c r="DB5" i="8"/>
  <c r="DB27" i="8" s="1"/>
  <c r="DA5" i="8"/>
  <c r="CR5" i="8"/>
  <c r="CQ5" i="8"/>
  <c r="CQ27" i="8" s="1"/>
  <c r="CO5" i="8"/>
  <c r="CO27" i="8" s="1"/>
  <c r="CJ5" i="8"/>
  <c r="CJ27" i="8" s="1"/>
  <c r="CT27" i="8" s="1"/>
  <c r="CB5" i="8"/>
  <c r="BX5" i="8"/>
  <c r="BX27" i="8" s="1"/>
  <c r="BW5" i="8"/>
  <c r="BS5" i="8"/>
  <c r="BS27" i="8" s="1"/>
  <c r="BR5" i="8"/>
  <c r="BO5" i="8"/>
  <c r="BO27" i="8" s="1"/>
  <c r="CC27" i="8" s="1"/>
  <c r="BN5" i="8"/>
  <c r="BK5" i="8"/>
  <c r="BK27" i="8" s="1"/>
  <c r="BJ5" i="8"/>
  <c r="T5" i="8"/>
  <c r="S5" i="8"/>
  <c r="H5" i="8"/>
  <c r="G5" i="8"/>
  <c r="CT5" i="8" l="1"/>
  <c r="H27" i="8"/>
  <c r="T27" i="8"/>
  <c r="BN27" i="8"/>
  <c r="EE27" i="8"/>
  <c r="CC5" i="8"/>
  <c r="DA29" i="6" l="1"/>
  <c r="CR29" i="6"/>
  <c r="BW29" i="6"/>
  <c r="BR29" i="6"/>
  <c r="BN29" i="6"/>
  <c r="BJ29" i="6"/>
  <c r="EE28" i="6"/>
  <c r="EF28" i="6" s="1"/>
  <c r="ED28" i="6"/>
  <c r="EB28" i="6"/>
  <c r="DX28" i="6"/>
  <c r="DS28" i="6"/>
  <c r="DN28" i="6"/>
  <c r="CT28" i="6"/>
  <c r="CR28" i="6"/>
  <c r="CB28" i="6"/>
  <c r="BW28" i="6"/>
  <c r="BR28" i="6"/>
  <c r="BN28" i="6"/>
  <c r="BJ28" i="6"/>
  <c r="S28" i="6"/>
  <c r="G28" i="6"/>
  <c r="EN27" i="6"/>
  <c r="EM27" i="6"/>
  <c r="EL27" i="6"/>
  <c r="EG27" i="6"/>
  <c r="EA27" i="6"/>
  <c r="DZ27" i="6"/>
  <c r="DY27" i="6"/>
  <c r="DW27" i="6"/>
  <c r="DV27" i="6"/>
  <c r="DU27" i="6"/>
  <c r="DT27" i="6"/>
  <c r="DR27" i="6"/>
  <c r="DQ27" i="6"/>
  <c r="DP27" i="6"/>
  <c r="DO27" i="6"/>
  <c r="DM27" i="6"/>
  <c r="DL27" i="6"/>
  <c r="DK27" i="6"/>
  <c r="DJ27" i="6"/>
  <c r="DI27" i="6"/>
  <c r="DH27" i="6"/>
  <c r="DG27" i="6"/>
  <c r="DF27" i="6"/>
  <c r="DE27" i="6"/>
  <c r="DD27" i="6"/>
  <c r="DC27" i="6"/>
  <c r="CZ27" i="6"/>
  <c r="DA27" i="6" s="1"/>
  <c r="CY27" i="6"/>
  <c r="CW27" i="6"/>
  <c r="CX27" i="6" s="1"/>
  <c r="CV27" i="6"/>
  <c r="CU27" i="6"/>
  <c r="CS27" i="6"/>
  <c r="CP27" i="6"/>
  <c r="CR27" i="6" s="1"/>
  <c r="CN27" i="6"/>
  <c r="CM27" i="6"/>
  <c r="CL27" i="6"/>
  <c r="CK27" i="6"/>
  <c r="CI27" i="6"/>
  <c r="CH27" i="6"/>
  <c r="CG27" i="6"/>
  <c r="CF27" i="6"/>
  <c r="CE27" i="6"/>
  <c r="CA27" i="6"/>
  <c r="BZ27" i="6"/>
  <c r="BY27" i="6"/>
  <c r="BV27" i="6"/>
  <c r="BW27" i="6" s="1"/>
  <c r="BU27" i="6"/>
  <c r="BT27" i="6"/>
  <c r="BQ27" i="6"/>
  <c r="BR27" i="6" s="1"/>
  <c r="BP27" i="6"/>
  <c r="BM27" i="6"/>
  <c r="CB27" i="6" s="1"/>
  <c r="BL27" i="6"/>
  <c r="BI27" i="6"/>
  <c r="BJ27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R27" i="6"/>
  <c r="S27" i="6" s="1"/>
  <c r="Q27" i="6"/>
  <c r="P27" i="6"/>
  <c r="O27" i="6"/>
  <c r="N27" i="6"/>
  <c r="M27" i="6"/>
  <c r="L27" i="6"/>
  <c r="K27" i="6"/>
  <c r="J27" i="6"/>
  <c r="I27" i="6"/>
  <c r="F27" i="6"/>
  <c r="G27" i="6" s="1"/>
  <c r="E27" i="6"/>
  <c r="D27" i="6"/>
  <c r="C27" i="6"/>
  <c r="DB26" i="6"/>
  <c r="DA26" i="6"/>
  <c r="CR26" i="6"/>
  <c r="CQ26" i="6"/>
  <c r="CO26" i="6"/>
  <c r="CJ26" i="6"/>
  <c r="CT26" i="6" s="1"/>
  <c r="CB26" i="6"/>
  <c r="BX26" i="6"/>
  <c r="BS26" i="6"/>
  <c r="BO26" i="6"/>
  <c r="CC26" i="6" s="1"/>
  <c r="BN26" i="6"/>
  <c r="BK26" i="6"/>
  <c r="BJ26" i="6"/>
  <c r="T26" i="6"/>
  <c r="S26" i="6"/>
  <c r="H26" i="6"/>
  <c r="G26" i="6"/>
  <c r="DB25" i="6"/>
  <c r="DA25" i="6"/>
  <c r="CX25" i="6"/>
  <c r="BX25" i="6"/>
  <c r="BS25" i="6"/>
  <c r="BO25" i="6"/>
  <c r="BK25" i="6"/>
  <c r="T25" i="6"/>
  <c r="H25" i="6"/>
  <c r="DB24" i="6"/>
  <c r="DA24" i="6"/>
  <c r="CQ24" i="6"/>
  <c r="CO24" i="6"/>
  <c r="CJ24" i="6"/>
  <c r="CT24" i="6" s="1"/>
  <c r="CB24" i="6"/>
  <c r="BX24" i="6"/>
  <c r="BS24" i="6"/>
  <c r="BR24" i="6"/>
  <c r="BO24" i="6"/>
  <c r="CC24" i="6" s="1"/>
  <c r="BN24" i="6"/>
  <c r="BK24" i="6"/>
  <c r="BJ24" i="6"/>
  <c r="EE23" i="6"/>
  <c r="ED23" i="6"/>
  <c r="EF23" i="6" s="1"/>
  <c r="EC23" i="6"/>
  <c r="DX23" i="6"/>
  <c r="DS23" i="6"/>
  <c r="DN23" i="6"/>
  <c r="DB23" i="6"/>
  <c r="DA23" i="6"/>
  <c r="CR23" i="6"/>
  <c r="CQ23" i="6"/>
  <c r="CO23" i="6"/>
  <c r="CJ23" i="6"/>
  <c r="CT23" i="6" s="1"/>
  <c r="BX23" i="6"/>
  <c r="BS23" i="6"/>
  <c r="BO23" i="6"/>
  <c r="BK23" i="6"/>
  <c r="BJ23" i="6"/>
  <c r="T23" i="6"/>
  <c r="S23" i="6"/>
  <c r="H23" i="6"/>
  <c r="G23" i="6"/>
  <c r="DB22" i="6"/>
  <c r="DA22" i="6"/>
  <c r="CR22" i="6"/>
  <c r="CQ22" i="6"/>
  <c r="CO22" i="6"/>
  <c r="CJ22" i="6"/>
  <c r="CT22" i="6" s="1"/>
  <c r="BX22" i="6"/>
  <c r="BS22" i="6"/>
  <c r="BO22" i="6"/>
  <c r="BK22" i="6"/>
  <c r="T22" i="6"/>
  <c r="S22" i="6"/>
  <c r="H22" i="6"/>
  <c r="G22" i="6"/>
  <c r="DB21" i="6"/>
  <c r="DA21" i="6"/>
  <c r="CR21" i="6"/>
  <c r="CQ21" i="6"/>
  <c r="CO21" i="6"/>
  <c r="CJ21" i="6"/>
  <c r="CT21" i="6" s="1"/>
  <c r="BX21" i="6"/>
  <c r="BS21" i="6"/>
  <c r="BO21" i="6"/>
  <c r="BK21" i="6"/>
  <c r="T21" i="6"/>
  <c r="S21" i="6"/>
  <c r="H21" i="6"/>
  <c r="G21" i="6"/>
  <c r="DB20" i="6"/>
  <c r="DA20" i="6"/>
  <c r="CR20" i="6"/>
  <c r="CQ20" i="6"/>
  <c r="CO20" i="6"/>
  <c r="CJ20" i="6"/>
  <c r="CT20" i="6" s="1"/>
  <c r="CB20" i="6"/>
  <c r="BX20" i="6"/>
  <c r="BW20" i="6"/>
  <c r="BS20" i="6"/>
  <c r="BO20" i="6"/>
  <c r="CC20" i="6" s="1"/>
  <c r="BN20" i="6"/>
  <c r="BK20" i="6"/>
  <c r="BJ20" i="6"/>
  <c r="T20" i="6"/>
  <c r="S20" i="6"/>
  <c r="H20" i="6"/>
  <c r="G20" i="6"/>
  <c r="DB19" i="6"/>
  <c r="DA19" i="6"/>
  <c r="CR19" i="6"/>
  <c r="CQ19" i="6"/>
  <c r="CO19" i="6"/>
  <c r="CJ19" i="6"/>
  <c r="CT19" i="6" s="1"/>
  <c r="CB19" i="6"/>
  <c r="BX19" i="6"/>
  <c r="BW19" i="6"/>
  <c r="BS19" i="6"/>
  <c r="BR19" i="6"/>
  <c r="BO19" i="6"/>
  <c r="CC19" i="6" s="1"/>
  <c r="BN19" i="6"/>
  <c r="BK19" i="6"/>
  <c r="BJ19" i="6"/>
  <c r="T19" i="6"/>
  <c r="S19" i="6"/>
  <c r="H19" i="6"/>
  <c r="G19" i="6"/>
  <c r="DN18" i="6"/>
  <c r="DB18" i="6"/>
  <c r="DA18" i="6"/>
  <c r="CR18" i="6"/>
  <c r="CQ18" i="6"/>
  <c r="CO18" i="6"/>
  <c r="CJ18" i="6"/>
  <c r="CT18" i="6" s="1"/>
  <c r="CB18" i="6"/>
  <c r="BX18" i="6"/>
  <c r="BW18" i="6"/>
  <c r="BS18" i="6"/>
  <c r="BR18" i="6"/>
  <c r="BO18" i="6"/>
  <c r="CC18" i="6" s="1"/>
  <c r="BN18" i="6"/>
  <c r="BK18" i="6"/>
  <c r="BJ18" i="6"/>
  <c r="T18" i="6"/>
  <c r="S18" i="6"/>
  <c r="H18" i="6"/>
  <c r="G18" i="6"/>
  <c r="DN17" i="6"/>
  <c r="DB17" i="6"/>
  <c r="DA17" i="6"/>
  <c r="CR17" i="6"/>
  <c r="CQ17" i="6"/>
  <c r="CO17" i="6"/>
  <c r="CJ17" i="6"/>
  <c r="CT17" i="6" s="1"/>
  <c r="CB17" i="6"/>
  <c r="BX17" i="6"/>
  <c r="BW17" i="6"/>
  <c r="BS17" i="6"/>
  <c r="BO17" i="6"/>
  <c r="CC17" i="6" s="1"/>
  <c r="BN17" i="6"/>
  <c r="BK17" i="6"/>
  <c r="BJ17" i="6"/>
  <c r="T17" i="6"/>
  <c r="S17" i="6"/>
  <c r="H17" i="6"/>
  <c r="G17" i="6"/>
  <c r="DB16" i="6"/>
  <c r="DA16" i="6"/>
  <c r="CX16" i="6"/>
  <c r="CR16" i="6"/>
  <c r="CQ16" i="6"/>
  <c r="CO16" i="6"/>
  <c r="CJ16" i="6"/>
  <c r="CT16" i="6" s="1"/>
  <c r="CB16" i="6"/>
  <c r="BX16" i="6"/>
  <c r="BW16" i="6"/>
  <c r="BS16" i="6"/>
  <c r="BR16" i="6"/>
  <c r="BO16" i="6"/>
  <c r="CC16" i="6" s="1"/>
  <c r="BN16" i="6"/>
  <c r="BK16" i="6"/>
  <c r="BJ16" i="6"/>
  <c r="T16" i="6"/>
  <c r="S16" i="6"/>
  <c r="H16" i="6"/>
  <c r="G16" i="6"/>
  <c r="DN15" i="6"/>
  <c r="DB15" i="6"/>
  <c r="DA15" i="6"/>
  <c r="CR15" i="6"/>
  <c r="CQ15" i="6"/>
  <c r="CO15" i="6"/>
  <c r="CJ15" i="6"/>
  <c r="CT15" i="6" s="1"/>
  <c r="CB15" i="6"/>
  <c r="BX15" i="6"/>
  <c r="BW15" i="6"/>
  <c r="BS15" i="6"/>
  <c r="BR15" i="6"/>
  <c r="BO15" i="6"/>
  <c r="CC15" i="6" s="1"/>
  <c r="BN15" i="6"/>
  <c r="BK15" i="6"/>
  <c r="BJ15" i="6"/>
  <c r="T15" i="6"/>
  <c r="S15" i="6"/>
  <c r="H15" i="6"/>
  <c r="G15" i="6"/>
  <c r="DN14" i="6"/>
  <c r="DB14" i="6"/>
  <c r="DA14" i="6"/>
  <c r="CR14" i="6"/>
  <c r="CQ14" i="6"/>
  <c r="CO14" i="6"/>
  <c r="CJ14" i="6"/>
  <c r="CT14" i="6" s="1"/>
  <c r="CB14" i="6"/>
  <c r="BX14" i="6"/>
  <c r="BW14" i="6"/>
  <c r="BS14" i="6"/>
  <c r="BR14" i="6"/>
  <c r="BO14" i="6"/>
  <c r="CC14" i="6" s="1"/>
  <c r="BN14" i="6"/>
  <c r="BK14" i="6"/>
  <c r="BJ14" i="6"/>
  <c r="T14" i="6"/>
  <c r="S14" i="6"/>
  <c r="H14" i="6"/>
  <c r="G14" i="6"/>
  <c r="DN13" i="6"/>
  <c r="DB13" i="6"/>
  <c r="DA13" i="6"/>
  <c r="CR13" i="6"/>
  <c r="CQ13" i="6"/>
  <c r="CO13" i="6"/>
  <c r="CJ13" i="6"/>
  <c r="CT13" i="6" s="1"/>
  <c r="CB13" i="6"/>
  <c r="BX13" i="6"/>
  <c r="BS13" i="6"/>
  <c r="BR13" i="6"/>
  <c r="BO13" i="6"/>
  <c r="CC13" i="6" s="1"/>
  <c r="BN13" i="6"/>
  <c r="BK13" i="6"/>
  <c r="BJ13" i="6"/>
  <c r="T13" i="6"/>
  <c r="S13" i="6"/>
  <c r="H13" i="6"/>
  <c r="G13" i="6"/>
  <c r="EE12" i="6"/>
  <c r="EF12" i="6" s="1"/>
  <c r="EF27" i="6" s="1"/>
  <c r="ED12" i="6"/>
  <c r="ED27" i="6" s="1"/>
  <c r="EC12" i="6"/>
  <c r="EC27" i="6" s="1"/>
  <c r="EB12" i="6"/>
  <c r="EB27" i="6" s="1"/>
  <c r="DX12" i="6"/>
  <c r="DX27" i="6" s="1"/>
  <c r="DS12" i="6"/>
  <c r="DS27" i="6" s="1"/>
  <c r="DN12" i="6"/>
  <c r="DB12" i="6"/>
  <c r="DA12" i="6"/>
  <c r="CR12" i="6"/>
  <c r="CQ12" i="6"/>
  <c r="CO12" i="6"/>
  <c r="CJ12" i="6"/>
  <c r="CT12" i="6" s="1"/>
  <c r="CB12" i="6"/>
  <c r="BX12" i="6"/>
  <c r="BW12" i="6"/>
  <c r="BS12" i="6"/>
  <c r="BR12" i="6"/>
  <c r="BO12" i="6"/>
  <c r="CC12" i="6" s="1"/>
  <c r="BN12" i="6"/>
  <c r="BK12" i="6"/>
  <c r="BJ12" i="6"/>
  <c r="AM12" i="6"/>
  <c r="AM27" i="6" s="1"/>
  <c r="T12" i="6"/>
  <c r="S12" i="6"/>
  <c r="H12" i="6"/>
  <c r="G12" i="6"/>
  <c r="DN11" i="6"/>
  <c r="DB11" i="6"/>
  <c r="DA11" i="6"/>
  <c r="CR11" i="6"/>
  <c r="CQ11" i="6"/>
  <c r="CO11" i="6"/>
  <c r="CJ11" i="6"/>
  <c r="CT11" i="6" s="1"/>
  <c r="CB11" i="6"/>
  <c r="BX11" i="6"/>
  <c r="BW11" i="6"/>
  <c r="BS11" i="6"/>
  <c r="BR11" i="6"/>
  <c r="BO11" i="6"/>
  <c r="CC11" i="6" s="1"/>
  <c r="BN11" i="6"/>
  <c r="BK11" i="6"/>
  <c r="BJ11" i="6"/>
  <c r="T11" i="6"/>
  <c r="S11" i="6"/>
  <c r="H11" i="6"/>
  <c r="G11" i="6"/>
  <c r="DN10" i="6"/>
  <c r="DB10" i="6"/>
  <c r="DA10" i="6"/>
  <c r="CR10" i="6"/>
  <c r="CQ10" i="6"/>
  <c r="CO10" i="6"/>
  <c r="CJ10" i="6"/>
  <c r="CT10" i="6" s="1"/>
  <c r="CB10" i="6"/>
  <c r="BX10" i="6"/>
  <c r="BS10" i="6"/>
  <c r="BR10" i="6"/>
  <c r="BO10" i="6"/>
  <c r="CC10" i="6" s="1"/>
  <c r="BN10" i="6"/>
  <c r="BK10" i="6"/>
  <c r="BJ10" i="6"/>
  <c r="T10" i="6"/>
  <c r="S10" i="6"/>
  <c r="H10" i="6"/>
  <c r="G10" i="6"/>
  <c r="DB9" i="6"/>
  <c r="DA9" i="6"/>
  <c r="CR9" i="6"/>
  <c r="CQ9" i="6"/>
  <c r="CO9" i="6"/>
  <c r="CJ9" i="6"/>
  <c r="CT9" i="6" s="1"/>
  <c r="CB9" i="6"/>
  <c r="BX9" i="6"/>
  <c r="BW9" i="6"/>
  <c r="BS9" i="6"/>
  <c r="BR9" i="6"/>
  <c r="BO9" i="6"/>
  <c r="CC9" i="6" s="1"/>
  <c r="BN9" i="6"/>
  <c r="BK9" i="6"/>
  <c r="BJ9" i="6"/>
  <c r="T9" i="6"/>
  <c r="S9" i="6"/>
  <c r="H9" i="6"/>
  <c r="G9" i="6"/>
  <c r="DN8" i="6"/>
  <c r="DB8" i="6"/>
  <c r="DA8" i="6"/>
  <c r="CR8" i="6"/>
  <c r="CQ8" i="6"/>
  <c r="CO8" i="6"/>
  <c r="CJ8" i="6"/>
  <c r="CT8" i="6" s="1"/>
  <c r="CB8" i="6"/>
  <c r="BX8" i="6"/>
  <c r="BW8" i="6"/>
  <c r="BS8" i="6"/>
  <c r="BR8" i="6"/>
  <c r="BO8" i="6"/>
  <c r="CC8" i="6" s="1"/>
  <c r="BN8" i="6"/>
  <c r="BK8" i="6"/>
  <c r="BJ8" i="6"/>
  <c r="T8" i="6"/>
  <c r="S8" i="6"/>
  <c r="H8" i="6"/>
  <c r="G8" i="6"/>
  <c r="DB7" i="6"/>
  <c r="DA7" i="6"/>
  <c r="CR7" i="6"/>
  <c r="CQ7" i="6"/>
  <c r="CO7" i="6"/>
  <c r="CJ7" i="6"/>
  <c r="CT7" i="6" s="1"/>
  <c r="CB7" i="6"/>
  <c r="BX7" i="6"/>
  <c r="BW7" i="6"/>
  <c r="BS7" i="6"/>
  <c r="BR7" i="6"/>
  <c r="BO7" i="6"/>
  <c r="CC7" i="6" s="1"/>
  <c r="BN7" i="6"/>
  <c r="BK7" i="6"/>
  <c r="BJ7" i="6"/>
  <c r="T7" i="6"/>
  <c r="S7" i="6"/>
  <c r="H7" i="6"/>
  <c r="G7" i="6"/>
  <c r="DB6" i="6"/>
  <c r="DA6" i="6"/>
  <c r="CR6" i="6"/>
  <c r="CQ6" i="6"/>
  <c r="CO6" i="6"/>
  <c r="CJ6" i="6"/>
  <c r="CT6" i="6" s="1"/>
  <c r="BX6" i="6"/>
  <c r="BS6" i="6"/>
  <c r="BO6" i="6"/>
  <c r="BK6" i="6"/>
  <c r="T6" i="6"/>
  <c r="S6" i="6"/>
  <c r="H6" i="6"/>
  <c r="G6" i="6"/>
  <c r="DN5" i="6"/>
  <c r="DN27" i="6" s="1"/>
  <c r="DB5" i="6"/>
  <c r="DB27" i="6" s="1"/>
  <c r="DA5" i="6"/>
  <c r="CR5" i="6"/>
  <c r="CQ5" i="6"/>
  <c r="CQ27" i="6" s="1"/>
  <c r="CO5" i="6"/>
  <c r="CO27" i="6" s="1"/>
  <c r="CJ5" i="6"/>
  <c r="CJ27" i="6" s="1"/>
  <c r="CT27" i="6" s="1"/>
  <c r="CB5" i="6"/>
  <c r="BX5" i="6"/>
  <c r="BX27" i="6" s="1"/>
  <c r="BW5" i="6"/>
  <c r="BS5" i="6"/>
  <c r="BS27" i="6" s="1"/>
  <c r="BR5" i="6"/>
  <c r="BO5" i="6"/>
  <c r="BO27" i="6" s="1"/>
  <c r="CC27" i="6" s="1"/>
  <c r="BN5" i="6"/>
  <c r="BK5" i="6"/>
  <c r="BK27" i="6" s="1"/>
  <c r="BJ5" i="6"/>
  <c r="T5" i="6"/>
  <c r="S5" i="6"/>
  <c r="H5" i="6"/>
  <c r="G5" i="6"/>
  <c r="CT5" i="6" l="1"/>
  <c r="H27" i="6"/>
  <c r="T27" i="6"/>
  <c r="BN27" i="6"/>
  <c r="EE27" i="6"/>
  <c r="CC5" i="6"/>
  <c r="DA29" i="5"/>
  <c r="CR29" i="5"/>
  <c r="BW29" i="5"/>
  <c r="BR29" i="5"/>
  <c r="BN29" i="5"/>
  <c r="BJ29" i="5"/>
  <c r="EE28" i="5"/>
  <c r="EF28" i="5" s="1"/>
  <c r="ED28" i="5"/>
  <c r="EB28" i="5"/>
  <c r="DX28" i="5"/>
  <c r="DS28" i="5"/>
  <c r="DN28" i="5"/>
  <c r="CT28" i="5"/>
  <c r="CR28" i="5"/>
  <c r="CB28" i="5"/>
  <c r="BW28" i="5"/>
  <c r="BR28" i="5"/>
  <c r="BN28" i="5"/>
  <c r="BJ28" i="5"/>
  <c r="S28" i="5"/>
  <c r="G28" i="5"/>
  <c r="EN27" i="5"/>
  <c r="EM27" i="5"/>
  <c r="EL27" i="5"/>
  <c r="EG27" i="5"/>
  <c r="EA27" i="5"/>
  <c r="DZ27" i="5"/>
  <c r="DY27" i="5"/>
  <c r="DW27" i="5"/>
  <c r="DV27" i="5"/>
  <c r="DU27" i="5"/>
  <c r="DT27" i="5"/>
  <c r="DR27" i="5"/>
  <c r="DQ27" i="5"/>
  <c r="DP27" i="5"/>
  <c r="DO27" i="5"/>
  <c r="DM27" i="5"/>
  <c r="DL27" i="5"/>
  <c r="DK27" i="5"/>
  <c r="DJ27" i="5"/>
  <c r="DI27" i="5"/>
  <c r="DH27" i="5"/>
  <c r="DG27" i="5"/>
  <c r="DF27" i="5"/>
  <c r="DE27" i="5"/>
  <c r="DD27" i="5"/>
  <c r="DC27" i="5"/>
  <c r="CZ27" i="5"/>
  <c r="DA27" i="5" s="1"/>
  <c r="CY27" i="5"/>
  <c r="CW27" i="5"/>
  <c r="CX27" i="5" s="1"/>
  <c r="CV27" i="5"/>
  <c r="CU27" i="5"/>
  <c r="CS27" i="5"/>
  <c r="CP27" i="5"/>
  <c r="CR27" i="5" s="1"/>
  <c r="CN27" i="5"/>
  <c r="CM27" i="5"/>
  <c r="CL27" i="5"/>
  <c r="CK27" i="5"/>
  <c r="CI27" i="5"/>
  <c r="CH27" i="5"/>
  <c r="CG27" i="5"/>
  <c r="CF27" i="5"/>
  <c r="CE27" i="5"/>
  <c r="CA27" i="5"/>
  <c r="BZ27" i="5"/>
  <c r="BY27" i="5"/>
  <c r="BV27" i="5"/>
  <c r="BW27" i="5" s="1"/>
  <c r="BU27" i="5"/>
  <c r="BT27" i="5"/>
  <c r="BQ27" i="5"/>
  <c r="BR27" i="5" s="1"/>
  <c r="BP27" i="5"/>
  <c r="BM27" i="5"/>
  <c r="CB27" i="5" s="1"/>
  <c r="BL27" i="5"/>
  <c r="BI27" i="5"/>
  <c r="BJ27" i="5" s="1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R27" i="5"/>
  <c r="S27" i="5" s="1"/>
  <c r="Q27" i="5"/>
  <c r="P27" i="5"/>
  <c r="O27" i="5"/>
  <c r="N27" i="5"/>
  <c r="M27" i="5"/>
  <c r="L27" i="5"/>
  <c r="K27" i="5"/>
  <c r="J27" i="5"/>
  <c r="I27" i="5"/>
  <c r="F27" i="5"/>
  <c r="G27" i="5" s="1"/>
  <c r="E27" i="5"/>
  <c r="D27" i="5"/>
  <c r="C27" i="5"/>
  <c r="DB26" i="5"/>
  <c r="DA26" i="5"/>
  <c r="CR26" i="5"/>
  <c r="CQ26" i="5"/>
  <c r="CO26" i="5"/>
  <c r="CJ26" i="5"/>
  <c r="CT26" i="5" s="1"/>
  <c r="CB26" i="5"/>
  <c r="BX26" i="5"/>
  <c r="BS26" i="5"/>
  <c r="BO26" i="5"/>
  <c r="CC26" i="5" s="1"/>
  <c r="BN26" i="5"/>
  <c r="BK26" i="5"/>
  <c r="BJ26" i="5"/>
  <c r="T26" i="5"/>
  <c r="S26" i="5"/>
  <c r="H26" i="5"/>
  <c r="G26" i="5"/>
  <c r="DB25" i="5"/>
  <c r="DA25" i="5"/>
  <c r="CX25" i="5"/>
  <c r="BX25" i="5"/>
  <c r="BS25" i="5"/>
  <c r="BO25" i="5"/>
  <c r="BK25" i="5"/>
  <c r="T25" i="5"/>
  <c r="H25" i="5"/>
  <c r="DB24" i="5"/>
  <c r="DA24" i="5"/>
  <c r="CQ24" i="5"/>
  <c r="CO24" i="5"/>
  <c r="CJ24" i="5"/>
  <c r="CT24" i="5" s="1"/>
  <c r="CB24" i="5"/>
  <c r="BX24" i="5"/>
  <c r="BS24" i="5"/>
  <c r="BR24" i="5"/>
  <c r="BO24" i="5"/>
  <c r="CC24" i="5" s="1"/>
  <c r="BN24" i="5"/>
  <c r="BK24" i="5"/>
  <c r="BJ24" i="5"/>
  <c r="EE23" i="5"/>
  <c r="ED23" i="5"/>
  <c r="EF23" i="5" s="1"/>
  <c r="EC23" i="5"/>
  <c r="DX23" i="5"/>
  <c r="DS23" i="5"/>
  <c r="DN23" i="5"/>
  <c r="DB23" i="5"/>
  <c r="DA23" i="5"/>
  <c r="CR23" i="5"/>
  <c r="CQ23" i="5"/>
  <c r="CO23" i="5"/>
  <c r="CJ23" i="5"/>
  <c r="CT23" i="5" s="1"/>
  <c r="BX23" i="5"/>
  <c r="BS23" i="5"/>
  <c r="BO23" i="5"/>
  <c r="BK23" i="5"/>
  <c r="BJ23" i="5"/>
  <c r="T23" i="5"/>
  <c r="S23" i="5"/>
  <c r="H23" i="5"/>
  <c r="G23" i="5"/>
  <c r="DB22" i="5"/>
  <c r="DA22" i="5"/>
  <c r="CR22" i="5"/>
  <c r="CQ22" i="5"/>
  <c r="CO22" i="5"/>
  <c r="CJ22" i="5"/>
  <c r="CT22" i="5" s="1"/>
  <c r="BX22" i="5"/>
  <c r="BS22" i="5"/>
  <c r="BO22" i="5"/>
  <c r="BK22" i="5"/>
  <c r="T22" i="5"/>
  <c r="S22" i="5"/>
  <c r="H22" i="5"/>
  <c r="G22" i="5"/>
  <c r="DB21" i="5"/>
  <c r="DA21" i="5"/>
  <c r="CR21" i="5"/>
  <c r="CQ21" i="5"/>
  <c r="CO21" i="5"/>
  <c r="CJ21" i="5"/>
  <c r="CT21" i="5" s="1"/>
  <c r="BX21" i="5"/>
  <c r="BS21" i="5"/>
  <c r="BO21" i="5"/>
  <c r="BK21" i="5"/>
  <c r="T21" i="5"/>
  <c r="S21" i="5"/>
  <c r="H21" i="5"/>
  <c r="G21" i="5"/>
  <c r="DB20" i="5"/>
  <c r="DA20" i="5"/>
  <c r="CR20" i="5"/>
  <c r="CQ20" i="5"/>
  <c r="CO20" i="5"/>
  <c r="CJ20" i="5"/>
  <c r="CT20" i="5" s="1"/>
  <c r="CB20" i="5"/>
  <c r="BX20" i="5"/>
  <c r="BW20" i="5"/>
  <c r="BS20" i="5"/>
  <c r="BO20" i="5"/>
  <c r="CC20" i="5" s="1"/>
  <c r="BN20" i="5"/>
  <c r="BK20" i="5"/>
  <c r="BJ20" i="5"/>
  <c r="T20" i="5"/>
  <c r="S20" i="5"/>
  <c r="H20" i="5"/>
  <c r="G20" i="5"/>
  <c r="DB19" i="5"/>
  <c r="DA19" i="5"/>
  <c r="CR19" i="5"/>
  <c r="CQ19" i="5"/>
  <c r="CO19" i="5"/>
  <c r="CJ19" i="5"/>
  <c r="CT19" i="5" s="1"/>
  <c r="CB19" i="5"/>
  <c r="BX19" i="5"/>
  <c r="BW19" i="5"/>
  <c r="BS19" i="5"/>
  <c r="BR19" i="5"/>
  <c r="BO19" i="5"/>
  <c r="CC19" i="5" s="1"/>
  <c r="BN19" i="5"/>
  <c r="BK19" i="5"/>
  <c r="BJ19" i="5"/>
  <c r="T19" i="5"/>
  <c r="S19" i="5"/>
  <c r="H19" i="5"/>
  <c r="G19" i="5"/>
  <c r="DN18" i="5"/>
  <c r="DB18" i="5"/>
  <c r="DA18" i="5"/>
  <c r="CR18" i="5"/>
  <c r="CQ18" i="5"/>
  <c r="CO18" i="5"/>
  <c r="CJ18" i="5"/>
  <c r="CT18" i="5" s="1"/>
  <c r="CB18" i="5"/>
  <c r="BX18" i="5"/>
  <c r="BW18" i="5"/>
  <c r="BS18" i="5"/>
  <c r="BR18" i="5"/>
  <c r="BO18" i="5"/>
  <c r="CC18" i="5" s="1"/>
  <c r="BN18" i="5"/>
  <c r="BK18" i="5"/>
  <c r="BJ18" i="5"/>
  <c r="T18" i="5"/>
  <c r="S18" i="5"/>
  <c r="H18" i="5"/>
  <c r="G18" i="5"/>
  <c r="DN17" i="5"/>
  <c r="DB17" i="5"/>
  <c r="DA17" i="5"/>
  <c r="CR17" i="5"/>
  <c r="CQ17" i="5"/>
  <c r="CO17" i="5"/>
  <c r="CJ17" i="5"/>
  <c r="CT17" i="5" s="1"/>
  <c r="CB17" i="5"/>
  <c r="BX17" i="5"/>
  <c r="BW17" i="5"/>
  <c r="BS17" i="5"/>
  <c r="BO17" i="5"/>
  <c r="CC17" i="5" s="1"/>
  <c r="BN17" i="5"/>
  <c r="BK17" i="5"/>
  <c r="BJ17" i="5"/>
  <c r="T17" i="5"/>
  <c r="S17" i="5"/>
  <c r="H17" i="5"/>
  <c r="G17" i="5"/>
  <c r="DB16" i="5"/>
  <c r="DA16" i="5"/>
  <c r="CX16" i="5"/>
  <c r="CR16" i="5"/>
  <c r="CQ16" i="5"/>
  <c r="CO16" i="5"/>
  <c r="CJ16" i="5"/>
  <c r="CT16" i="5" s="1"/>
  <c r="CB16" i="5"/>
  <c r="BX16" i="5"/>
  <c r="BW16" i="5"/>
  <c r="BS16" i="5"/>
  <c r="BR16" i="5"/>
  <c r="BO16" i="5"/>
  <c r="CC16" i="5" s="1"/>
  <c r="BN16" i="5"/>
  <c r="BK16" i="5"/>
  <c r="BJ16" i="5"/>
  <c r="T16" i="5"/>
  <c r="S16" i="5"/>
  <c r="H16" i="5"/>
  <c r="G16" i="5"/>
  <c r="DN15" i="5"/>
  <c r="DB15" i="5"/>
  <c r="DA15" i="5"/>
  <c r="CR15" i="5"/>
  <c r="CQ15" i="5"/>
  <c r="CO15" i="5"/>
  <c r="CJ15" i="5"/>
  <c r="CT15" i="5" s="1"/>
  <c r="CB15" i="5"/>
  <c r="BX15" i="5"/>
  <c r="BW15" i="5"/>
  <c r="BS15" i="5"/>
  <c r="BR15" i="5"/>
  <c r="BO15" i="5"/>
  <c r="CC15" i="5" s="1"/>
  <c r="BN15" i="5"/>
  <c r="BK15" i="5"/>
  <c r="BJ15" i="5"/>
  <c r="T15" i="5"/>
  <c r="S15" i="5"/>
  <c r="H15" i="5"/>
  <c r="G15" i="5"/>
  <c r="DN14" i="5"/>
  <c r="DB14" i="5"/>
  <c r="DA14" i="5"/>
  <c r="CR14" i="5"/>
  <c r="CQ14" i="5"/>
  <c r="CO14" i="5"/>
  <c r="CJ14" i="5"/>
  <c r="CT14" i="5" s="1"/>
  <c r="CB14" i="5"/>
  <c r="BX14" i="5"/>
  <c r="BW14" i="5"/>
  <c r="BS14" i="5"/>
  <c r="BR14" i="5"/>
  <c r="BO14" i="5"/>
  <c r="CC14" i="5" s="1"/>
  <c r="BN14" i="5"/>
  <c r="BK14" i="5"/>
  <c r="BJ14" i="5"/>
  <c r="T14" i="5"/>
  <c r="S14" i="5"/>
  <c r="H14" i="5"/>
  <c r="G14" i="5"/>
  <c r="DN13" i="5"/>
  <c r="DB13" i="5"/>
  <c r="DA13" i="5"/>
  <c r="CR13" i="5"/>
  <c r="CQ13" i="5"/>
  <c r="CO13" i="5"/>
  <c r="CJ13" i="5"/>
  <c r="CT13" i="5" s="1"/>
  <c r="CB13" i="5"/>
  <c r="BX13" i="5"/>
  <c r="BS13" i="5"/>
  <c r="BR13" i="5"/>
  <c r="BO13" i="5"/>
  <c r="CC13" i="5" s="1"/>
  <c r="BN13" i="5"/>
  <c r="BK13" i="5"/>
  <c r="BJ13" i="5"/>
  <c r="T13" i="5"/>
  <c r="S13" i="5"/>
  <c r="H13" i="5"/>
  <c r="G13" i="5"/>
  <c r="EE12" i="5"/>
  <c r="EE27" i="5" s="1"/>
  <c r="ED12" i="5"/>
  <c r="ED27" i="5" s="1"/>
  <c r="EC12" i="5"/>
  <c r="EC27" i="5" s="1"/>
  <c r="EB12" i="5"/>
  <c r="EB27" i="5" s="1"/>
  <c r="DX12" i="5"/>
  <c r="DX27" i="5" s="1"/>
  <c r="DS12" i="5"/>
  <c r="DS27" i="5" s="1"/>
  <c r="DN12" i="5"/>
  <c r="DB12" i="5"/>
  <c r="DA12" i="5"/>
  <c r="CR12" i="5"/>
  <c r="CQ12" i="5"/>
  <c r="CO12" i="5"/>
  <c r="CJ12" i="5"/>
  <c r="CT12" i="5" s="1"/>
  <c r="CB12" i="5"/>
  <c r="BX12" i="5"/>
  <c r="BW12" i="5"/>
  <c r="BS12" i="5"/>
  <c r="BR12" i="5"/>
  <c r="BO12" i="5"/>
  <c r="CC12" i="5" s="1"/>
  <c r="BN12" i="5"/>
  <c r="BK12" i="5"/>
  <c r="BJ12" i="5"/>
  <c r="AM12" i="5"/>
  <c r="AM27" i="5" s="1"/>
  <c r="T12" i="5"/>
  <c r="S12" i="5"/>
  <c r="H12" i="5"/>
  <c r="G12" i="5"/>
  <c r="DN11" i="5"/>
  <c r="DB11" i="5"/>
  <c r="DA11" i="5"/>
  <c r="CR11" i="5"/>
  <c r="CQ11" i="5"/>
  <c r="CO11" i="5"/>
  <c r="CJ11" i="5"/>
  <c r="CT11" i="5" s="1"/>
  <c r="CB11" i="5"/>
  <c r="BX11" i="5"/>
  <c r="BW11" i="5"/>
  <c r="BS11" i="5"/>
  <c r="BR11" i="5"/>
  <c r="BO11" i="5"/>
  <c r="CC11" i="5" s="1"/>
  <c r="BN11" i="5"/>
  <c r="BK11" i="5"/>
  <c r="BJ11" i="5"/>
  <c r="T11" i="5"/>
  <c r="S11" i="5"/>
  <c r="H11" i="5"/>
  <c r="G11" i="5"/>
  <c r="DN10" i="5"/>
  <c r="DB10" i="5"/>
  <c r="DA10" i="5"/>
  <c r="CR10" i="5"/>
  <c r="CQ10" i="5"/>
  <c r="CO10" i="5"/>
  <c r="CJ10" i="5"/>
  <c r="CT10" i="5" s="1"/>
  <c r="CB10" i="5"/>
  <c r="BX10" i="5"/>
  <c r="BS10" i="5"/>
  <c r="BR10" i="5"/>
  <c r="BO10" i="5"/>
  <c r="CC10" i="5" s="1"/>
  <c r="BN10" i="5"/>
  <c r="BK10" i="5"/>
  <c r="BJ10" i="5"/>
  <c r="T10" i="5"/>
  <c r="S10" i="5"/>
  <c r="H10" i="5"/>
  <c r="G10" i="5"/>
  <c r="DB9" i="5"/>
  <c r="DA9" i="5"/>
  <c r="CR9" i="5"/>
  <c r="CQ9" i="5"/>
  <c r="CO9" i="5"/>
  <c r="CJ9" i="5"/>
  <c r="CT9" i="5" s="1"/>
  <c r="CB9" i="5"/>
  <c r="BX9" i="5"/>
  <c r="BW9" i="5"/>
  <c r="BS9" i="5"/>
  <c r="BR9" i="5"/>
  <c r="BO9" i="5"/>
  <c r="CC9" i="5" s="1"/>
  <c r="BN9" i="5"/>
  <c r="BK9" i="5"/>
  <c r="BJ9" i="5"/>
  <c r="T9" i="5"/>
  <c r="S9" i="5"/>
  <c r="H9" i="5"/>
  <c r="G9" i="5"/>
  <c r="DN8" i="5"/>
  <c r="DB8" i="5"/>
  <c r="DA8" i="5"/>
  <c r="CR8" i="5"/>
  <c r="CQ8" i="5"/>
  <c r="CO8" i="5"/>
  <c r="CJ8" i="5"/>
  <c r="CT8" i="5" s="1"/>
  <c r="CB8" i="5"/>
  <c r="BX8" i="5"/>
  <c r="BW8" i="5"/>
  <c r="BS8" i="5"/>
  <c r="BR8" i="5"/>
  <c r="BO8" i="5"/>
  <c r="CC8" i="5" s="1"/>
  <c r="BN8" i="5"/>
  <c r="BK8" i="5"/>
  <c r="BJ8" i="5"/>
  <c r="T8" i="5"/>
  <c r="S8" i="5"/>
  <c r="H8" i="5"/>
  <c r="G8" i="5"/>
  <c r="DB7" i="5"/>
  <c r="DA7" i="5"/>
  <c r="CR7" i="5"/>
  <c r="CQ7" i="5"/>
  <c r="CO7" i="5"/>
  <c r="CJ7" i="5"/>
  <c r="CT7" i="5" s="1"/>
  <c r="CB7" i="5"/>
  <c r="BX7" i="5"/>
  <c r="BW7" i="5"/>
  <c r="BS7" i="5"/>
  <c r="BR7" i="5"/>
  <c r="BO7" i="5"/>
  <c r="CC7" i="5" s="1"/>
  <c r="BN7" i="5"/>
  <c r="BK7" i="5"/>
  <c r="BJ7" i="5"/>
  <c r="T7" i="5"/>
  <c r="S7" i="5"/>
  <c r="H7" i="5"/>
  <c r="G7" i="5"/>
  <c r="DB6" i="5"/>
  <c r="DA6" i="5"/>
  <c r="CR6" i="5"/>
  <c r="CQ6" i="5"/>
  <c r="CO6" i="5"/>
  <c r="CJ6" i="5"/>
  <c r="CT6" i="5" s="1"/>
  <c r="BX6" i="5"/>
  <c r="BS6" i="5"/>
  <c r="BO6" i="5"/>
  <c r="BK6" i="5"/>
  <c r="T6" i="5"/>
  <c r="S6" i="5"/>
  <c r="H6" i="5"/>
  <c r="G6" i="5"/>
  <c r="DN5" i="5"/>
  <c r="DN27" i="5" s="1"/>
  <c r="DB5" i="5"/>
  <c r="DB27" i="5" s="1"/>
  <c r="DA5" i="5"/>
  <c r="CR5" i="5"/>
  <c r="CQ5" i="5"/>
  <c r="CQ27" i="5" s="1"/>
  <c r="CO5" i="5"/>
  <c r="CO27" i="5" s="1"/>
  <c r="CJ5" i="5"/>
  <c r="CJ27" i="5" s="1"/>
  <c r="CT27" i="5" s="1"/>
  <c r="CB5" i="5"/>
  <c r="BX5" i="5"/>
  <c r="BX27" i="5" s="1"/>
  <c r="BW5" i="5"/>
  <c r="BS5" i="5"/>
  <c r="BS27" i="5" s="1"/>
  <c r="BR5" i="5"/>
  <c r="BO5" i="5"/>
  <c r="BO27" i="5" s="1"/>
  <c r="CC27" i="5" s="1"/>
  <c r="BN5" i="5"/>
  <c r="BK5" i="5"/>
  <c r="BK27" i="5" s="1"/>
  <c r="BJ5" i="5"/>
  <c r="T5" i="5"/>
  <c r="S5" i="5"/>
  <c r="H5" i="5"/>
  <c r="G5" i="5"/>
  <c r="CT5" i="5" l="1"/>
  <c r="H27" i="5"/>
  <c r="T27" i="5"/>
  <c r="BN27" i="5"/>
  <c r="CC5" i="5"/>
  <c r="EF12" i="5"/>
  <c r="EF27" i="5" s="1"/>
  <c r="DA29" i="4"/>
  <c r="CR29" i="4"/>
  <c r="BW29" i="4"/>
  <c r="BR29" i="4"/>
  <c r="BN29" i="4"/>
  <c r="BJ29" i="4"/>
  <c r="EE28" i="4"/>
  <c r="EF28" i="4" s="1"/>
  <c r="ED28" i="4"/>
  <c r="EB28" i="4"/>
  <c r="DX28" i="4"/>
  <c r="DS28" i="4"/>
  <c r="DN28" i="4"/>
  <c r="CT28" i="4"/>
  <c r="CR28" i="4"/>
  <c r="CB28" i="4"/>
  <c r="BW28" i="4"/>
  <c r="BR28" i="4"/>
  <c r="BN28" i="4"/>
  <c r="BJ28" i="4"/>
  <c r="S28" i="4"/>
  <c r="G28" i="4"/>
  <c r="EN27" i="4"/>
  <c r="EM27" i="4"/>
  <c r="EL27" i="4"/>
  <c r="EG27" i="4"/>
  <c r="EA27" i="4"/>
  <c r="DZ27" i="4"/>
  <c r="DY27" i="4"/>
  <c r="DW27" i="4"/>
  <c r="DV27" i="4"/>
  <c r="DU27" i="4"/>
  <c r="DT27" i="4"/>
  <c r="DR27" i="4"/>
  <c r="DQ27" i="4"/>
  <c r="DP27" i="4"/>
  <c r="DO27" i="4"/>
  <c r="DM27" i="4"/>
  <c r="DL27" i="4"/>
  <c r="DK27" i="4"/>
  <c r="DJ27" i="4"/>
  <c r="DI27" i="4"/>
  <c r="DH27" i="4"/>
  <c r="DG27" i="4"/>
  <c r="DF27" i="4"/>
  <c r="DE27" i="4"/>
  <c r="DD27" i="4"/>
  <c r="DC27" i="4"/>
  <c r="CZ27" i="4"/>
  <c r="CY27" i="4"/>
  <c r="DA27" i="4" s="1"/>
  <c r="CW27" i="4"/>
  <c r="CX27" i="4" s="1"/>
  <c r="CV27" i="4"/>
  <c r="CU27" i="4"/>
  <c r="CS27" i="4"/>
  <c r="CP27" i="4"/>
  <c r="CR27" i="4" s="1"/>
  <c r="CN27" i="4"/>
  <c r="CM27" i="4"/>
  <c r="CL27" i="4"/>
  <c r="CK27" i="4"/>
  <c r="CI27" i="4"/>
  <c r="CH27" i="4"/>
  <c r="CG27" i="4"/>
  <c r="CF27" i="4"/>
  <c r="CE27" i="4"/>
  <c r="CA27" i="4"/>
  <c r="BZ27" i="4"/>
  <c r="BY27" i="4"/>
  <c r="BV27" i="4"/>
  <c r="BW27" i="4" s="1"/>
  <c r="BU27" i="4"/>
  <c r="BT27" i="4"/>
  <c r="BQ27" i="4"/>
  <c r="BR27" i="4" s="1"/>
  <c r="BP27" i="4"/>
  <c r="BM27" i="4"/>
  <c r="CB27" i="4" s="1"/>
  <c r="BL27" i="4"/>
  <c r="BI27" i="4"/>
  <c r="BJ27" i="4" s="1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R27" i="4"/>
  <c r="S27" i="4" s="1"/>
  <c r="Q27" i="4"/>
  <c r="P27" i="4"/>
  <c r="O27" i="4"/>
  <c r="N27" i="4"/>
  <c r="M27" i="4"/>
  <c r="L27" i="4"/>
  <c r="K27" i="4"/>
  <c r="J27" i="4"/>
  <c r="I27" i="4"/>
  <c r="F27" i="4"/>
  <c r="G27" i="4" s="1"/>
  <c r="E27" i="4"/>
  <c r="D27" i="4"/>
  <c r="C27" i="4"/>
  <c r="DB26" i="4"/>
  <c r="DA26" i="4"/>
  <c r="CR26" i="4"/>
  <c r="CQ26" i="4"/>
  <c r="CO26" i="4"/>
  <c r="CJ26" i="4"/>
  <c r="CT26" i="4" s="1"/>
  <c r="CB26" i="4"/>
  <c r="BX26" i="4"/>
  <c r="BS26" i="4"/>
  <c r="BO26" i="4"/>
  <c r="CC26" i="4" s="1"/>
  <c r="BN26" i="4"/>
  <c r="BK26" i="4"/>
  <c r="BJ26" i="4"/>
  <c r="T26" i="4"/>
  <c r="S26" i="4"/>
  <c r="H26" i="4"/>
  <c r="G26" i="4"/>
  <c r="DB25" i="4"/>
  <c r="DA25" i="4"/>
  <c r="CX25" i="4"/>
  <c r="CQ25" i="4"/>
  <c r="CO25" i="4"/>
  <c r="CJ25" i="4"/>
  <c r="BX25" i="4"/>
  <c r="BS25" i="4"/>
  <c r="BO25" i="4"/>
  <c r="BK25" i="4"/>
  <c r="T25" i="4"/>
  <c r="H25" i="4"/>
  <c r="DB24" i="4"/>
  <c r="DA24" i="4"/>
  <c r="CR24" i="4"/>
  <c r="CQ24" i="4"/>
  <c r="CO24" i="4"/>
  <c r="CJ24" i="4"/>
  <c r="CT24" i="4" s="1"/>
  <c r="CB24" i="4"/>
  <c r="BX24" i="4"/>
  <c r="BS24" i="4"/>
  <c r="BR24" i="4"/>
  <c r="BO24" i="4"/>
  <c r="CC24" i="4" s="1"/>
  <c r="BN24" i="4"/>
  <c r="BK24" i="4"/>
  <c r="BJ24" i="4"/>
  <c r="EE23" i="4"/>
  <c r="ED23" i="4"/>
  <c r="EF23" i="4" s="1"/>
  <c r="EC23" i="4"/>
  <c r="DX23" i="4"/>
  <c r="DS23" i="4"/>
  <c r="DN23" i="4"/>
  <c r="DB23" i="4"/>
  <c r="DA23" i="4"/>
  <c r="CR23" i="4"/>
  <c r="CQ23" i="4"/>
  <c r="CO23" i="4"/>
  <c r="CJ23" i="4"/>
  <c r="CT23" i="4" s="1"/>
  <c r="BX23" i="4"/>
  <c r="BS23" i="4"/>
  <c r="BO23" i="4"/>
  <c r="BK23" i="4"/>
  <c r="BJ23" i="4"/>
  <c r="T23" i="4"/>
  <c r="S23" i="4"/>
  <c r="H23" i="4"/>
  <c r="G23" i="4"/>
  <c r="DB22" i="4"/>
  <c r="DA22" i="4"/>
  <c r="CR22" i="4"/>
  <c r="CQ22" i="4"/>
  <c r="CO22" i="4"/>
  <c r="CJ22" i="4"/>
  <c r="CT22" i="4" s="1"/>
  <c r="BX22" i="4"/>
  <c r="BS22" i="4"/>
  <c r="BO22" i="4"/>
  <c r="BK22" i="4"/>
  <c r="T22" i="4"/>
  <c r="S22" i="4"/>
  <c r="H22" i="4"/>
  <c r="G22" i="4"/>
  <c r="DB21" i="4"/>
  <c r="DA21" i="4"/>
  <c r="CR21" i="4"/>
  <c r="CQ21" i="4"/>
  <c r="CO21" i="4"/>
  <c r="CJ21" i="4"/>
  <c r="CT21" i="4" s="1"/>
  <c r="BX21" i="4"/>
  <c r="BS21" i="4"/>
  <c r="BO21" i="4"/>
  <c r="BK21" i="4"/>
  <c r="T21" i="4"/>
  <c r="S21" i="4"/>
  <c r="H21" i="4"/>
  <c r="G21" i="4"/>
  <c r="DB20" i="4"/>
  <c r="DA20" i="4"/>
  <c r="CR20" i="4"/>
  <c r="CQ20" i="4"/>
  <c r="CO20" i="4"/>
  <c r="CJ20" i="4"/>
  <c r="CT20" i="4" s="1"/>
  <c r="CB20" i="4"/>
  <c r="BX20" i="4"/>
  <c r="BW20" i="4"/>
  <c r="BS20" i="4"/>
  <c r="BO20" i="4"/>
  <c r="CC20" i="4" s="1"/>
  <c r="BN20" i="4"/>
  <c r="BK20" i="4"/>
  <c r="BJ20" i="4"/>
  <c r="T20" i="4"/>
  <c r="S20" i="4"/>
  <c r="H20" i="4"/>
  <c r="G20" i="4"/>
  <c r="DB19" i="4"/>
  <c r="DA19" i="4"/>
  <c r="CR19" i="4"/>
  <c r="CQ19" i="4"/>
  <c r="CO19" i="4"/>
  <c r="CJ19" i="4"/>
  <c r="CT19" i="4" s="1"/>
  <c r="CB19" i="4"/>
  <c r="BX19" i="4"/>
  <c r="BW19" i="4"/>
  <c r="BS19" i="4"/>
  <c r="BR19" i="4"/>
  <c r="BO19" i="4"/>
  <c r="CC19" i="4" s="1"/>
  <c r="BN19" i="4"/>
  <c r="BK19" i="4"/>
  <c r="BJ19" i="4"/>
  <c r="T19" i="4"/>
  <c r="S19" i="4"/>
  <c r="H19" i="4"/>
  <c r="G19" i="4"/>
  <c r="DN18" i="4"/>
  <c r="DB18" i="4"/>
  <c r="DA18" i="4"/>
  <c r="CR18" i="4"/>
  <c r="CQ18" i="4"/>
  <c r="CO18" i="4"/>
  <c r="CJ18" i="4"/>
  <c r="CT18" i="4" s="1"/>
  <c r="CB18" i="4"/>
  <c r="BX18" i="4"/>
  <c r="BW18" i="4"/>
  <c r="BS18" i="4"/>
  <c r="BR18" i="4"/>
  <c r="BO18" i="4"/>
  <c r="CC18" i="4" s="1"/>
  <c r="BN18" i="4"/>
  <c r="BK18" i="4"/>
  <c r="BJ18" i="4"/>
  <c r="T18" i="4"/>
  <c r="S18" i="4"/>
  <c r="H18" i="4"/>
  <c r="G18" i="4"/>
  <c r="DN17" i="4"/>
  <c r="DB17" i="4"/>
  <c r="DA17" i="4"/>
  <c r="CR17" i="4"/>
  <c r="CQ17" i="4"/>
  <c r="CO17" i="4"/>
  <c r="CJ17" i="4"/>
  <c r="CT17" i="4" s="1"/>
  <c r="CB17" i="4"/>
  <c r="BX17" i="4"/>
  <c r="BW17" i="4"/>
  <c r="BS17" i="4"/>
  <c r="BO17" i="4"/>
  <c r="CC17" i="4" s="1"/>
  <c r="BN17" i="4"/>
  <c r="BK17" i="4"/>
  <c r="BJ17" i="4"/>
  <c r="T17" i="4"/>
  <c r="S17" i="4"/>
  <c r="H17" i="4"/>
  <c r="G17" i="4"/>
  <c r="DB16" i="4"/>
  <c r="DA16" i="4"/>
  <c r="CX16" i="4"/>
  <c r="CR16" i="4"/>
  <c r="CQ16" i="4"/>
  <c r="CO16" i="4"/>
  <c r="CJ16" i="4"/>
  <c r="CT16" i="4" s="1"/>
  <c r="CB16" i="4"/>
  <c r="BX16" i="4"/>
  <c r="BW16" i="4"/>
  <c r="BS16" i="4"/>
  <c r="BR16" i="4"/>
  <c r="BO16" i="4"/>
  <c r="CC16" i="4" s="1"/>
  <c r="BN16" i="4"/>
  <c r="BK16" i="4"/>
  <c r="BJ16" i="4"/>
  <c r="T16" i="4"/>
  <c r="S16" i="4"/>
  <c r="H16" i="4"/>
  <c r="G16" i="4"/>
  <c r="DN15" i="4"/>
  <c r="DB15" i="4"/>
  <c r="DA15" i="4"/>
  <c r="CR15" i="4"/>
  <c r="CQ15" i="4"/>
  <c r="CO15" i="4"/>
  <c r="CJ15" i="4"/>
  <c r="CT15" i="4" s="1"/>
  <c r="CB15" i="4"/>
  <c r="BX15" i="4"/>
  <c r="BW15" i="4"/>
  <c r="BS15" i="4"/>
  <c r="BR15" i="4"/>
  <c r="BO15" i="4"/>
  <c r="CC15" i="4" s="1"/>
  <c r="BN15" i="4"/>
  <c r="BK15" i="4"/>
  <c r="BJ15" i="4"/>
  <c r="T15" i="4"/>
  <c r="S15" i="4"/>
  <c r="H15" i="4"/>
  <c r="G15" i="4"/>
  <c r="DN14" i="4"/>
  <c r="DB14" i="4"/>
  <c r="DA14" i="4"/>
  <c r="CR14" i="4"/>
  <c r="CQ14" i="4"/>
  <c r="CO14" i="4"/>
  <c r="CJ14" i="4"/>
  <c r="CT14" i="4" s="1"/>
  <c r="CB14" i="4"/>
  <c r="BX14" i="4"/>
  <c r="BW14" i="4"/>
  <c r="BS14" i="4"/>
  <c r="BR14" i="4"/>
  <c r="BO14" i="4"/>
  <c r="CC14" i="4" s="1"/>
  <c r="BN14" i="4"/>
  <c r="BK14" i="4"/>
  <c r="BJ14" i="4"/>
  <c r="T14" i="4"/>
  <c r="S14" i="4"/>
  <c r="H14" i="4"/>
  <c r="G14" i="4"/>
  <c r="DN13" i="4"/>
  <c r="DB13" i="4"/>
  <c r="DA13" i="4"/>
  <c r="CR13" i="4"/>
  <c r="CQ13" i="4"/>
  <c r="CO13" i="4"/>
  <c r="CJ13" i="4"/>
  <c r="CT13" i="4" s="1"/>
  <c r="CB13" i="4"/>
  <c r="BX13" i="4"/>
  <c r="BS13" i="4"/>
  <c r="BR13" i="4"/>
  <c r="BO13" i="4"/>
  <c r="CC13" i="4" s="1"/>
  <c r="BN13" i="4"/>
  <c r="BK13" i="4"/>
  <c r="BJ13" i="4"/>
  <c r="T13" i="4"/>
  <c r="S13" i="4"/>
  <c r="H13" i="4"/>
  <c r="G13" i="4"/>
  <c r="EE12" i="4"/>
  <c r="EF12" i="4" s="1"/>
  <c r="EF27" i="4" s="1"/>
  <c r="ED12" i="4"/>
  <c r="ED27" i="4" s="1"/>
  <c r="EC12" i="4"/>
  <c r="EC27" i="4" s="1"/>
  <c r="EB12" i="4"/>
  <c r="EB27" i="4" s="1"/>
  <c r="DX12" i="4"/>
  <c r="DX27" i="4" s="1"/>
  <c r="DS12" i="4"/>
  <c r="DS27" i="4" s="1"/>
  <c r="DN12" i="4"/>
  <c r="DB12" i="4"/>
  <c r="DA12" i="4"/>
  <c r="CR12" i="4"/>
  <c r="CQ12" i="4"/>
  <c r="CO12" i="4"/>
  <c r="CJ12" i="4"/>
  <c r="CT12" i="4" s="1"/>
  <c r="CB12" i="4"/>
  <c r="BX12" i="4"/>
  <c r="BW12" i="4"/>
  <c r="BS12" i="4"/>
  <c r="BR12" i="4"/>
  <c r="BO12" i="4"/>
  <c r="CC12" i="4" s="1"/>
  <c r="BN12" i="4"/>
  <c r="BK12" i="4"/>
  <c r="BJ12" i="4"/>
  <c r="AM12" i="4"/>
  <c r="AM27" i="4" s="1"/>
  <c r="T12" i="4"/>
  <c r="S12" i="4"/>
  <c r="H12" i="4"/>
  <c r="G12" i="4"/>
  <c r="DN11" i="4"/>
  <c r="DB11" i="4"/>
  <c r="DA11" i="4"/>
  <c r="CR11" i="4"/>
  <c r="CQ11" i="4"/>
  <c r="CO11" i="4"/>
  <c r="CJ11" i="4"/>
  <c r="CT11" i="4" s="1"/>
  <c r="CB11" i="4"/>
  <c r="BX11" i="4"/>
  <c r="BW11" i="4"/>
  <c r="BS11" i="4"/>
  <c r="BR11" i="4"/>
  <c r="BO11" i="4"/>
  <c r="CC11" i="4" s="1"/>
  <c r="BN11" i="4"/>
  <c r="BK11" i="4"/>
  <c r="BJ11" i="4"/>
  <c r="T11" i="4"/>
  <c r="S11" i="4"/>
  <c r="H11" i="4"/>
  <c r="G11" i="4"/>
  <c r="DN10" i="4"/>
  <c r="DB10" i="4"/>
  <c r="DA10" i="4"/>
  <c r="CR10" i="4"/>
  <c r="CQ10" i="4"/>
  <c r="CO10" i="4"/>
  <c r="CJ10" i="4"/>
  <c r="CT10" i="4" s="1"/>
  <c r="CB10" i="4"/>
  <c r="BX10" i="4"/>
  <c r="BS10" i="4"/>
  <c r="BR10" i="4"/>
  <c r="BO10" i="4"/>
  <c r="CC10" i="4" s="1"/>
  <c r="BN10" i="4"/>
  <c r="BK10" i="4"/>
  <c r="BJ10" i="4"/>
  <c r="T10" i="4"/>
  <c r="S10" i="4"/>
  <c r="H10" i="4"/>
  <c r="G10" i="4"/>
  <c r="DB9" i="4"/>
  <c r="DA9" i="4"/>
  <c r="CR9" i="4"/>
  <c r="CQ9" i="4"/>
  <c r="CO9" i="4"/>
  <c r="CJ9" i="4"/>
  <c r="CT9" i="4" s="1"/>
  <c r="CB9" i="4"/>
  <c r="BX9" i="4"/>
  <c r="BW9" i="4"/>
  <c r="BS9" i="4"/>
  <c r="BR9" i="4"/>
  <c r="BO9" i="4"/>
  <c r="CC9" i="4" s="1"/>
  <c r="BN9" i="4"/>
  <c r="BK9" i="4"/>
  <c r="BJ9" i="4"/>
  <c r="T9" i="4"/>
  <c r="S9" i="4"/>
  <c r="H9" i="4"/>
  <c r="G9" i="4"/>
  <c r="DN8" i="4"/>
  <c r="DB8" i="4"/>
  <c r="DA8" i="4"/>
  <c r="CR8" i="4"/>
  <c r="CQ8" i="4"/>
  <c r="CO8" i="4"/>
  <c r="CJ8" i="4"/>
  <c r="CT8" i="4" s="1"/>
  <c r="CB8" i="4"/>
  <c r="BX8" i="4"/>
  <c r="BW8" i="4"/>
  <c r="BS8" i="4"/>
  <c r="BR8" i="4"/>
  <c r="BO8" i="4"/>
  <c r="CC8" i="4" s="1"/>
  <c r="BN8" i="4"/>
  <c r="BK8" i="4"/>
  <c r="BJ8" i="4"/>
  <c r="T8" i="4"/>
  <c r="S8" i="4"/>
  <c r="H8" i="4"/>
  <c r="G8" i="4"/>
  <c r="DB7" i="4"/>
  <c r="DA7" i="4"/>
  <c r="CR7" i="4"/>
  <c r="CQ7" i="4"/>
  <c r="CO7" i="4"/>
  <c r="CJ7" i="4"/>
  <c r="CT7" i="4" s="1"/>
  <c r="CB7" i="4"/>
  <c r="BX7" i="4"/>
  <c r="BW7" i="4"/>
  <c r="BS7" i="4"/>
  <c r="BR7" i="4"/>
  <c r="BO7" i="4"/>
  <c r="CC7" i="4" s="1"/>
  <c r="BN7" i="4"/>
  <c r="BK7" i="4"/>
  <c r="BJ7" i="4"/>
  <c r="T7" i="4"/>
  <c r="S7" i="4"/>
  <c r="H7" i="4"/>
  <c r="G7" i="4"/>
  <c r="DB6" i="4"/>
  <c r="DA6" i="4"/>
  <c r="CR6" i="4"/>
  <c r="CQ6" i="4"/>
  <c r="CO6" i="4"/>
  <c r="CJ6" i="4"/>
  <c r="CT6" i="4" s="1"/>
  <c r="BX6" i="4"/>
  <c r="BS6" i="4"/>
  <c r="BO6" i="4"/>
  <c r="BK6" i="4"/>
  <c r="T6" i="4"/>
  <c r="S6" i="4"/>
  <c r="H6" i="4"/>
  <c r="G6" i="4"/>
  <c r="DN5" i="4"/>
  <c r="DN27" i="4" s="1"/>
  <c r="DB5" i="4"/>
  <c r="DB27" i="4" s="1"/>
  <c r="DA5" i="4"/>
  <c r="CR5" i="4"/>
  <c r="CQ5" i="4"/>
  <c r="CQ27" i="4" s="1"/>
  <c r="CO5" i="4"/>
  <c r="CO27" i="4" s="1"/>
  <c r="CJ5" i="4"/>
  <c r="CJ27" i="4" s="1"/>
  <c r="CT27" i="4" s="1"/>
  <c r="CB5" i="4"/>
  <c r="BX5" i="4"/>
  <c r="BX27" i="4" s="1"/>
  <c r="BW5" i="4"/>
  <c r="BS5" i="4"/>
  <c r="BS27" i="4" s="1"/>
  <c r="BR5" i="4"/>
  <c r="BO5" i="4"/>
  <c r="BO27" i="4" s="1"/>
  <c r="CC27" i="4" s="1"/>
  <c r="BN5" i="4"/>
  <c r="BK5" i="4"/>
  <c r="BK27" i="4" s="1"/>
  <c r="BJ5" i="4"/>
  <c r="T5" i="4"/>
  <c r="S5" i="4"/>
  <c r="H5" i="4"/>
  <c r="G5" i="4"/>
  <c r="CT5" i="4" l="1"/>
  <c r="H27" i="4"/>
  <c r="T27" i="4"/>
  <c r="BN27" i="4"/>
  <c r="EE27" i="4"/>
  <c r="CC5" i="4"/>
  <c r="DA29" i="3"/>
  <c r="CR29" i="3"/>
  <c r="BW29" i="3"/>
  <c r="BR29" i="3"/>
  <c r="BN29" i="3"/>
  <c r="BJ29" i="3"/>
  <c r="EE28" i="3"/>
  <c r="EF28" i="3" s="1"/>
  <c r="ED28" i="3"/>
  <c r="EB28" i="3"/>
  <c r="DX28" i="3"/>
  <c r="DS28" i="3"/>
  <c r="DN28" i="3"/>
  <c r="CT28" i="3"/>
  <c r="CR28" i="3"/>
  <c r="CB28" i="3"/>
  <c r="BW28" i="3"/>
  <c r="BR28" i="3"/>
  <c r="BN28" i="3"/>
  <c r="BJ28" i="3"/>
  <c r="S28" i="3"/>
  <c r="G28" i="3"/>
  <c r="EN27" i="3"/>
  <c r="EM27" i="3"/>
  <c r="EL27" i="3"/>
  <c r="EK27" i="3"/>
  <c r="EJ27" i="3"/>
  <c r="EI27" i="3"/>
  <c r="EH27" i="3"/>
  <c r="EG27" i="3"/>
  <c r="EA27" i="3"/>
  <c r="DZ27" i="3"/>
  <c r="DY27" i="3"/>
  <c r="DW27" i="3"/>
  <c r="DV27" i="3"/>
  <c r="DU27" i="3"/>
  <c r="DT27" i="3"/>
  <c r="DR27" i="3"/>
  <c r="DQ27" i="3"/>
  <c r="DP27" i="3"/>
  <c r="DO27" i="3"/>
  <c r="DM27" i="3"/>
  <c r="DL27" i="3"/>
  <c r="DK27" i="3"/>
  <c r="DJ27" i="3"/>
  <c r="DI27" i="3"/>
  <c r="DH27" i="3"/>
  <c r="DG27" i="3"/>
  <c r="DF27" i="3"/>
  <c r="DE27" i="3"/>
  <c r="DD27" i="3"/>
  <c r="DC27" i="3"/>
  <c r="CZ27" i="3"/>
  <c r="CY27" i="3"/>
  <c r="DA27" i="3" s="1"/>
  <c r="CW27" i="3"/>
  <c r="CX27" i="3" s="1"/>
  <c r="CV27" i="3"/>
  <c r="CU27" i="3"/>
  <c r="CS27" i="3"/>
  <c r="CP27" i="3"/>
  <c r="CR27" i="3" s="1"/>
  <c r="CN27" i="3"/>
  <c r="CM27" i="3"/>
  <c r="CL27" i="3"/>
  <c r="CK27" i="3"/>
  <c r="CI27" i="3"/>
  <c r="CH27" i="3"/>
  <c r="CG27" i="3"/>
  <c r="CF27" i="3"/>
  <c r="CE27" i="3"/>
  <c r="CA27" i="3"/>
  <c r="BZ27" i="3"/>
  <c r="BY27" i="3"/>
  <c r="BV27" i="3"/>
  <c r="BW27" i="3" s="1"/>
  <c r="BU27" i="3"/>
  <c r="BT27" i="3"/>
  <c r="BQ27" i="3"/>
  <c r="BP27" i="3"/>
  <c r="BR27" i="3" s="1"/>
  <c r="BM27" i="3"/>
  <c r="BL27" i="3"/>
  <c r="BN27" i="3" s="1"/>
  <c r="BI27" i="3"/>
  <c r="BH27" i="3"/>
  <c r="BJ27" i="3" s="1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R27" i="3"/>
  <c r="S27" i="3" s="1"/>
  <c r="Q27" i="3"/>
  <c r="P27" i="3"/>
  <c r="O27" i="3"/>
  <c r="N27" i="3"/>
  <c r="M27" i="3"/>
  <c r="L27" i="3"/>
  <c r="K27" i="3"/>
  <c r="J27" i="3"/>
  <c r="I27" i="3"/>
  <c r="F27" i="3"/>
  <c r="G27" i="3" s="1"/>
  <c r="E27" i="3"/>
  <c r="D27" i="3"/>
  <c r="C27" i="3"/>
  <c r="DB26" i="3"/>
  <c r="DA26" i="3"/>
  <c r="CR26" i="3"/>
  <c r="CQ26" i="3"/>
  <c r="CO26" i="3"/>
  <c r="CJ26" i="3"/>
  <c r="CT26" i="3" s="1"/>
  <c r="CB26" i="3"/>
  <c r="BX26" i="3"/>
  <c r="BS26" i="3"/>
  <c r="BO26" i="3"/>
  <c r="CC26" i="3" s="1"/>
  <c r="BN26" i="3"/>
  <c r="BK26" i="3"/>
  <c r="BJ26" i="3"/>
  <c r="T26" i="3"/>
  <c r="S26" i="3"/>
  <c r="H26" i="3"/>
  <c r="G26" i="3"/>
  <c r="DB25" i="3"/>
  <c r="DA25" i="3"/>
  <c r="CX25" i="3"/>
  <c r="CQ25" i="3"/>
  <c r="CO25" i="3"/>
  <c r="CJ25" i="3"/>
  <c r="BX25" i="3"/>
  <c r="BS25" i="3"/>
  <c r="BO25" i="3"/>
  <c r="BK25" i="3"/>
  <c r="T25" i="3"/>
  <c r="H25" i="3"/>
  <c r="DB24" i="3"/>
  <c r="DA24" i="3"/>
  <c r="CR24" i="3"/>
  <c r="CQ24" i="3"/>
  <c r="CO24" i="3"/>
  <c r="CJ24" i="3"/>
  <c r="CT24" i="3" s="1"/>
  <c r="CB24" i="3"/>
  <c r="BX24" i="3"/>
  <c r="CC24" i="3" s="1"/>
  <c r="BS24" i="3"/>
  <c r="BR24" i="3"/>
  <c r="BO24" i="3"/>
  <c r="BN24" i="3"/>
  <c r="BK24" i="3"/>
  <c r="BJ24" i="3"/>
  <c r="EE23" i="3"/>
  <c r="EF23" i="3" s="1"/>
  <c r="ED23" i="3"/>
  <c r="EC23" i="3"/>
  <c r="DX23" i="3"/>
  <c r="DS23" i="3"/>
  <c r="DS27" i="3" s="1"/>
  <c r="DN23" i="3"/>
  <c r="DB23" i="3"/>
  <c r="DA23" i="3"/>
  <c r="CR23" i="3"/>
  <c r="CQ23" i="3"/>
  <c r="CO23" i="3"/>
  <c r="CJ23" i="3"/>
  <c r="CT23" i="3" s="1"/>
  <c r="BX23" i="3"/>
  <c r="BS23" i="3"/>
  <c r="BO23" i="3"/>
  <c r="BK23" i="3"/>
  <c r="BJ23" i="3"/>
  <c r="T23" i="3"/>
  <c r="S23" i="3"/>
  <c r="H23" i="3"/>
  <c r="G23" i="3"/>
  <c r="DB22" i="3"/>
  <c r="DA22" i="3"/>
  <c r="CR22" i="3"/>
  <c r="CQ22" i="3"/>
  <c r="CO22" i="3"/>
  <c r="CJ22" i="3"/>
  <c r="CT22" i="3" s="1"/>
  <c r="BX22" i="3"/>
  <c r="BS22" i="3"/>
  <c r="BO22" i="3"/>
  <c r="BK22" i="3"/>
  <c r="T22" i="3"/>
  <c r="S22" i="3"/>
  <c r="H22" i="3"/>
  <c r="G22" i="3"/>
  <c r="DB21" i="3"/>
  <c r="DA21" i="3"/>
  <c r="CR21" i="3"/>
  <c r="CQ21" i="3"/>
  <c r="CO21" i="3"/>
  <c r="CJ21" i="3"/>
  <c r="CT21" i="3" s="1"/>
  <c r="BX21" i="3"/>
  <c r="BS21" i="3"/>
  <c r="BO21" i="3"/>
  <c r="BK21" i="3"/>
  <c r="T21" i="3"/>
  <c r="S21" i="3"/>
  <c r="H21" i="3"/>
  <c r="G21" i="3"/>
  <c r="DB20" i="3"/>
  <c r="DA20" i="3"/>
  <c r="CR20" i="3"/>
  <c r="CQ20" i="3"/>
  <c r="CO20" i="3"/>
  <c r="CJ20" i="3"/>
  <c r="CT20" i="3" s="1"/>
  <c r="CB20" i="3"/>
  <c r="BX20" i="3"/>
  <c r="BW20" i="3"/>
  <c r="BS20" i="3"/>
  <c r="BO20" i="3"/>
  <c r="CC20" i="3" s="1"/>
  <c r="BN20" i="3"/>
  <c r="BK20" i="3"/>
  <c r="BJ20" i="3"/>
  <c r="T20" i="3"/>
  <c r="S20" i="3"/>
  <c r="H20" i="3"/>
  <c r="G20" i="3"/>
  <c r="DB19" i="3"/>
  <c r="DA19" i="3"/>
  <c r="CR19" i="3"/>
  <c r="CQ19" i="3"/>
  <c r="CO19" i="3"/>
  <c r="CJ19" i="3"/>
  <c r="CT19" i="3" s="1"/>
  <c r="CB19" i="3"/>
  <c r="BX19" i="3"/>
  <c r="BW19" i="3"/>
  <c r="BS19" i="3"/>
  <c r="BR19" i="3"/>
  <c r="BO19" i="3"/>
  <c r="CC19" i="3" s="1"/>
  <c r="BN19" i="3"/>
  <c r="BK19" i="3"/>
  <c r="BJ19" i="3"/>
  <c r="T19" i="3"/>
  <c r="S19" i="3"/>
  <c r="H19" i="3"/>
  <c r="G19" i="3"/>
  <c r="DN18" i="3"/>
  <c r="DB18" i="3"/>
  <c r="DA18" i="3"/>
  <c r="CR18" i="3"/>
  <c r="CQ18" i="3"/>
  <c r="CO18" i="3"/>
  <c r="CJ18" i="3"/>
  <c r="CT18" i="3" s="1"/>
  <c r="CB18" i="3"/>
  <c r="BX18" i="3"/>
  <c r="BW18" i="3"/>
  <c r="BS18" i="3"/>
  <c r="BR18" i="3"/>
  <c r="BO18" i="3"/>
  <c r="CC18" i="3" s="1"/>
  <c r="BN18" i="3"/>
  <c r="BK18" i="3"/>
  <c r="BJ18" i="3"/>
  <c r="T18" i="3"/>
  <c r="S18" i="3"/>
  <c r="H18" i="3"/>
  <c r="G18" i="3"/>
  <c r="DN17" i="3"/>
  <c r="DB17" i="3"/>
  <c r="DA17" i="3"/>
  <c r="CR17" i="3"/>
  <c r="CQ17" i="3"/>
  <c r="CO17" i="3"/>
  <c r="CJ17" i="3"/>
  <c r="CT17" i="3" s="1"/>
  <c r="CB17" i="3"/>
  <c r="BX17" i="3"/>
  <c r="BW17" i="3"/>
  <c r="BS17" i="3"/>
  <c r="BO17" i="3"/>
  <c r="CC17" i="3" s="1"/>
  <c r="BN17" i="3"/>
  <c r="BK17" i="3"/>
  <c r="BJ17" i="3"/>
  <c r="T17" i="3"/>
  <c r="S17" i="3"/>
  <c r="H17" i="3"/>
  <c r="G17" i="3"/>
  <c r="DB16" i="3"/>
  <c r="DA16" i="3"/>
  <c r="CX16" i="3"/>
  <c r="CR16" i="3"/>
  <c r="CQ16" i="3"/>
  <c r="CO16" i="3"/>
  <c r="CJ16" i="3"/>
  <c r="CT16" i="3" s="1"/>
  <c r="CB16" i="3"/>
  <c r="BX16" i="3"/>
  <c r="BW16" i="3"/>
  <c r="BS16" i="3"/>
  <c r="BR16" i="3"/>
  <c r="BO16" i="3"/>
  <c r="CC16" i="3" s="1"/>
  <c r="BN16" i="3"/>
  <c r="BK16" i="3"/>
  <c r="BJ16" i="3"/>
  <c r="T16" i="3"/>
  <c r="S16" i="3"/>
  <c r="H16" i="3"/>
  <c r="G16" i="3"/>
  <c r="DN15" i="3"/>
  <c r="DB15" i="3"/>
  <c r="DA15" i="3"/>
  <c r="CR15" i="3"/>
  <c r="CQ15" i="3"/>
  <c r="CO15" i="3"/>
  <c r="CJ15" i="3"/>
  <c r="CT15" i="3" s="1"/>
  <c r="CB15" i="3"/>
  <c r="BX15" i="3"/>
  <c r="BW15" i="3"/>
  <c r="BS15" i="3"/>
  <c r="BR15" i="3"/>
  <c r="BO15" i="3"/>
  <c r="CC15" i="3" s="1"/>
  <c r="BN15" i="3"/>
  <c r="BK15" i="3"/>
  <c r="BJ15" i="3"/>
  <c r="T15" i="3"/>
  <c r="S15" i="3"/>
  <c r="H15" i="3"/>
  <c r="G15" i="3"/>
  <c r="DN14" i="3"/>
  <c r="DB14" i="3"/>
  <c r="DA14" i="3"/>
  <c r="CR14" i="3"/>
  <c r="CQ14" i="3"/>
  <c r="CO14" i="3"/>
  <c r="CJ14" i="3"/>
  <c r="CT14" i="3" s="1"/>
  <c r="CB14" i="3"/>
  <c r="BX14" i="3"/>
  <c r="BW14" i="3"/>
  <c r="BS14" i="3"/>
  <c r="BR14" i="3"/>
  <c r="BO14" i="3"/>
  <c r="CC14" i="3" s="1"/>
  <c r="BN14" i="3"/>
  <c r="BK14" i="3"/>
  <c r="BJ14" i="3"/>
  <c r="T14" i="3"/>
  <c r="S14" i="3"/>
  <c r="H14" i="3"/>
  <c r="G14" i="3"/>
  <c r="DN13" i="3"/>
  <c r="DB13" i="3"/>
  <c r="DA13" i="3"/>
  <c r="CR13" i="3"/>
  <c r="CQ13" i="3"/>
  <c r="CO13" i="3"/>
  <c r="CJ13" i="3"/>
  <c r="CT13" i="3" s="1"/>
  <c r="CB13" i="3"/>
  <c r="BX13" i="3"/>
  <c r="CC13" i="3" s="1"/>
  <c r="BS13" i="3"/>
  <c r="BR13" i="3"/>
  <c r="BO13" i="3"/>
  <c r="BN13" i="3"/>
  <c r="BK13" i="3"/>
  <c r="BJ13" i="3"/>
  <c r="T13" i="3"/>
  <c r="S13" i="3"/>
  <c r="H13" i="3"/>
  <c r="G13" i="3"/>
  <c r="EE12" i="3"/>
  <c r="EF12" i="3" s="1"/>
  <c r="EF27" i="3" s="1"/>
  <c r="ED12" i="3"/>
  <c r="ED27" i="3" s="1"/>
  <c r="EC12" i="3"/>
  <c r="EC27" i="3" s="1"/>
  <c r="EB12" i="3"/>
  <c r="EB27" i="3" s="1"/>
  <c r="DX12" i="3"/>
  <c r="DX27" i="3" s="1"/>
  <c r="DS12" i="3"/>
  <c r="DN12" i="3"/>
  <c r="DB12" i="3"/>
  <c r="DA12" i="3"/>
  <c r="CR12" i="3"/>
  <c r="CQ12" i="3"/>
  <c r="CO12" i="3"/>
  <c r="CJ12" i="3"/>
  <c r="CT12" i="3" s="1"/>
  <c r="CB12" i="3"/>
  <c r="BX12" i="3"/>
  <c r="BW12" i="3"/>
  <c r="BS12" i="3"/>
  <c r="BR12" i="3"/>
  <c r="BO12" i="3"/>
  <c r="CC12" i="3" s="1"/>
  <c r="BN12" i="3"/>
  <c r="BK12" i="3"/>
  <c r="BJ12" i="3"/>
  <c r="AM12" i="3"/>
  <c r="AM27" i="3" s="1"/>
  <c r="T12" i="3"/>
  <c r="S12" i="3"/>
  <c r="H12" i="3"/>
  <c r="G12" i="3"/>
  <c r="DN11" i="3"/>
  <c r="DB11" i="3"/>
  <c r="DA11" i="3"/>
  <c r="CR11" i="3"/>
  <c r="CQ11" i="3"/>
  <c r="CO11" i="3"/>
  <c r="CJ11" i="3"/>
  <c r="CT11" i="3" s="1"/>
  <c r="CB11" i="3"/>
  <c r="BX11" i="3"/>
  <c r="BW11" i="3"/>
  <c r="BS11" i="3"/>
  <c r="BR11" i="3"/>
  <c r="BO11" i="3"/>
  <c r="CC11" i="3" s="1"/>
  <c r="BN11" i="3"/>
  <c r="BK11" i="3"/>
  <c r="BJ11" i="3"/>
  <c r="T11" i="3"/>
  <c r="S11" i="3"/>
  <c r="H11" i="3"/>
  <c r="G11" i="3"/>
  <c r="DN10" i="3"/>
  <c r="DB10" i="3"/>
  <c r="DA10" i="3"/>
  <c r="CR10" i="3"/>
  <c r="CQ10" i="3"/>
  <c r="CO10" i="3"/>
  <c r="CJ10" i="3"/>
  <c r="CT10" i="3" s="1"/>
  <c r="CB10" i="3"/>
  <c r="BX10" i="3"/>
  <c r="BS10" i="3"/>
  <c r="BR10" i="3"/>
  <c r="BO10" i="3"/>
  <c r="CC10" i="3" s="1"/>
  <c r="BN10" i="3"/>
  <c r="BK10" i="3"/>
  <c r="BJ10" i="3"/>
  <c r="T10" i="3"/>
  <c r="S10" i="3"/>
  <c r="H10" i="3"/>
  <c r="G10" i="3"/>
  <c r="DB9" i="3"/>
  <c r="DA9" i="3"/>
  <c r="CR9" i="3"/>
  <c r="CQ9" i="3"/>
  <c r="CO9" i="3"/>
  <c r="CJ9" i="3"/>
  <c r="CT9" i="3" s="1"/>
  <c r="CB9" i="3"/>
  <c r="BX9" i="3"/>
  <c r="BW9" i="3"/>
  <c r="BS9" i="3"/>
  <c r="BR9" i="3"/>
  <c r="BO9" i="3"/>
  <c r="CC9" i="3" s="1"/>
  <c r="BN9" i="3"/>
  <c r="BK9" i="3"/>
  <c r="BJ9" i="3"/>
  <c r="T9" i="3"/>
  <c r="S9" i="3"/>
  <c r="H9" i="3"/>
  <c r="G9" i="3"/>
  <c r="DN8" i="3"/>
  <c r="DB8" i="3"/>
  <c r="DA8" i="3"/>
  <c r="CR8" i="3"/>
  <c r="CQ8" i="3"/>
  <c r="CO8" i="3"/>
  <c r="CJ8" i="3"/>
  <c r="CT8" i="3" s="1"/>
  <c r="CB8" i="3"/>
  <c r="BX8" i="3"/>
  <c r="BW8" i="3"/>
  <c r="BS8" i="3"/>
  <c r="BR8" i="3"/>
  <c r="BO8" i="3"/>
  <c r="CC8" i="3" s="1"/>
  <c r="BN8" i="3"/>
  <c r="BK8" i="3"/>
  <c r="BJ8" i="3"/>
  <c r="T8" i="3"/>
  <c r="S8" i="3"/>
  <c r="H8" i="3"/>
  <c r="G8" i="3"/>
  <c r="DB7" i="3"/>
  <c r="DA7" i="3"/>
  <c r="CR7" i="3"/>
  <c r="CQ7" i="3"/>
  <c r="CO7" i="3"/>
  <c r="CO27" i="3" s="1"/>
  <c r="CJ7" i="3"/>
  <c r="CT7" i="3" s="1"/>
  <c r="CB7" i="3"/>
  <c r="BX7" i="3"/>
  <c r="BX27" i="3" s="1"/>
  <c r="BW7" i="3"/>
  <c r="BS7" i="3"/>
  <c r="BR7" i="3"/>
  <c r="BO7" i="3"/>
  <c r="CC7" i="3" s="1"/>
  <c r="BN7" i="3"/>
  <c r="BK7" i="3"/>
  <c r="BJ7" i="3"/>
  <c r="T7" i="3"/>
  <c r="S7" i="3"/>
  <c r="H7" i="3"/>
  <c r="G7" i="3"/>
  <c r="DB6" i="3"/>
  <c r="DA6" i="3"/>
  <c r="CR6" i="3"/>
  <c r="CQ6" i="3"/>
  <c r="CO6" i="3"/>
  <c r="CJ6" i="3"/>
  <c r="CT6" i="3" s="1"/>
  <c r="BX6" i="3"/>
  <c r="BS6" i="3"/>
  <c r="BO6" i="3"/>
  <c r="BK6" i="3"/>
  <c r="T6" i="3"/>
  <c r="S6" i="3"/>
  <c r="H6" i="3"/>
  <c r="G6" i="3"/>
  <c r="DN5" i="3"/>
  <c r="DN27" i="3" s="1"/>
  <c r="DB5" i="3"/>
  <c r="DB27" i="3" s="1"/>
  <c r="DA5" i="3"/>
  <c r="CR5" i="3"/>
  <c r="CQ5" i="3"/>
  <c r="CQ27" i="3" s="1"/>
  <c r="CO5" i="3"/>
  <c r="CJ5" i="3"/>
  <c r="CJ27" i="3" s="1"/>
  <c r="CT27" i="3" s="1"/>
  <c r="CB5" i="3"/>
  <c r="BX5" i="3"/>
  <c r="BW5" i="3"/>
  <c r="BS5" i="3"/>
  <c r="BS27" i="3" s="1"/>
  <c r="BR5" i="3"/>
  <c r="BO5" i="3"/>
  <c r="BO27" i="3" s="1"/>
  <c r="CC27" i="3" s="1"/>
  <c r="BN5" i="3"/>
  <c r="BK5" i="3"/>
  <c r="BK27" i="3" s="1"/>
  <c r="BJ5" i="3"/>
  <c r="T5" i="3"/>
  <c r="S5" i="3"/>
  <c r="H5" i="3"/>
  <c r="G5" i="3"/>
  <c r="CT5" i="3" l="1"/>
  <c r="H27" i="3"/>
  <c r="T27" i="3"/>
  <c r="CB27" i="3"/>
  <c r="EE27" i="3"/>
  <c r="CC5" i="3"/>
  <c r="CR29" i="1" l="1"/>
  <c r="BW29" i="1"/>
  <c r="BR29" i="1"/>
  <c r="BN29" i="1"/>
  <c r="BJ29" i="1"/>
  <c r="EE28" i="1"/>
  <c r="ED28" i="1"/>
  <c r="EF28" i="1" s="1"/>
  <c r="EB28" i="1"/>
  <c r="DX28" i="1"/>
  <c r="DS28" i="1"/>
  <c r="DN28" i="1"/>
  <c r="CR28" i="1"/>
  <c r="CJ28" i="1"/>
  <c r="CT28" i="1" s="1"/>
  <c r="CB28" i="1"/>
  <c r="BW28" i="1"/>
  <c r="BR28" i="1"/>
  <c r="BN28" i="1"/>
  <c r="BJ28" i="1"/>
  <c r="S28" i="1"/>
  <c r="G28" i="1"/>
  <c r="EN27" i="1"/>
  <c r="EM27" i="1"/>
  <c r="EL27" i="1"/>
  <c r="EK27" i="1"/>
  <c r="EJ27" i="1"/>
  <c r="EI27" i="1"/>
  <c r="EH27" i="1"/>
  <c r="EG27" i="1"/>
  <c r="EA27" i="1"/>
  <c r="DZ27" i="1"/>
  <c r="DY27" i="1"/>
  <c r="DW27" i="1"/>
  <c r="DV27" i="1"/>
  <c r="DU27" i="1"/>
  <c r="DT27" i="1"/>
  <c r="DR27" i="1"/>
  <c r="DQ27" i="1"/>
  <c r="DP27" i="1"/>
  <c r="DO27" i="1"/>
  <c r="DM27" i="1"/>
  <c r="DL27" i="1"/>
  <c r="DK27" i="1"/>
  <c r="DJ27" i="1"/>
  <c r="DI27" i="1"/>
  <c r="DH27" i="1"/>
  <c r="DG27" i="1"/>
  <c r="DF27" i="1"/>
  <c r="DE27" i="1"/>
  <c r="DD27" i="1"/>
  <c r="DC27" i="1"/>
  <c r="CZ27" i="1"/>
  <c r="CY27" i="1"/>
  <c r="DA27" i="1" s="1"/>
  <c r="CW27" i="1"/>
  <c r="CX27" i="1" s="1"/>
  <c r="CV27" i="1"/>
  <c r="CU27" i="1"/>
  <c r="CS27" i="1"/>
  <c r="CP27" i="1"/>
  <c r="CR27" i="1" s="1"/>
  <c r="CN27" i="1"/>
  <c r="CM27" i="1"/>
  <c r="CL27" i="1"/>
  <c r="CK27" i="1"/>
  <c r="CI27" i="1"/>
  <c r="CH27" i="1"/>
  <c r="CG27" i="1"/>
  <c r="CF27" i="1"/>
  <c r="CE27" i="1"/>
  <c r="CA27" i="1"/>
  <c r="BZ27" i="1"/>
  <c r="BY27" i="1"/>
  <c r="BV27" i="1"/>
  <c r="BW27" i="1" s="1"/>
  <c r="BU27" i="1"/>
  <c r="BT27" i="1"/>
  <c r="BQ27" i="1"/>
  <c r="BP27" i="1"/>
  <c r="BR27" i="1" s="1"/>
  <c r="BM27" i="1"/>
  <c r="BL27" i="1"/>
  <c r="BN27" i="1" s="1"/>
  <c r="BI27" i="1"/>
  <c r="BH27" i="1"/>
  <c r="BJ27" i="1" s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R27" i="1"/>
  <c r="S27" i="1" s="1"/>
  <c r="Q27" i="1"/>
  <c r="P27" i="1"/>
  <c r="O27" i="1"/>
  <c r="N27" i="1"/>
  <c r="M27" i="1"/>
  <c r="L27" i="1"/>
  <c r="K27" i="1"/>
  <c r="J27" i="1"/>
  <c r="I27" i="1"/>
  <c r="F27" i="1"/>
  <c r="G27" i="1" s="1"/>
  <c r="E27" i="1"/>
  <c r="D27" i="1"/>
  <c r="C27" i="1"/>
  <c r="DB26" i="1"/>
  <c r="DA26" i="1"/>
  <c r="CR26" i="1"/>
  <c r="CQ26" i="1"/>
  <c r="CO26" i="1"/>
  <c r="CJ26" i="1"/>
  <c r="CT26" i="1" s="1"/>
  <c r="CB26" i="1"/>
  <c r="BX26" i="1"/>
  <c r="BS26" i="1"/>
  <c r="BO26" i="1"/>
  <c r="CC26" i="1" s="1"/>
  <c r="BN26" i="1"/>
  <c r="BK26" i="1"/>
  <c r="BJ26" i="1"/>
  <c r="T26" i="1"/>
  <c r="S26" i="1"/>
  <c r="H26" i="1"/>
  <c r="G26" i="1"/>
  <c r="DB25" i="1"/>
  <c r="DA25" i="1"/>
  <c r="CX25" i="1"/>
  <c r="CQ25" i="1"/>
  <c r="CO25" i="1"/>
  <c r="CJ25" i="1"/>
  <c r="BX25" i="1"/>
  <c r="BS25" i="1"/>
  <c r="BO25" i="1"/>
  <c r="BK25" i="1"/>
  <c r="T25" i="1"/>
  <c r="H25" i="1"/>
  <c r="DB24" i="1"/>
  <c r="DA24" i="1"/>
  <c r="CR24" i="1"/>
  <c r="CQ24" i="1"/>
  <c r="CO24" i="1"/>
  <c r="CJ24" i="1"/>
  <c r="CT24" i="1" s="1"/>
  <c r="CB24" i="1"/>
  <c r="BX24" i="1"/>
  <c r="CC24" i="1" s="1"/>
  <c r="BS24" i="1"/>
  <c r="BR24" i="1"/>
  <c r="BO24" i="1"/>
  <c r="BN24" i="1"/>
  <c r="BK24" i="1"/>
  <c r="BJ24" i="1"/>
  <c r="EE23" i="1"/>
  <c r="EF23" i="1" s="1"/>
  <c r="ED23" i="1"/>
  <c r="EC23" i="1"/>
  <c r="DX23" i="1"/>
  <c r="DS23" i="1"/>
  <c r="DS27" i="1" s="1"/>
  <c r="DN23" i="1"/>
  <c r="DB23" i="1"/>
  <c r="DA23" i="1"/>
  <c r="CR23" i="1"/>
  <c r="CQ23" i="1"/>
  <c r="CO23" i="1"/>
  <c r="CJ23" i="1"/>
  <c r="CT23" i="1" s="1"/>
  <c r="BX23" i="1"/>
  <c r="BS23" i="1"/>
  <c r="BO23" i="1"/>
  <c r="BK23" i="1"/>
  <c r="BJ23" i="1"/>
  <c r="T23" i="1"/>
  <c r="S23" i="1"/>
  <c r="H23" i="1"/>
  <c r="G23" i="1"/>
  <c r="DB22" i="1"/>
  <c r="DA22" i="1"/>
  <c r="CR22" i="1"/>
  <c r="CQ22" i="1"/>
  <c r="CO22" i="1"/>
  <c r="CJ22" i="1"/>
  <c r="CT22" i="1" s="1"/>
  <c r="BX22" i="1"/>
  <c r="BS22" i="1"/>
  <c r="BO22" i="1"/>
  <c r="BK22" i="1"/>
  <c r="T22" i="1"/>
  <c r="S22" i="1"/>
  <c r="H22" i="1"/>
  <c r="G22" i="1"/>
  <c r="DB21" i="1"/>
  <c r="DA21" i="1"/>
  <c r="CR21" i="1"/>
  <c r="CQ21" i="1"/>
  <c r="CO21" i="1"/>
  <c r="CJ21" i="1"/>
  <c r="CT21" i="1" s="1"/>
  <c r="BX21" i="1"/>
  <c r="BS21" i="1"/>
  <c r="BO21" i="1"/>
  <c r="BK21" i="1"/>
  <c r="T21" i="1"/>
  <c r="S21" i="1"/>
  <c r="H21" i="1"/>
  <c r="G21" i="1"/>
  <c r="DB20" i="1"/>
  <c r="DA20" i="1"/>
  <c r="CR20" i="1"/>
  <c r="CQ20" i="1"/>
  <c r="CO20" i="1"/>
  <c r="CJ20" i="1"/>
  <c r="CT20" i="1" s="1"/>
  <c r="CB20" i="1"/>
  <c r="BX20" i="1"/>
  <c r="BW20" i="1"/>
  <c r="BS20" i="1"/>
  <c r="BO20" i="1"/>
  <c r="CC20" i="1" s="1"/>
  <c r="BN20" i="1"/>
  <c r="BK20" i="1"/>
  <c r="BJ20" i="1"/>
  <c r="T20" i="1"/>
  <c r="S20" i="1"/>
  <c r="H20" i="1"/>
  <c r="G20" i="1"/>
  <c r="DB19" i="1"/>
  <c r="DA19" i="1"/>
  <c r="CR19" i="1"/>
  <c r="CQ19" i="1"/>
  <c r="CO19" i="1"/>
  <c r="CJ19" i="1"/>
  <c r="CT19" i="1" s="1"/>
  <c r="CB19" i="1"/>
  <c r="BX19" i="1"/>
  <c r="BW19" i="1"/>
  <c r="BS19" i="1"/>
  <c r="BR19" i="1"/>
  <c r="BO19" i="1"/>
  <c r="CC19" i="1" s="1"/>
  <c r="BN19" i="1"/>
  <c r="BK19" i="1"/>
  <c r="BJ19" i="1"/>
  <c r="T19" i="1"/>
  <c r="S19" i="1"/>
  <c r="H19" i="1"/>
  <c r="G19" i="1"/>
  <c r="DN18" i="1"/>
  <c r="DB18" i="1"/>
  <c r="DA18" i="1"/>
  <c r="CR18" i="1"/>
  <c r="CQ18" i="1"/>
  <c r="CO18" i="1"/>
  <c r="CJ18" i="1"/>
  <c r="CT18" i="1" s="1"/>
  <c r="CB18" i="1"/>
  <c r="BX18" i="1"/>
  <c r="BW18" i="1"/>
  <c r="BS18" i="1"/>
  <c r="BR18" i="1"/>
  <c r="BO18" i="1"/>
  <c r="CC18" i="1" s="1"/>
  <c r="BN18" i="1"/>
  <c r="BK18" i="1"/>
  <c r="BJ18" i="1"/>
  <c r="T18" i="1"/>
  <c r="S18" i="1"/>
  <c r="H18" i="1"/>
  <c r="G18" i="1"/>
  <c r="DN17" i="1"/>
  <c r="DB17" i="1"/>
  <c r="DA17" i="1"/>
  <c r="CR17" i="1"/>
  <c r="CQ17" i="1"/>
  <c r="CO17" i="1"/>
  <c r="CJ17" i="1"/>
  <c r="CT17" i="1" s="1"/>
  <c r="CB17" i="1"/>
  <c r="BX17" i="1"/>
  <c r="BW17" i="1"/>
  <c r="BS17" i="1"/>
  <c r="BO17" i="1"/>
  <c r="CC17" i="1" s="1"/>
  <c r="BN17" i="1"/>
  <c r="BK17" i="1"/>
  <c r="BJ17" i="1"/>
  <c r="T17" i="1"/>
  <c r="S17" i="1"/>
  <c r="H17" i="1"/>
  <c r="G17" i="1"/>
  <c r="DB16" i="1"/>
  <c r="DA16" i="1"/>
  <c r="CX16" i="1"/>
  <c r="CR16" i="1"/>
  <c r="CQ16" i="1"/>
  <c r="CO16" i="1"/>
  <c r="CJ16" i="1"/>
  <c r="CT16" i="1" s="1"/>
  <c r="CB16" i="1"/>
  <c r="BX16" i="1"/>
  <c r="BW16" i="1"/>
  <c r="BS16" i="1"/>
  <c r="BR16" i="1"/>
  <c r="BO16" i="1"/>
  <c r="CC16" i="1" s="1"/>
  <c r="BN16" i="1"/>
  <c r="BK16" i="1"/>
  <c r="BJ16" i="1"/>
  <c r="T16" i="1"/>
  <c r="S16" i="1"/>
  <c r="H16" i="1"/>
  <c r="G16" i="1"/>
  <c r="DN15" i="1"/>
  <c r="DB15" i="1"/>
  <c r="DA15" i="1"/>
  <c r="CR15" i="1"/>
  <c r="CQ15" i="1"/>
  <c r="CO15" i="1"/>
  <c r="CJ15" i="1"/>
  <c r="CT15" i="1" s="1"/>
  <c r="CB15" i="1"/>
  <c r="BX15" i="1"/>
  <c r="BW15" i="1"/>
  <c r="BS15" i="1"/>
  <c r="BR15" i="1"/>
  <c r="BO15" i="1"/>
  <c r="CC15" i="1" s="1"/>
  <c r="BN15" i="1"/>
  <c r="BK15" i="1"/>
  <c r="BJ15" i="1"/>
  <c r="T15" i="1"/>
  <c r="S15" i="1"/>
  <c r="H15" i="1"/>
  <c r="G15" i="1"/>
  <c r="DN14" i="1"/>
  <c r="DB14" i="1"/>
  <c r="DA14" i="1"/>
  <c r="CR14" i="1"/>
  <c r="CQ14" i="1"/>
  <c r="CO14" i="1"/>
  <c r="CJ14" i="1"/>
  <c r="CT14" i="1" s="1"/>
  <c r="CB14" i="1"/>
  <c r="BX14" i="1"/>
  <c r="BW14" i="1"/>
  <c r="BS14" i="1"/>
  <c r="BR14" i="1"/>
  <c r="BO14" i="1"/>
  <c r="CC14" i="1" s="1"/>
  <c r="BN14" i="1"/>
  <c r="BK14" i="1"/>
  <c r="BJ14" i="1"/>
  <c r="T14" i="1"/>
  <c r="S14" i="1"/>
  <c r="H14" i="1"/>
  <c r="G14" i="1"/>
  <c r="DN13" i="1"/>
  <c r="DB13" i="1"/>
  <c r="DA13" i="1"/>
  <c r="CR13" i="1"/>
  <c r="CQ13" i="1"/>
  <c r="CO13" i="1"/>
  <c r="CJ13" i="1"/>
  <c r="CT13" i="1" s="1"/>
  <c r="CB13" i="1"/>
  <c r="BX13" i="1"/>
  <c r="CC13" i="1" s="1"/>
  <c r="BS13" i="1"/>
  <c r="BR13" i="1"/>
  <c r="BO13" i="1"/>
  <c r="BN13" i="1"/>
  <c r="BK13" i="1"/>
  <c r="BJ13" i="1"/>
  <c r="T13" i="1"/>
  <c r="S13" i="1"/>
  <c r="H13" i="1"/>
  <c r="G13" i="1"/>
  <c r="EE12" i="1"/>
  <c r="EF12" i="1" s="1"/>
  <c r="EF27" i="1" s="1"/>
  <c r="ED12" i="1"/>
  <c r="ED27" i="1" s="1"/>
  <c r="EC12" i="1"/>
  <c r="EC27" i="1" s="1"/>
  <c r="EB12" i="1"/>
  <c r="EB27" i="1" s="1"/>
  <c r="DX12" i="1"/>
  <c r="DX27" i="1" s="1"/>
  <c r="DS12" i="1"/>
  <c r="DN12" i="1"/>
  <c r="DB12" i="1"/>
  <c r="DA12" i="1"/>
  <c r="CR12" i="1"/>
  <c r="CQ12" i="1"/>
  <c r="CO12" i="1"/>
  <c r="CJ12" i="1"/>
  <c r="CT12" i="1" s="1"/>
  <c r="CB12" i="1"/>
  <c r="BX12" i="1"/>
  <c r="BW12" i="1"/>
  <c r="BS12" i="1"/>
  <c r="BR12" i="1"/>
  <c r="BO12" i="1"/>
  <c r="CC12" i="1" s="1"/>
  <c r="BN12" i="1"/>
  <c r="BK12" i="1"/>
  <c r="BJ12" i="1"/>
  <c r="AM12" i="1"/>
  <c r="AM27" i="1" s="1"/>
  <c r="T12" i="1"/>
  <c r="S12" i="1"/>
  <c r="H12" i="1"/>
  <c r="G12" i="1"/>
  <c r="DN11" i="1"/>
  <c r="DB11" i="1"/>
  <c r="DA11" i="1"/>
  <c r="CR11" i="1"/>
  <c r="CQ11" i="1"/>
  <c r="CO11" i="1"/>
  <c r="CJ11" i="1"/>
  <c r="CT11" i="1" s="1"/>
  <c r="CB11" i="1"/>
  <c r="BX11" i="1"/>
  <c r="BW11" i="1"/>
  <c r="BS11" i="1"/>
  <c r="BR11" i="1"/>
  <c r="BO11" i="1"/>
  <c r="CC11" i="1" s="1"/>
  <c r="BN11" i="1"/>
  <c r="BK11" i="1"/>
  <c r="BJ11" i="1"/>
  <c r="T11" i="1"/>
  <c r="S11" i="1"/>
  <c r="H11" i="1"/>
  <c r="G11" i="1"/>
  <c r="DN10" i="1"/>
  <c r="DB10" i="1"/>
  <c r="DA10" i="1"/>
  <c r="CR10" i="1"/>
  <c r="CQ10" i="1"/>
  <c r="CO10" i="1"/>
  <c r="CJ10" i="1"/>
  <c r="CT10" i="1" s="1"/>
  <c r="CB10" i="1"/>
  <c r="BX10" i="1"/>
  <c r="BS10" i="1"/>
  <c r="BR10" i="1"/>
  <c r="BO10" i="1"/>
  <c r="CC10" i="1" s="1"/>
  <c r="BN10" i="1"/>
  <c r="BK10" i="1"/>
  <c r="BJ10" i="1"/>
  <c r="T10" i="1"/>
  <c r="S10" i="1"/>
  <c r="H10" i="1"/>
  <c r="G10" i="1"/>
  <c r="DB9" i="1"/>
  <c r="DA9" i="1"/>
  <c r="CR9" i="1"/>
  <c r="CQ9" i="1"/>
  <c r="CO9" i="1"/>
  <c r="CJ9" i="1"/>
  <c r="CT9" i="1" s="1"/>
  <c r="CB9" i="1"/>
  <c r="BX9" i="1"/>
  <c r="BW9" i="1"/>
  <c r="BS9" i="1"/>
  <c r="BR9" i="1"/>
  <c r="BO9" i="1"/>
  <c r="CC9" i="1" s="1"/>
  <c r="BN9" i="1"/>
  <c r="BK9" i="1"/>
  <c r="BJ9" i="1"/>
  <c r="T9" i="1"/>
  <c r="S9" i="1"/>
  <c r="H9" i="1"/>
  <c r="G9" i="1"/>
  <c r="DN8" i="1"/>
  <c r="DB8" i="1"/>
  <c r="DA8" i="1"/>
  <c r="CR8" i="1"/>
  <c r="CQ8" i="1"/>
  <c r="CO8" i="1"/>
  <c r="CJ8" i="1"/>
  <c r="CT8" i="1" s="1"/>
  <c r="CB8" i="1"/>
  <c r="BX8" i="1"/>
  <c r="BW8" i="1"/>
  <c r="BS8" i="1"/>
  <c r="BR8" i="1"/>
  <c r="BO8" i="1"/>
  <c r="CC8" i="1" s="1"/>
  <c r="BN8" i="1"/>
  <c r="BK8" i="1"/>
  <c r="BJ8" i="1"/>
  <c r="T8" i="1"/>
  <c r="S8" i="1"/>
  <c r="H8" i="1"/>
  <c r="G8" i="1"/>
  <c r="DB7" i="1"/>
  <c r="DA7" i="1"/>
  <c r="CR7" i="1"/>
  <c r="CQ7" i="1"/>
  <c r="CO7" i="1"/>
  <c r="CO27" i="1" s="1"/>
  <c r="CJ7" i="1"/>
  <c r="CT7" i="1" s="1"/>
  <c r="CB7" i="1"/>
  <c r="BX7" i="1"/>
  <c r="BX27" i="1" s="1"/>
  <c r="BW7" i="1"/>
  <c r="BS7" i="1"/>
  <c r="BR7" i="1"/>
  <c r="BO7" i="1"/>
  <c r="CC7" i="1" s="1"/>
  <c r="BN7" i="1"/>
  <c r="BK7" i="1"/>
  <c r="BJ7" i="1"/>
  <c r="T7" i="1"/>
  <c r="S7" i="1"/>
  <c r="H7" i="1"/>
  <c r="G7" i="1"/>
  <c r="DB6" i="1"/>
  <c r="DA6" i="1"/>
  <c r="CR6" i="1"/>
  <c r="CQ6" i="1"/>
  <c r="CO6" i="1"/>
  <c r="CJ6" i="1"/>
  <c r="CT6" i="1" s="1"/>
  <c r="BX6" i="1"/>
  <c r="BS6" i="1"/>
  <c r="BO6" i="1"/>
  <c r="BK6" i="1"/>
  <c r="T6" i="1"/>
  <c r="S6" i="1"/>
  <c r="H6" i="1"/>
  <c r="G6" i="1"/>
  <c r="DN5" i="1"/>
  <c r="DN27" i="1" s="1"/>
  <c r="DB5" i="1"/>
  <c r="DB27" i="1" s="1"/>
  <c r="DA5" i="1"/>
  <c r="CR5" i="1"/>
  <c r="CQ5" i="1"/>
  <c r="CQ27" i="1" s="1"/>
  <c r="CO5" i="1"/>
  <c r="CJ5" i="1"/>
  <c r="CJ27" i="1" s="1"/>
  <c r="CT27" i="1" s="1"/>
  <c r="CB5" i="1"/>
  <c r="BX5" i="1"/>
  <c r="BW5" i="1"/>
  <c r="BS5" i="1"/>
  <c r="BS27" i="1" s="1"/>
  <c r="BR5" i="1"/>
  <c r="BO5" i="1"/>
  <c r="BO27" i="1" s="1"/>
  <c r="CC27" i="1" s="1"/>
  <c r="BN5" i="1"/>
  <c r="BK5" i="1"/>
  <c r="BK27" i="1" s="1"/>
  <c r="BJ5" i="1"/>
  <c r="T5" i="1"/>
  <c r="S5" i="1"/>
  <c r="H5" i="1"/>
  <c r="G5" i="1"/>
  <c r="CT5" i="1" l="1"/>
  <c r="H27" i="1"/>
  <c r="T27" i="1"/>
  <c r="CB27" i="1"/>
  <c r="EE27" i="1"/>
  <c r="CC5" i="1"/>
</calcChain>
</file>

<file path=xl/sharedStrings.xml><?xml version="1.0" encoding="utf-8"?>
<sst xmlns="http://schemas.openxmlformats.org/spreadsheetml/2006/main" count="4448" uniqueCount="157">
  <si>
    <t>Оперативные данные по полевым работам по Можгинскому району на 01 сентября  2014 года</t>
  </si>
  <si>
    <t>Наименование хозяйства</t>
  </si>
  <si>
    <t>Протравливание семян, тонн</t>
  </si>
  <si>
    <t>Б О Р О Н О В А Н И Е, га</t>
  </si>
  <si>
    <t>П О Д К О Р М К А, га</t>
  </si>
  <si>
    <t>ПОСЕВ, га</t>
  </si>
  <si>
    <t>Посев яровых зерновых и зернобобовых, га</t>
  </si>
  <si>
    <t>Посев льна, га</t>
  </si>
  <si>
    <t xml:space="preserve">работало агрегатов </t>
  </si>
  <si>
    <t>Посев кукурузы, га</t>
  </si>
  <si>
    <t>Посев однолетних трав, га</t>
  </si>
  <si>
    <t>в том числе</t>
  </si>
  <si>
    <t>Гибель озимых культур, га</t>
  </si>
  <si>
    <t>Пересев  озимых,     га(какой культурой)</t>
  </si>
  <si>
    <t>Посадка картофеля, га</t>
  </si>
  <si>
    <t>Посев овощей, га</t>
  </si>
  <si>
    <t>Посев многолетних трав, га</t>
  </si>
  <si>
    <t>Хим. Прополка</t>
  </si>
  <si>
    <t>Борьба с    вредителями,   га</t>
  </si>
  <si>
    <t>Хим.прополка, га</t>
  </si>
  <si>
    <t>Междурядная обработка  га</t>
  </si>
  <si>
    <t>скошено сеяных и естественных трав,га</t>
  </si>
  <si>
    <t>Заготовлено, тонн</t>
  </si>
  <si>
    <t>в том числе сенаж в пленке, тонн</t>
  </si>
  <si>
    <t>Заготовлено</t>
  </si>
  <si>
    <t>ц.к.ед на усл.голову</t>
  </si>
  <si>
    <t>за день, ц.к.ед</t>
  </si>
  <si>
    <t>Подготовка почвы под посев озимых культур, га</t>
  </si>
  <si>
    <t>Работало тракторов на обработке почвы, ед</t>
  </si>
  <si>
    <t>Посев озимых культур,га</t>
  </si>
  <si>
    <t>Уборка зерновых культур</t>
  </si>
  <si>
    <t>Теребление льна, га</t>
  </si>
  <si>
    <t>Зябь,   га</t>
  </si>
  <si>
    <t>Засыпка семян, тонн</t>
  </si>
  <si>
    <t>условное поголовье, голов</t>
  </si>
  <si>
    <t>Картофель</t>
  </si>
  <si>
    <t>овощи</t>
  </si>
  <si>
    <t>ВСЕГО ОВОЩЕЙ</t>
  </si>
  <si>
    <t>зерновых</t>
  </si>
  <si>
    <t>льна</t>
  </si>
  <si>
    <t>зяби</t>
  </si>
  <si>
    <t>мн.трав</t>
  </si>
  <si>
    <t>озимых культур</t>
  </si>
  <si>
    <t xml:space="preserve">боронование </t>
  </si>
  <si>
    <t>подкормке</t>
  </si>
  <si>
    <t>посеве</t>
  </si>
  <si>
    <t>просо</t>
  </si>
  <si>
    <t>суд.          трава</t>
  </si>
  <si>
    <t>овес               +вика</t>
  </si>
  <si>
    <t>прочие</t>
  </si>
  <si>
    <t>план</t>
  </si>
  <si>
    <t>факт</t>
  </si>
  <si>
    <t>капуста</t>
  </si>
  <si>
    <t>свекла</t>
  </si>
  <si>
    <t>морковь</t>
  </si>
  <si>
    <t>клевер</t>
  </si>
  <si>
    <t>люцерна</t>
  </si>
  <si>
    <t>злаковые</t>
  </si>
  <si>
    <t>донник</t>
  </si>
  <si>
    <t>прочие,смесь</t>
  </si>
  <si>
    <t>овощей</t>
  </si>
  <si>
    <t>кукурузы</t>
  </si>
  <si>
    <t>сено</t>
  </si>
  <si>
    <t>сенаж</t>
  </si>
  <si>
    <t>силосная масса</t>
  </si>
  <si>
    <t>соломы</t>
  </si>
  <si>
    <t xml:space="preserve">переходящий фонд                      </t>
  </si>
  <si>
    <t xml:space="preserve">яровые зерновые +  (страх.фонд)            </t>
  </si>
  <si>
    <t>льна долгунца</t>
  </si>
  <si>
    <t>мн.       трав</t>
  </si>
  <si>
    <t>%</t>
  </si>
  <si>
    <t>за день</t>
  </si>
  <si>
    <t>гибель озимых</t>
  </si>
  <si>
    <t>зябь/мн.травы</t>
  </si>
  <si>
    <t>оз.культу/мн.трав</t>
  </si>
  <si>
    <t>кукуруза</t>
  </si>
  <si>
    <t>картофеля</t>
  </si>
  <si>
    <t>за день,     га</t>
  </si>
  <si>
    <t>за день, т</t>
  </si>
  <si>
    <t>план (готовый силос)</t>
  </si>
  <si>
    <t>план (зеленой массы на силос)</t>
  </si>
  <si>
    <t>за день,т</t>
  </si>
  <si>
    <t>га</t>
  </si>
  <si>
    <t>тонн</t>
  </si>
  <si>
    <t>2013 г ц.к.ед</t>
  </si>
  <si>
    <t>План, га</t>
  </si>
  <si>
    <t>сжато и скошено зерновых, га</t>
  </si>
  <si>
    <t>скошено в валки, га</t>
  </si>
  <si>
    <t>на корма, га</t>
  </si>
  <si>
    <t xml:space="preserve"> в валках, га</t>
  </si>
  <si>
    <t>обмолочено на зерно, га</t>
  </si>
  <si>
    <t>за день,       га</t>
  </si>
  <si>
    <t>валовый сбор,           тонн</t>
  </si>
  <si>
    <t>вал.сбор за день, тонн</t>
  </si>
  <si>
    <t>урожайность, ц/га</t>
  </si>
  <si>
    <t>обработка зерна, тонн</t>
  </si>
  <si>
    <t>% уборки</t>
  </si>
  <si>
    <t>Работало комбайнов</t>
  </si>
  <si>
    <t>за день, га</t>
  </si>
  <si>
    <t>план, га</t>
  </si>
  <si>
    <t>гибель, га</t>
  </si>
  <si>
    <t>факт, га</t>
  </si>
  <si>
    <t>ц/га</t>
  </si>
  <si>
    <t>гибель,га</t>
  </si>
  <si>
    <t>скошено</t>
  </si>
  <si>
    <t>силос</t>
  </si>
  <si>
    <t>Обмолочено, га</t>
  </si>
  <si>
    <t>Зябь, га</t>
  </si>
  <si>
    <t>ООО Россия</t>
  </si>
  <si>
    <t>ООО ВерА</t>
  </si>
  <si>
    <t>ООО Родина</t>
  </si>
  <si>
    <t>СПК Победа</t>
  </si>
  <si>
    <t>СПК Держава</t>
  </si>
  <si>
    <t>СПК Трактор</t>
  </si>
  <si>
    <t>СПК Югдон</t>
  </si>
  <si>
    <t>СПК Заря</t>
  </si>
  <si>
    <t>ООО Исток</t>
  </si>
  <si>
    <t>СПК Кр.Октябрь</t>
  </si>
  <si>
    <t>ООО Какси</t>
  </si>
  <si>
    <t>СПК Луч</t>
  </si>
  <si>
    <t>ООО Туташево</t>
  </si>
  <si>
    <t>ООО Рус Пычас</t>
  </si>
  <si>
    <t>ООО Петухово</t>
  </si>
  <si>
    <t>ООО Новобиинское</t>
  </si>
  <si>
    <t>ООО Изошур</t>
  </si>
  <si>
    <t>ООО Малая Кибья</t>
  </si>
  <si>
    <t>ООО Сельфон</t>
  </si>
  <si>
    <t>ООО Колос+ТерраНова</t>
  </si>
  <si>
    <t>ООО Лен</t>
  </si>
  <si>
    <t>ООО Дружба</t>
  </si>
  <si>
    <t>ИТОГО</t>
  </si>
  <si>
    <t>КФХ</t>
  </si>
  <si>
    <t>2013 год</t>
  </si>
  <si>
    <t>Оперативные данные по полевым работам по Можгинскому району на 02 сентября  2014 года</t>
  </si>
  <si>
    <t>Оперативные данные по полевым работам по Можгинскому району на 03 сентября  2014 года</t>
  </si>
  <si>
    <t>Оперативные данные по полевым работам по Можгинскому району на 04 сентября  2014 года</t>
  </si>
  <si>
    <t>Оперативные данные по полевым работам по Можгинскому району на 05 сентября  2014 года</t>
  </si>
  <si>
    <t>Оперативные данные по полевым работам по Можгинскому району на 08 сентября  2014 года</t>
  </si>
  <si>
    <t>Оперативные данные по полевым работам по Можгинскому району на 09 сентября  2014 года</t>
  </si>
  <si>
    <t>Оперативные данные по полевым работам по Можгинскому району на 10 сентября  2014 года</t>
  </si>
  <si>
    <t>Оперативные данные по полевым работам по Можгинскому району на 11 сентября  2014 года</t>
  </si>
  <si>
    <t>ООО Родина М-Пурга</t>
  </si>
  <si>
    <t>Оперативные данные по полевым работам по Можгинскому району на 12 сентября  2014 года</t>
  </si>
  <si>
    <t>Оперативные данные по полевым работам по Можгинскому району на 15 сентября  2014 года</t>
  </si>
  <si>
    <t>поднятие тресты</t>
  </si>
  <si>
    <t>Оперативные данные по полевым работам по Можгинскому району на 16 сентября  2014 года</t>
  </si>
  <si>
    <t>Оперативные данные по полевым работам по Можгинскому району на 17 сентября  2014 года</t>
  </si>
  <si>
    <t>вал.     сбор за день, тонн</t>
  </si>
  <si>
    <t>Оперативные данные по полевым работам по Можгинскому району на 18 сентября  2014 года</t>
  </si>
  <si>
    <t>Оперативные данные по полевым работам по Можгинскому району на 19 сентября  2014 года</t>
  </si>
  <si>
    <t>Оперативные данные по полевым работам по Можгинскому району на 22 сентября  2014 года</t>
  </si>
  <si>
    <t>Оперативные данные по полевым работам по Можгинскому району на 23 сентября  2014 года</t>
  </si>
  <si>
    <t>рулоны,га</t>
  </si>
  <si>
    <t>Оперативные данные по полевым работам по Можгинскому району на 24 сентября  2014 года</t>
  </si>
  <si>
    <t>Оперативные данные по полевым работам по Можгинскому району на 25 сентября  2014 года</t>
  </si>
  <si>
    <t>Оперативные данные по полевым работам по Можгинскому району на 26 сентября  2014 года</t>
  </si>
  <si>
    <t>Оперативные данные по полевым работам по Можгинскому району на 29 сентября  2014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</si>
</sst>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name val="Arial Cyr"/>
      <charset val="204"/>
    </font>
    <font>
      <b/>
      <i/>
      <sz val="14"/>
      <name val="Arial Cyr"/>
      <charset val="204"/>
    </font>
    <font>
      <b/>
      <i/>
      <sz val="22"/>
      <name val="Arial Cyr"/>
      <charset val="204"/>
    </font>
    <font>
      <sz val="14"/>
      <name val="Arial Cyr"/>
      <charset val="204"/>
    </font>
    <font>
      <i/>
      <sz val="11"/>
      <name val="Times New Roman"/>
      <family val="1"/>
      <charset val="204"/>
    </font>
    <font>
      <i/>
      <sz val="11"/>
      <name val="Arial Cyr"/>
      <charset val="204"/>
    </font>
    <font>
      <i/>
      <sz val="14"/>
      <name val="Arial Cyr"/>
      <charset val="204"/>
    </font>
    <font>
      <b/>
      <i/>
      <sz val="20"/>
      <name val="Arial Cyr"/>
      <charset val="204"/>
    </font>
    <font>
      <i/>
      <sz val="16"/>
      <name val="Arial Cyr"/>
      <charset val="204"/>
    </font>
    <font>
      <i/>
      <sz val="18"/>
      <name val="Arial Cyr"/>
      <charset val="204"/>
    </font>
    <font>
      <sz val="11"/>
      <name val="Arial Cyr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b/>
      <sz val="14"/>
      <color indexed="10"/>
      <name val="Arial Cyr"/>
      <charset val="204"/>
    </font>
    <font>
      <b/>
      <sz val="14"/>
      <name val="Arial"/>
      <family val="2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Arial Cyr"/>
      <charset val="204"/>
    </font>
    <font>
      <b/>
      <sz val="14"/>
      <color indexed="1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14"/>
      <name val="Arial"/>
      <family val="2"/>
      <charset val="204"/>
    </font>
    <font>
      <b/>
      <i/>
      <sz val="14"/>
      <name val="Cambria"/>
      <family val="1"/>
      <charset val="204"/>
      <scheme val="major"/>
    </font>
    <font>
      <sz val="14"/>
      <color indexed="41"/>
      <name val="Arial Cyr"/>
      <charset val="204"/>
    </font>
    <font>
      <i/>
      <sz val="12"/>
      <name val="Arial Cyr"/>
      <charset val="204"/>
    </font>
    <font>
      <b/>
      <sz val="14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/>
    </xf>
    <xf numFmtId="0" fontId="4" fillId="2" borderId="8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/>
    </xf>
    <xf numFmtId="0" fontId="5" fillId="0" borderId="0" xfId="0" applyFont="1" applyFill="1"/>
    <xf numFmtId="22" fontId="4" fillId="2" borderId="3" xfId="0" applyNumberFormat="1" applyFont="1" applyFill="1" applyBorder="1" applyAlignment="1" applyProtection="1">
      <alignment horizontal="center" vertical="center" wrapText="1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/>
    </xf>
    <xf numFmtId="0" fontId="5" fillId="3" borderId="6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vertical="center" wrapText="1"/>
    </xf>
    <xf numFmtId="0" fontId="10" fillId="4" borderId="6" xfId="0" applyFont="1" applyFill="1" applyBorder="1" applyAlignment="1">
      <alignment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3" fontId="11" fillId="2" borderId="6" xfId="0" applyNumberFormat="1" applyFont="1" applyFill="1" applyBorder="1" applyAlignment="1">
      <alignment horizontal="center" vertical="center"/>
    </xf>
    <xf numFmtId="3" fontId="12" fillId="2" borderId="6" xfId="0" applyNumberFormat="1" applyFont="1" applyFill="1" applyBorder="1" applyAlignment="1">
      <alignment horizontal="center" vertical="center"/>
    </xf>
    <xf numFmtId="3" fontId="12" fillId="6" borderId="6" xfId="0" applyNumberFormat="1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1" fontId="11" fillId="2" borderId="6" xfId="0" applyNumberFormat="1" applyFont="1" applyFill="1" applyBorder="1" applyAlignment="1">
      <alignment horizontal="center" vertical="center"/>
    </xf>
    <xf numFmtId="1" fontId="11" fillId="6" borderId="13" xfId="0" applyNumberFormat="1" applyFont="1" applyFill="1" applyBorder="1" applyAlignment="1">
      <alignment horizontal="center" vertical="center"/>
    </xf>
    <xf numFmtId="1" fontId="11" fillId="6" borderId="6" xfId="0" applyNumberFormat="1" applyFont="1" applyFill="1" applyBorder="1" applyAlignment="1">
      <alignment horizontal="center"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1" fillId="6" borderId="13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1" fontId="16" fillId="2" borderId="6" xfId="0" applyNumberFormat="1" applyFont="1" applyFill="1" applyBorder="1" applyAlignment="1">
      <alignment horizontal="center" vertical="center"/>
    </xf>
    <xf numFmtId="164" fontId="11" fillId="6" borderId="6" xfId="0" applyNumberFormat="1" applyFont="1" applyFill="1" applyBorder="1" applyAlignment="1">
      <alignment horizontal="center" vertical="center"/>
    </xf>
    <xf numFmtId="164" fontId="11" fillId="2" borderId="6" xfId="0" applyNumberFormat="1" applyFont="1" applyFill="1" applyBorder="1" applyAlignment="1">
      <alignment horizontal="center" vertical="center"/>
    </xf>
    <xf numFmtId="1" fontId="11" fillId="3" borderId="6" xfId="0" applyNumberFormat="1" applyFont="1" applyFill="1" applyBorder="1" applyAlignment="1">
      <alignment horizontal="center" vertical="center"/>
    </xf>
    <xf numFmtId="1" fontId="17" fillId="3" borderId="6" xfId="0" applyNumberFormat="1" applyFont="1" applyFill="1" applyBorder="1" applyAlignment="1">
      <alignment horizontal="center" vertical="center"/>
    </xf>
    <xf numFmtId="1" fontId="17" fillId="4" borderId="6" xfId="0" applyNumberFormat="1" applyFont="1" applyFill="1" applyBorder="1" applyAlignment="1">
      <alignment horizontal="center" vertical="center"/>
    </xf>
    <xf numFmtId="164" fontId="11" fillId="3" borderId="6" xfId="0" applyNumberFormat="1" applyFont="1" applyFill="1" applyBorder="1" applyAlignment="1">
      <alignment horizontal="center" vertical="center"/>
    </xf>
    <xf numFmtId="1" fontId="11" fillId="3" borderId="4" xfId="0" applyNumberFormat="1" applyFont="1" applyFill="1" applyBorder="1" applyAlignment="1">
      <alignment horizontal="center" vertical="center"/>
    </xf>
    <xf numFmtId="164" fontId="11" fillId="3" borderId="4" xfId="0" applyNumberFormat="1" applyFont="1" applyFill="1" applyBorder="1" applyAlignment="1">
      <alignment horizontal="center" vertical="center"/>
    </xf>
    <xf numFmtId="1" fontId="11" fillId="2" borderId="4" xfId="0" applyNumberFormat="1" applyFont="1" applyFill="1" applyBorder="1" applyAlignment="1">
      <alignment horizontal="center" vertical="center"/>
    </xf>
    <xf numFmtId="1" fontId="17" fillId="2" borderId="4" xfId="0" applyNumberFormat="1" applyFont="1" applyFill="1" applyBorder="1" applyAlignment="1">
      <alignment horizontal="center" vertical="center"/>
    </xf>
    <xf numFmtId="164" fontId="11" fillId="2" borderId="4" xfId="0" applyNumberFormat="1" applyFont="1" applyFill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" fontId="14" fillId="2" borderId="6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1" fillId="2" borderId="6" xfId="0" applyFont="1" applyFill="1" applyBorder="1" applyAlignment="1">
      <alignment horizontal="left" vertical="center"/>
    </xf>
    <xf numFmtId="1" fontId="11" fillId="2" borderId="3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1" fontId="20" fillId="2" borderId="4" xfId="0" applyNumberFormat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1" fontId="20" fillId="2" borderId="6" xfId="0" applyNumberFormat="1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3" fontId="17" fillId="2" borderId="6" xfId="0" applyNumberFormat="1" applyFont="1" applyFill="1" applyBorder="1" applyAlignment="1">
      <alignment horizontal="center" vertical="center"/>
    </xf>
    <xf numFmtId="3" fontId="11" fillId="6" borderId="6" xfId="0" applyNumberFormat="1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1" fontId="19" fillId="4" borderId="6" xfId="0" applyNumberFormat="1" applyFont="1" applyFill="1" applyBorder="1" applyAlignment="1">
      <alignment horizontal="center" vertical="center"/>
    </xf>
    <xf numFmtId="1" fontId="11" fillId="4" borderId="6" xfId="0" applyNumberFormat="1" applyFont="1" applyFill="1" applyBorder="1" applyAlignment="1">
      <alignment horizontal="center" vertical="center"/>
    </xf>
    <xf numFmtId="1" fontId="11" fillId="2" borderId="4" xfId="0" applyNumberFormat="1" applyFont="1" applyFill="1" applyBorder="1" applyAlignment="1">
      <alignment horizontal="center" vertical="center" wrapText="1"/>
    </xf>
    <xf numFmtId="1" fontId="19" fillId="2" borderId="4" xfId="0" applyNumberFormat="1" applyFont="1" applyFill="1" applyBorder="1" applyAlignment="1">
      <alignment horizontal="center" vertical="center"/>
    </xf>
    <xf numFmtId="0" fontId="11" fillId="2" borderId="6" xfId="0" applyFont="1" applyFill="1" applyBorder="1" applyAlignment="1" applyProtection="1">
      <alignment horizontal="left" vertical="center"/>
    </xf>
    <xf numFmtId="0" fontId="17" fillId="2" borderId="6" xfId="0" applyFont="1" applyFill="1" applyBorder="1" applyAlignment="1">
      <alignment horizontal="center" vertical="center"/>
    </xf>
    <xf numFmtId="1" fontId="11" fillId="2" borderId="9" xfId="0" applyNumberFormat="1" applyFont="1" applyFill="1" applyBorder="1" applyAlignment="1">
      <alignment horizontal="center" vertical="center"/>
    </xf>
    <xf numFmtId="1" fontId="17" fillId="2" borderId="9" xfId="0" applyNumberFormat="1" applyFont="1" applyFill="1" applyBorder="1" applyAlignment="1">
      <alignment horizontal="center" vertical="center"/>
    </xf>
    <xf numFmtId="164" fontId="11" fillId="2" borderId="9" xfId="0" applyNumberFormat="1" applyFont="1" applyFill="1" applyBorder="1" applyAlignment="1">
      <alignment horizontal="center" vertical="center"/>
    </xf>
    <xf numFmtId="164" fontId="11" fillId="3" borderId="9" xfId="0" applyNumberFormat="1" applyFont="1" applyFill="1" applyBorder="1" applyAlignment="1">
      <alignment horizontal="center" vertical="center"/>
    </xf>
    <xf numFmtId="164" fontId="14" fillId="2" borderId="9" xfId="0" applyNumberFormat="1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1" fontId="17" fillId="2" borderId="6" xfId="0" applyNumberFormat="1" applyFont="1" applyFill="1" applyBorder="1" applyAlignment="1">
      <alignment horizontal="center" vertical="center"/>
    </xf>
    <xf numFmtId="164" fontId="20" fillId="3" borderId="6" xfId="0" applyNumberFormat="1" applyFont="1" applyFill="1" applyBorder="1" applyAlignment="1">
      <alignment horizontal="center" vertical="center"/>
    </xf>
    <xf numFmtId="164" fontId="14" fillId="2" borderId="6" xfId="0" applyNumberFormat="1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12" fillId="2" borderId="6" xfId="0" applyFont="1" applyFill="1" applyBorder="1" applyAlignment="1" applyProtection="1">
      <alignment horizontal="left" vertical="center"/>
    </xf>
    <xf numFmtId="3" fontId="21" fillId="6" borderId="6" xfId="0" applyNumberFormat="1" applyFont="1" applyFill="1" applyBorder="1" applyAlignment="1">
      <alignment horizontal="center" vertical="center"/>
    </xf>
    <xf numFmtId="3" fontId="22" fillId="6" borderId="6" xfId="0" applyNumberFormat="1" applyFont="1" applyFill="1" applyBorder="1" applyAlignment="1">
      <alignment horizontal="center" vertical="center"/>
    </xf>
    <xf numFmtId="164" fontId="22" fillId="6" borderId="6" xfId="0" applyNumberFormat="1" applyFont="1" applyFill="1" applyBorder="1" applyAlignment="1">
      <alignment horizontal="center" vertical="center"/>
    </xf>
    <xf numFmtId="1" fontId="22" fillId="6" borderId="6" xfId="0" applyNumberFormat="1" applyFont="1" applyFill="1" applyBorder="1" applyAlignment="1">
      <alignment horizontal="center" vertical="center"/>
    </xf>
    <xf numFmtId="164" fontId="12" fillId="6" borderId="6" xfId="0" applyNumberFormat="1" applyFont="1" applyFill="1" applyBorder="1" applyAlignment="1">
      <alignment horizontal="center" vertical="center"/>
    </xf>
    <xf numFmtId="1" fontId="12" fillId="6" borderId="6" xfId="0" applyNumberFormat="1" applyFont="1" applyFill="1" applyBorder="1" applyAlignment="1">
      <alignment horizontal="center" vertical="center"/>
    </xf>
    <xf numFmtId="1" fontId="12" fillId="6" borderId="4" xfId="0" applyNumberFormat="1" applyFont="1" applyFill="1" applyBorder="1" applyAlignment="1">
      <alignment horizontal="center" vertical="center"/>
    </xf>
    <xf numFmtId="164" fontId="12" fillId="6" borderId="4" xfId="0" applyNumberFormat="1" applyFont="1" applyFill="1" applyBorder="1" applyAlignment="1">
      <alignment horizontal="center" vertical="center"/>
    </xf>
    <xf numFmtId="164" fontId="11" fillId="6" borderId="4" xfId="0" applyNumberFormat="1" applyFont="1" applyFill="1" applyBorder="1" applyAlignment="1">
      <alignment horizontal="center" vertical="center"/>
    </xf>
    <xf numFmtId="1" fontId="14" fillId="6" borderId="6" xfId="0" applyNumberFormat="1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1" fillId="7" borderId="6" xfId="0" applyFont="1" applyFill="1" applyBorder="1" applyAlignment="1">
      <alignment horizontal="center" vertical="center"/>
    </xf>
    <xf numFmtId="0" fontId="22" fillId="8" borderId="6" xfId="0" applyFont="1" applyFill="1" applyBorder="1" applyAlignment="1">
      <alignment horizontal="center" vertical="center"/>
    </xf>
    <xf numFmtId="164" fontId="22" fillId="8" borderId="6" xfId="0" applyNumberFormat="1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164" fontId="12" fillId="8" borderId="6" xfId="0" applyNumberFormat="1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164" fontId="12" fillId="9" borderId="6" xfId="0" applyNumberFormat="1" applyFont="1" applyFill="1" applyBorder="1" applyAlignment="1">
      <alignment horizontal="center" vertical="center"/>
    </xf>
    <xf numFmtId="164" fontId="12" fillId="9" borderId="4" xfId="0" applyNumberFormat="1" applyFont="1" applyFill="1" applyBorder="1" applyAlignment="1">
      <alignment horizontal="center" vertical="center"/>
    </xf>
    <xf numFmtId="0" fontId="12" fillId="9" borderId="15" xfId="0" applyFont="1" applyFill="1" applyBorder="1" applyAlignment="1">
      <alignment horizontal="center" vertical="center"/>
    </xf>
    <xf numFmtId="1" fontId="12" fillId="9" borderId="15" xfId="0" applyNumberFormat="1" applyFont="1" applyFill="1" applyBorder="1" applyAlignment="1">
      <alignment horizontal="center" vertical="center"/>
    </xf>
    <xf numFmtId="1" fontId="11" fillId="9" borderId="14" xfId="0" applyNumberFormat="1" applyFont="1" applyFill="1" applyBorder="1" applyAlignment="1">
      <alignment horizontal="center" vertical="center"/>
    </xf>
    <xf numFmtId="164" fontId="11" fillId="9" borderId="4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" fontId="14" fillId="2" borderId="15" xfId="0" applyNumberFormat="1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/>
    </xf>
    <xf numFmtId="3" fontId="12" fillId="4" borderId="6" xfId="0" applyNumberFormat="1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center" vertical="center"/>
    </xf>
    <xf numFmtId="164" fontId="22" fillId="4" borderId="6" xfId="0" applyNumberFormat="1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164" fontId="12" fillId="4" borderId="6" xfId="0" applyNumberFormat="1" applyFont="1" applyFill="1" applyBorder="1" applyAlignment="1">
      <alignment horizontal="center" vertical="center"/>
    </xf>
    <xf numFmtId="164" fontId="12" fillId="4" borderId="4" xfId="0" applyNumberFormat="1" applyFont="1" applyFill="1" applyBorder="1" applyAlignment="1">
      <alignment horizontal="center" vertical="center"/>
    </xf>
    <xf numFmtId="1" fontId="12" fillId="4" borderId="6" xfId="0" applyNumberFormat="1" applyFont="1" applyFill="1" applyBorder="1" applyAlignment="1">
      <alignment horizontal="center" vertical="center"/>
    </xf>
    <xf numFmtId="164" fontId="11" fillId="4" borderId="4" xfId="0" applyNumberFormat="1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3" fillId="2" borderId="0" xfId="0" applyFont="1" applyFill="1"/>
    <xf numFmtId="0" fontId="3" fillId="2" borderId="0" xfId="0" applyFont="1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0" xfId="0" applyFont="1" applyFill="1"/>
    <xf numFmtId="0" fontId="3" fillId="4" borderId="0" xfId="0" applyFont="1" applyFill="1"/>
    <xf numFmtId="164" fontId="14" fillId="2" borderId="0" xfId="0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Border="1"/>
    <xf numFmtId="0" fontId="23" fillId="2" borderId="0" xfId="0" applyFont="1" applyFill="1"/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20" fillId="2" borderId="6" xfId="0" applyFont="1" applyFill="1" applyBorder="1" applyAlignment="1" applyProtection="1">
      <alignment horizontal="left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1" fontId="17" fillId="9" borderId="6" xfId="0" applyNumberFormat="1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1" fontId="12" fillId="9" borderId="14" xfId="0" applyNumberFormat="1" applyFont="1" applyFill="1" applyBorder="1" applyAlignment="1">
      <alignment horizontal="center" vertical="center"/>
    </xf>
    <xf numFmtId="1" fontId="14" fillId="2" borderId="9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" fontId="11" fillId="2" borderId="13" xfId="0" applyNumberFormat="1" applyFont="1" applyFill="1" applyBorder="1" applyAlignment="1">
      <alignment horizontal="center" vertical="center"/>
    </xf>
    <xf numFmtId="1" fontId="18" fillId="2" borderId="4" xfId="0" applyNumberFormat="1" applyFont="1" applyFill="1" applyBorder="1" applyAlignment="1">
      <alignment horizontal="center" vertical="center"/>
    </xf>
    <xf numFmtId="1" fontId="11" fillId="5" borderId="6" xfId="0" applyNumberFormat="1" applyFont="1" applyFill="1" applyBorder="1" applyAlignment="1">
      <alignment horizontal="center" vertical="center"/>
    </xf>
    <xf numFmtId="1" fontId="12" fillId="9" borderId="4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wrapText="1"/>
    </xf>
    <xf numFmtId="0" fontId="5" fillId="2" borderId="1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1" fontId="11" fillId="5" borderId="4" xfId="0" applyNumberFormat="1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wrapText="1"/>
    </xf>
    <xf numFmtId="0" fontId="5" fillId="2" borderId="1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64" fontId="14" fillId="2" borderId="4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22" fontId="4" fillId="2" borderId="6" xfId="0" applyNumberFormat="1" applyFont="1" applyFill="1" applyBorder="1" applyAlignment="1" applyProtection="1">
      <alignment horizontal="center" vertical="center" wrapText="1"/>
    </xf>
    <xf numFmtId="22" fontId="4" fillId="2" borderId="5" xfId="0" applyNumberFormat="1" applyFont="1" applyFill="1" applyBorder="1" applyAlignment="1" applyProtection="1">
      <alignment horizontal="center" vertical="center" wrapText="1"/>
    </xf>
    <xf numFmtId="22" fontId="4" fillId="2" borderId="4" xfId="0" applyNumberFormat="1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wrapText="1"/>
    </xf>
    <xf numFmtId="0" fontId="8" fillId="2" borderId="8" xfId="0" applyFont="1" applyFill="1" applyBorder="1" applyAlignment="1">
      <alignment horizontal="center" wrapText="1"/>
    </xf>
    <xf numFmtId="0" fontId="8" fillId="2" borderId="9" xfId="0" applyFont="1" applyFill="1" applyBorder="1" applyAlignment="1">
      <alignment horizontal="center" wrapText="1"/>
    </xf>
    <xf numFmtId="0" fontId="8" fillId="2" borderId="13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8" fillId="2" borderId="14" xfId="0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8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center" wrapText="1"/>
    </xf>
    <xf numFmtId="0" fontId="9" fillId="2" borderId="12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6" fillId="2" borderId="8" xfId="0" applyFont="1" applyFill="1" applyBorder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4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2" borderId="15" xfId="0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center" wrapText="1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5" fillId="2" borderId="9" xfId="0" applyFont="1" applyFill="1" applyBorder="1" applyAlignment="1">
      <alignment horizontal="center" wrapText="1"/>
    </xf>
    <xf numFmtId="0" fontId="5" fillId="2" borderId="13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22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3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2" borderId="15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4" fillId="2" borderId="14" xfId="0" applyFont="1" applyFill="1" applyBorder="1" applyAlignment="1">
      <alignment horizontal="center" wrapText="1"/>
    </xf>
    <xf numFmtId="0" fontId="24" fillId="2" borderId="6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50"/>
  <sheetViews>
    <sheetView view="pageBreakPreview" zoomScale="40" zoomScaleNormal="43" zoomScaleSheetLayoutView="40" zoomScalePageLayoutView="29" workbookViewId="0">
      <pane xSplit="77" ySplit="4" topLeftCell="BZ5" activePane="bottomRight" state="frozen"/>
      <selection pane="topRight" activeCell="BZ1" sqref="BZ1"/>
      <selection pane="bottomLeft" activeCell="A5" sqref="A5"/>
      <selection pane="bottomRight" activeCell="CH8" sqref="CH8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8.554687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9.109375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16384" width="9.109375" style="162"/>
  </cols>
  <sheetData>
    <row r="1" spans="1:149" s="4" customFormat="1" ht="73.5" customHeight="1" x14ac:dyDescent="0.25">
      <c r="A1" s="1"/>
      <c r="B1" s="545" t="s">
        <v>0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5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6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8" t="s">
        <v>38</v>
      </c>
      <c r="D3" s="9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10"/>
      <c r="U3" s="11"/>
      <c r="V3" s="12"/>
      <c r="W3" s="13" t="s">
        <v>43</v>
      </c>
      <c r="X3" s="12" t="s">
        <v>44</v>
      </c>
      <c r="Y3" s="12" t="s">
        <v>45</v>
      </c>
      <c r="Z3" s="14"/>
      <c r="AA3" s="14"/>
      <c r="AB3" s="14"/>
      <c r="AC3" s="15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18" t="s">
        <v>51</v>
      </c>
      <c r="E4" s="9" t="s">
        <v>50</v>
      </c>
      <c r="F4" s="9" t="s">
        <v>51</v>
      </c>
      <c r="G4" s="9" t="s">
        <v>70</v>
      </c>
      <c r="H4" s="9" t="s">
        <v>71</v>
      </c>
      <c r="I4" s="9" t="s">
        <v>50</v>
      </c>
      <c r="J4" s="9" t="s">
        <v>51</v>
      </c>
      <c r="K4" s="15" t="s">
        <v>50</v>
      </c>
      <c r="L4" s="15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19" t="s">
        <v>51</v>
      </c>
      <c r="S4" s="19" t="s">
        <v>70</v>
      </c>
      <c r="T4" s="19" t="s">
        <v>71</v>
      </c>
      <c r="U4" s="20" t="s">
        <v>50</v>
      </c>
      <c r="V4" s="20" t="s">
        <v>51</v>
      </c>
      <c r="W4" s="14" t="s">
        <v>73</v>
      </c>
      <c r="X4" s="20" t="s">
        <v>74</v>
      </c>
      <c r="Y4" s="21"/>
      <c r="Z4" s="14" t="s">
        <v>50</v>
      </c>
      <c r="AA4" s="14" t="s">
        <v>51</v>
      </c>
      <c r="AB4" s="14" t="s">
        <v>50</v>
      </c>
      <c r="AC4" s="15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26" t="s">
        <v>39</v>
      </c>
      <c r="BF4" s="27" t="s">
        <v>76</v>
      </c>
      <c r="BG4" s="28" t="s">
        <v>60</v>
      </c>
      <c r="BH4" s="29" t="s">
        <v>50</v>
      </c>
      <c r="BI4" s="26" t="s">
        <v>51</v>
      </c>
      <c r="BJ4" s="26" t="s">
        <v>70</v>
      </c>
      <c r="BK4" s="26" t="s">
        <v>77</v>
      </c>
      <c r="BL4" s="30" t="s">
        <v>50</v>
      </c>
      <c r="BM4" s="18" t="s">
        <v>51</v>
      </c>
      <c r="BN4" s="18" t="s">
        <v>70</v>
      </c>
      <c r="BO4" s="26" t="s">
        <v>78</v>
      </c>
      <c r="BP4" s="29" t="s">
        <v>50</v>
      </c>
      <c r="BQ4" s="31" t="s">
        <v>51</v>
      </c>
      <c r="BR4" s="18" t="s">
        <v>70</v>
      </c>
      <c r="BS4" s="26" t="s">
        <v>78</v>
      </c>
      <c r="BT4" s="32" t="s">
        <v>79</v>
      </c>
      <c r="BU4" s="32" t="s">
        <v>80</v>
      </c>
      <c r="BV4" s="25" t="s">
        <v>51</v>
      </c>
      <c r="BW4" s="26" t="s">
        <v>70</v>
      </c>
      <c r="BX4" s="26" t="s">
        <v>81</v>
      </c>
      <c r="BY4" s="484"/>
      <c r="BZ4" s="27" t="s">
        <v>82</v>
      </c>
      <c r="CA4" s="27" t="s">
        <v>83</v>
      </c>
      <c r="CB4" s="484"/>
      <c r="CC4" s="484"/>
      <c r="CD4" s="26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26" t="s">
        <v>90</v>
      </c>
      <c r="CO4" s="26" t="s">
        <v>91</v>
      </c>
      <c r="CP4" s="24" t="s">
        <v>92</v>
      </c>
      <c r="CQ4" s="26" t="s">
        <v>93</v>
      </c>
      <c r="CR4" s="24" t="s">
        <v>94</v>
      </c>
      <c r="CS4" s="24" t="s">
        <v>95</v>
      </c>
      <c r="CT4" s="26" t="s">
        <v>96</v>
      </c>
      <c r="CU4" s="25" t="s">
        <v>97</v>
      </c>
      <c r="CV4" s="36" t="s">
        <v>50</v>
      </c>
      <c r="CW4" s="36" t="s">
        <v>51</v>
      </c>
      <c r="CX4" s="36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26" t="s">
        <v>99</v>
      </c>
      <c r="DK4" s="26" t="s">
        <v>100</v>
      </c>
      <c r="DL4" s="26" t="s">
        <v>101</v>
      </c>
      <c r="DM4" s="18" t="s">
        <v>83</v>
      </c>
      <c r="DN4" s="18" t="s">
        <v>102</v>
      </c>
      <c r="DO4" s="26" t="s">
        <v>99</v>
      </c>
      <c r="DP4" s="26" t="s">
        <v>100</v>
      </c>
      <c r="DQ4" s="26" t="s">
        <v>101</v>
      </c>
      <c r="DR4" s="18" t="s">
        <v>83</v>
      </c>
      <c r="DS4" s="18" t="s">
        <v>102</v>
      </c>
      <c r="DT4" s="26" t="s">
        <v>99</v>
      </c>
      <c r="DU4" s="26" t="s">
        <v>103</v>
      </c>
      <c r="DV4" s="26" t="s">
        <v>101</v>
      </c>
      <c r="DW4" s="18" t="s">
        <v>83</v>
      </c>
      <c r="DX4" s="18" t="s">
        <v>102</v>
      </c>
      <c r="DY4" s="26" t="s">
        <v>99</v>
      </c>
      <c r="DZ4" s="26" t="s">
        <v>101</v>
      </c>
      <c r="EA4" s="18" t="s">
        <v>83</v>
      </c>
      <c r="EB4" s="18" t="s">
        <v>102</v>
      </c>
      <c r="EC4" s="27" t="s">
        <v>99</v>
      </c>
      <c r="ED4" s="27" t="s">
        <v>101</v>
      </c>
      <c r="EE4" s="28" t="s">
        <v>83</v>
      </c>
      <c r="EF4" s="18" t="s">
        <v>102</v>
      </c>
      <c r="EH4" s="16" t="s">
        <v>104</v>
      </c>
      <c r="EI4" s="16" t="s">
        <v>62</v>
      </c>
      <c r="EJ4" s="16" t="s">
        <v>63</v>
      </c>
      <c r="EK4" s="16" t="s">
        <v>105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8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0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0</v>
      </c>
      <c r="BP5" s="53">
        <v>8000</v>
      </c>
      <c r="BQ5" s="55">
        <v>28419</v>
      </c>
      <c r="BR5" s="55">
        <f>BQ5/BP5*100</f>
        <v>355.23750000000001</v>
      </c>
      <c r="BS5" s="55">
        <f t="shared" ref="BS5:BS26" si="4">BQ5-EJ5</f>
        <v>2861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1308</v>
      </c>
      <c r="CA5" s="38">
        <v>2863</v>
      </c>
      <c r="CB5" s="56">
        <f>((BM5*0.45)+(BQ5*0.34)+(BV5/1.33*0.18)+(CA5*0.2))/DI5*10</f>
        <v>29.978452897625736</v>
      </c>
      <c r="CC5" s="57">
        <f>(BO5*0.45+BS5*0.35+(BX5/1.33*0.17))/DI5*10</f>
        <v>2.5564207301506254</v>
      </c>
      <c r="CD5" s="57">
        <v>23.1</v>
      </c>
      <c r="CE5" s="43">
        <v>1013</v>
      </c>
      <c r="CF5" s="43">
        <v>2</v>
      </c>
      <c r="CG5" s="45">
        <v>1500</v>
      </c>
      <c r="CH5" s="43">
        <v>281</v>
      </c>
      <c r="CI5" s="58">
        <v>6604</v>
      </c>
      <c r="CJ5" s="59">
        <f>CL5+CN5</f>
        <v>4665</v>
      </c>
      <c r="CK5" s="60">
        <v>200</v>
      </c>
      <c r="CL5" s="43">
        <v>414</v>
      </c>
      <c r="CM5" s="43"/>
      <c r="CN5" s="43">
        <v>4251</v>
      </c>
      <c r="CO5" s="43">
        <f>CN5-EL5</f>
        <v>100</v>
      </c>
      <c r="CP5" s="43">
        <v>12686</v>
      </c>
      <c r="CQ5" s="43">
        <f>CP5-EM5</f>
        <v>756</v>
      </c>
      <c r="CR5" s="61">
        <f t="shared" ref="CR5:CR29" si="6">CP5/CN5*10</f>
        <v>29.842390025876266</v>
      </c>
      <c r="CS5" s="62">
        <v>400</v>
      </c>
      <c r="CT5" s="63">
        <f t="shared" ref="CT5:CT24" si="7">CJ5/CI5*100</f>
        <v>70.639006662628717</v>
      </c>
      <c r="CU5" s="64">
        <v>16</v>
      </c>
      <c r="CV5" s="64"/>
      <c r="CW5" s="64"/>
      <c r="CX5" s="64"/>
      <c r="CY5" s="65">
        <v>5000</v>
      </c>
      <c r="CZ5" s="64">
        <v>824</v>
      </c>
      <c r="DA5" s="66">
        <f>CZ5/CY5*100</f>
        <v>16.48</v>
      </c>
      <c r="DB5" s="64">
        <f>CZ5-EN5</f>
        <v>40</v>
      </c>
      <c r="DC5" s="62">
        <v>384</v>
      </c>
      <c r="DD5" s="64">
        <v>384</v>
      </c>
      <c r="DE5" s="62">
        <v>1383</v>
      </c>
      <c r="DF5" s="64">
        <v>734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>
        <v>3547</v>
      </c>
      <c r="EI5" s="51">
        <v>3350</v>
      </c>
      <c r="EJ5" s="70">
        <v>25558</v>
      </c>
      <c r="EK5" s="51"/>
      <c r="EL5" s="51">
        <v>4151</v>
      </c>
      <c r="EM5" s="51">
        <v>11930</v>
      </c>
      <c r="EN5" s="51">
        <v>784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8" si="8">CL6+CN6</f>
        <v>0</v>
      </c>
      <c r="CK6" s="60"/>
      <c r="CL6" s="43"/>
      <c r="CM6" s="43"/>
      <c r="CN6" s="43"/>
      <c r="CO6" s="43">
        <f t="shared" ref="CO6:CO26" si="9">CN6-EL6</f>
        <v>0</v>
      </c>
      <c r="CP6" s="43"/>
      <c r="CQ6" s="43">
        <f t="shared" ref="CQ6:CQ26" si="10">CP6-EM6</f>
        <v>0</v>
      </c>
      <c r="CR6" s="61" t="e">
        <f t="shared" si="6"/>
        <v>#DIV/0!</v>
      </c>
      <c r="CS6" s="62"/>
      <c r="CT6" s="63">
        <f t="shared" si="7"/>
        <v>0</v>
      </c>
      <c r="CU6" s="64"/>
      <c r="CV6" s="66"/>
      <c r="CW6" s="66"/>
      <c r="CX6" s="66"/>
      <c r="CY6" s="65">
        <v>896</v>
      </c>
      <c r="CZ6" s="78"/>
      <c r="DA6" s="66">
        <f t="shared" ref="DA6:DA27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/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/>
      <c r="EM6" s="51"/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0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0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0</v>
      </c>
      <c r="BT7" s="53">
        <v>10000</v>
      </c>
      <c r="BU7" s="53">
        <v>13000</v>
      </c>
      <c r="BV7" s="54">
        <v>8420</v>
      </c>
      <c r="BW7" s="55">
        <f t="shared" ref="BW7:BW29" si="16">BV7/BU7*100</f>
        <v>64.769230769230774</v>
      </c>
      <c r="BX7" s="54">
        <f t="shared" si="5"/>
        <v>0</v>
      </c>
      <c r="BY7" s="55">
        <v>1210</v>
      </c>
      <c r="BZ7" s="43">
        <v>710</v>
      </c>
      <c r="CA7" s="43">
        <v>1205</v>
      </c>
      <c r="CB7" s="56">
        <f t="shared" ref="CB7:CB20" si="17">((BM7*0.45)+(BQ7*0.34)+(BV7/1.33*0.18)+(CA7*0.2))/DI7*10</f>
        <v>27.383593031264901</v>
      </c>
      <c r="CC7" s="57">
        <f t="shared" ref="CC7:CC20" si="18">(BO7*0.45+BS7*0.35+(BX7/1.33*0.17))/DI7*10</f>
        <v>0</v>
      </c>
      <c r="CD7" s="57">
        <v>18.899999999999999</v>
      </c>
      <c r="CE7" s="43">
        <v>250</v>
      </c>
      <c r="CF7" s="43">
        <v>1</v>
      </c>
      <c r="CG7" s="45">
        <v>521</v>
      </c>
      <c r="CH7" s="43">
        <v>200</v>
      </c>
      <c r="CI7" s="58">
        <v>1788</v>
      </c>
      <c r="CJ7" s="59">
        <f t="shared" si="8"/>
        <v>1442</v>
      </c>
      <c r="CK7" s="60">
        <v>286</v>
      </c>
      <c r="CL7" s="43">
        <v>250</v>
      </c>
      <c r="CM7" s="43"/>
      <c r="CN7" s="43">
        <v>1192</v>
      </c>
      <c r="CO7" s="43">
        <f t="shared" si="9"/>
        <v>0</v>
      </c>
      <c r="CP7" s="43">
        <v>3785.7</v>
      </c>
      <c r="CQ7" s="43">
        <f t="shared" si="10"/>
        <v>0</v>
      </c>
      <c r="CR7" s="61">
        <f t="shared" si="6"/>
        <v>31.759228187919462</v>
      </c>
      <c r="CS7" s="62">
        <v>101</v>
      </c>
      <c r="CT7" s="63">
        <f t="shared" si="7"/>
        <v>80.648769574944069</v>
      </c>
      <c r="CU7" s="64"/>
      <c r="CV7" s="66"/>
      <c r="CW7" s="66"/>
      <c r="CX7" s="66"/>
      <c r="CY7" s="65">
        <v>1700</v>
      </c>
      <c r="CZ7" s="65">
        <v>580</v>
      </c>
      <c r="DA7" s="66">
        <f t="shared" si="11"/>
        <v>34.117647058823529</v>
      </c>
      <c r="DB7" s="64">
        <f t="shared" si="12"/>
        <v>0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>
        <v>1439</v>
      </c>
      <c r="EI7" s="51">
        <v>1205</v>
      </c>
      <c r="EJ7" s="70">
        <v>6917</v>
      </c>
      <c r="EK7" s="51">
        <v>8420</v>
      </c>
      <c r="EL7" s="51">
        <v>1192</v>
      </c>
      <c r="EM7" s="51">
        <v>3785.7</v>
      </c>
      <c r="EN7" s="51">
        <v>580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0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0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0</v>
      </c>
      <c r="BY8" s="54"/>
      <c r="BZ8" s="38">
        <v>115</v>
      </c>
      <c r="CA8" s="38">
        <v>85</v>
      </c>
      <c r="CB8" s="56">
        <f t="shared" si="17"/>
        <v>22.810152636099268</v>
      </c>
      <c r="CC8" s="57">
        <f t="shared" si="18"/>
        <v>0</v>
      </c>
      <c r="CD8" s="57">
        <v>17.7</v>
      </c>
      <c r="CE8" s="43">
        <v>300</v>
      </c>
      <c r="CF8" s="43"/>
      <c r="CG8" s="45">
        <v>423</v>
      </c>
      <c r="CH8" s="43">
        <v>200</v>
      </c>
      <c r="CI8" s="58">
        <v>634</v>
      </c>
      <c r="CJ8" s="59">
        <f t="shared" si="8"/>
        <v>514</v>
      </c>
      <c r="CK8" s="60"/>
      <c r="CL8" s="43">
        <v>244</v>
      </c>
      <c r="CM8" s="43"/>
      <c r="CN8" s="43">
        <v>270</v>
      </c>
      <c r="CO8" s="43">
        <f t="shared" si="9"/>
        <v>0</v>
      </c>
      <c r="CP8" s="43">
        <v>295</v>
      </c>
      <c r="CQ8" s="43">
        <f t="shared" si="10"/>
        <v>0</v>
      </c>
      <c r="CR8" s="61">
        <f t="shared" si="6"/>
        <v>10.925925925925926</v>
      </c>
      <c r="CS8" s="62">
        <v>10</v>
      </c>
      <c r="CT8" s="63">
        <f t="shared" si="7"/>
        <v>81.072555205047308</v>
      </c>
      <c r="CU8" s="64"/>
      <c r="CV8" s="64"/>
      <c r="CW8" s="64"/>
      <c r="CX8" s="64"/>
      <c r="CY8" s="65">
        <v>530</v>
      </c>
      <c r="CZ8" s="65">
        <v>220</v>
      </c>
      <c r="DA8" s="66">
        <f t="shared" si="11"/>
        <v>41.509433962264154</v>
      </c>
      <c r="DB8" s="64">
        <f t="shared" si="12"/>
        <v>0</v>
      </c>
      <c r="DC8" s="62">
        <v>93</v>
      </c>
      <c r="DD8" s="64"/>
      <c r="DE8" s="62">
        <v>106</v>
      </c>
      <c r="DF8" s="64">
        <v>20</v>
      </c>
      <c r="DG8" s="67"/>
      <c r="DH8" s="67"/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>
        <v>1461</v>
      </c>
      <c r="EI8" s="51">
        <v>700</v>
      </c>
      <c r="EJ8" s="51">
        <v>787</v>
      </c>
      <c r="EK8" s="51">
        <v>3980</v>
      </c>
      <c r="EL8" s="51">
        <v>270</v>
      </c>
      <c r="EM8" s="51">
        <v>295</v>
      </c>
      <c r="EN8" s="51">
        <v>220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0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13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0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0</v>
      </c>
      <c r="BY9" s="54">
        <v>292</v>
      </c>
      <c r="BZ9" s="38">
        <v>530</v>
      </c>
      <c r="CA9" s="38">
        <v>349</v>
      </c>
      <c r="CB9" s="56">
        <f t="shared" si="17"/>
        <v>26.620474656027824</v>
      </c>
      <c r="CC9" s="57">
        <f t="shared" si="18"/>
        <v>6.6326530612244902E-2</v>
      </c>
      <c r="CD9" s="57">
        <v>18.100000000000001</v>
      </c>
      <c r="CE9" s="43">
        <v>320</v>
      </c>
      <c r="CF9" s="43">
        <v>3</v>
      </c>
      <c r="CG9" s="45">
        <v>480</v>
      </c>
      <c r="CH9" s="43">
        <v>233</v>
      </c>
      <c r="CI9" s="58">
        <v>1880</v>
      </c>
      <c r="CJ9" s="59">
        <f t="shared" si="8"/>
        <v>1041</v>
      </c>
      <c r="CK9" s="60"/>
      <c r="CL9" s="43">
        <v>20</v>
      </c>
      <c r="CM9" s="43"/>
      <c r="CN9" s="43">
        <v>1021</v>
      </c>
      <c r="CO9" s="43">
        <f t="shared" si="9"/>
        <v>19</v>
      </c>
      <c r="CP9" s="43">
        <v>2371</v>
      </c>
      <c r="CQ9" s="43">
        <f t="shared" si="10"/>
        <v>42</v>
      </c>
      <c r="CR9" s="61">
        <f t="shared" si="6"/>
        <v>23.222331047992167</v>
      </c>
      <c r="CS9" s="62">
        <v>95</v>
      </c>
      <c r="CT9" s="63">
        <f t="shared" si="7"/>
        <v>55.372340425531917</v>
      </c>
      <c r="CU9" s="64">
        <v>4</v>
      </c>
      <c r="CV9" s="64"/>
      <c r="CW9" s="64"/>
      <c r="CX9" s="64"/>
      <c r="CY9" s="65">
        <v>1100</v>
      </c>
      <c r="CZ9" s="64">
        <v>498</v>
      </c>
      <c r="DA9" s="66">
        <f t="shared" si="11"/>
        <v>45.272727272727273</v>
      </c>
      <c r="DB9" s="64">
        <f t="shared" si="12"/>
        <v>18</v>
      </c>
      <c r="DC9" s="62">
        <v>99</v>
      </c>
      <c r="DD9" s="64">
        <v>99</v>
      </c>
      <c r="DE9" s="62">
        <v>363</v>
      </c>
      <c r="DF9" s="64">
        <v>243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>
        <v>1255</v>
      </c>
      <c r="EI9" s="51">
        <v>1277</v>
      </c>
      <c r="EJ9" s="51">
        <v>292</v>
      </c>
      <c r="EK9" s="51">
        <v>11810</v>
      </c>
      <c r="EL9" s="51">
        <v>1002</v>
      </c>
      <c r="EM9" s="51">
        <v>2329</v>
      </c>
      <c r="EN9" s="51">
        <v>480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0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350</v>
      </c>
      <c r="CA10" s="38">
        <v>410</v>
      </c>
      <c r="CB10" s="56">
        <f t="shared" si="17"/>
        <v>23.711507293354941</v>
      </c>
      <c r="CC10" s="57">
        <f t="shared" si="18"/>
        <v>0</v>
      </c>
      <c r="CD10" s="57">
        <v>15.2</v>
      </c>
      <c r="CE10" s="43">
        <v>90</v>
      </c>
      <c r="CF10" s="43">
        <v>1</v>
      </c>
      <c r="CG10" s="45">
        <v>140</v>
      </c>
      <c r="CH10" s="43">
        <v>50</v>
      </c>
      <c r="CI10" s="58">
        <v>760</v>
      </c>
      <c r="CJ10" s="59">
        <f t="shared" si="8"/>
        <v>505</v>
      </c>
      <c r="CK10" s="60"/>
      <c r="CL10" s="43">
        <v>45</v>
      </c>
      <c r="CM10" s="43"/>
      <c r="CN10" s="43">
        <v>460</v>
      </c>
      <c r="CO10" s="43">
        <f t="shared" si="9"/>
        <v>50</v>
      </c>
      <c r="CP10" s="43">
        <v>1207</v>
      </c>
      <c r="CQ10" s="43">
        <f t="shared" si="10"/>
        <v>125</v>
      </c>
      <c r="CR10" s="61">
        <f t="shared" si="6"/>
        <v>26.239130434782609</v>
      </c>
      <c r="CS10" s="62">
        <v>35</v>
      </c>
      <c r="CT10" s="63">
        <f t="shared" si="7"/>
        <v>66.44736842105263</v>
      </c>
      <c r="CU10" s="64">
        <v>3</v>
      </c>
      <c r="CV10" s="66"/>
      <c r="CW10" s="66"/>
      <c r="CX10" s="66"/>
      <c r="CY10" s="65">
        <v>800</v>
      </c>
      <c r="CZ10" s="64">
        <v>300</v>
      </c>
      <c r="DA10" s="64">
        <f t="shared" si="11"/>
        <v>37.5</v>
      </c>
      <c r="DB10" s="64">
        <f t="shared" si="12"/>
        <v>60</v>
      </c>
      <c r="DC10" s="62">
        <v>30</v>
      </c>
      <c r="DD10" s="64">
        <v>10</v>
      </c>
      <c r="DE10" s="62">
        <v>180</v>
      </c>
      <c r="DF10" s="64">
        <v>220</v>
      </c>
      <c r="DG10" s="67"/>
      <c r="DH10" s="67"/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>
        <v>625</v>
      </c>
      <c r="EI10" s="51">
        <v>160</v>
      </c>
      <c r="EJ10" s="51">
        <v>3850</v>
      </c>
      <c r="EK10" s="51"/>
      <c r="EL10" s="51">
        <v>410</v>
      </c>
      <c r="EM10" s="51">
        <v>1082</v>
      </c>
      <c r="EN10" s="51">
        <v>240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0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0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0</v>
      </c>
      <c r="BY11" s="54"/>
      <c r="BZ11" s="38">
        <v>350</v>
      </c>
      <c r="CA11" s="38">
        <v>420</v>
      </c>
      <c r="CB11" s="56">
        <f t="shared" si="17"/>
        <v>21.485182957393484</v>
      </c>
      <c r="CC11" s="57">
        <f t="shared" si="18"/>
        <v>0</v>
      </c>
      <c r="CD11" s="57">
        <v>12.2</v>
      </c>
      <c r="CE11" s="80">
        <v>70</v>
      </c>
      <c r="CF11" s="43">
        <v>1</v>
      </c>
      <c r="CG11" s="45">
        <v>70</v>
      </c>
      <c r="CH11" s="43">
        <v>50</v>
      </c>
      <c r="CI11" s="58">
        <v>590</v>
      </c>
      <c r="CJ11" s="59">
        <f t="shared" si="8"/>
        <v>485</v>
      </c>
      <c r="CK11" s="60"/>
      <c r="CL11" s="43">
        <v>45</v>
      </c>
      <c r="CM11" s="43"/>
      <c r="CN11" s="43">
        <v>440</v>
      </c>
      <c r="CO11" s="43">
        <f t="shared" si="9"/>
        <v>0</v>
      </c>
      <c r="CP11" s="43">
        <v>1144</v>
      </c>
      <c r="CQ11" s="43">
        <f t="shared" si="10"/>
        <v>0</v>
      </c>
      <c r="CR11" s="61">
        <f t="shared" si="6"/>
        <v>26</v>
      </c>
      <c r="CS11" s="62">
        <v>40</v>
      </c>
      <c r="CT11" s="63">
        <f t="shared" si="7"/>
        <v>82.203389830508485</v>
      </c>
      <c r="CU11" s="64"/>
      <c r="CV11" s="66"/>
      <c r="CW11" s="66"/>
      <c r="CX11" s="66"/>
      <c r="CY11" s="65">
        <v>500</v>
      </c>
      <c r="CZ11" s="64">
        <v>190</v>
      </c>
      <c r="DA11" s="66">
        <f t="shared" si="11"/>
        <v>38</v>
      </c>
      <c r="DB11" s="64">
        <f t="shared" si="12"/>
        <v>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/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>
        <v>378</v>
      </c>
      <c r="EI11" s="51">
        <v>315</v>
      </c>
      <c r="EJ11" s="51">
        <v>830</v>
      </c>
      <c r="EK11" s="51">
        <v>2200</v>
      </c>
      <c r="EL11" s="51">
        <v>440</v>
      </c>
      <c r="EM11" s="51">
        <v>1144</v>
      </c>
      <c r="EN11" s="51">
        <v>190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0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0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0</v>
      </c>
      <c r="BY12" s="54">
        <v>1990</v>
      </c>
      <c r="BZ12" s="38">
        <v>380</v>
      </c>
      <c r="CA12" s="38">
        <v>768</v>
      </c>
      <c r="CB12" s="56">
        <f t="shared" si="17"/>
        <v>14.337174494158164</v>
      </c>
      <c r="CC12" s="57">
        <f t="shared" si="18"/>
        <v>0</v>
      </c>
      <c r="CD12" s="57">
        <v>10</v>
      </c>
      <c r="CE12" s="80">
        <v>250</v>
      </c>
      <c r="CF12" s="43"/>
      <c r="CG12" s="45">
        <v>250</v>
      </c>
      <c r="CH12" s="43">
        <v>50</v>
      </c>
      <c r="CI12" s="58">
        <v>1380</v>
      </c>
      <c r="CJ12" s="59">
        <f t="shared" si="8"/>
        <v>780</v>
      </c>
      <c r="CK12" s="60">
        <v>162</v>
      </c>
      <c r="CL12" s="43"/>
      <c r="CM12" s="43">
        <v>80</v>
      </c>
      <c r="CN12" s="43">
        <v>780</v>
      </c>
      <c r="CO12" s="43">
        <f t="shared" si="9"/>
        <v>72</v>
      </c>
      <c r="CP12" s="43">
        <v>2176</v>
      </c>
      <c r="CQ12" s="43">
        <f t="shared" si="10"/>
        <v>259</v>
      </c>
      <c r="CR12" s="61">
        <f t="shared" si="6"/>
        <v>27.897435897435898</v>
      </c>
      <c r="CS12" s="62">
        <v>140</v>
      </c>
      <c r="CT12" s="63">
        <f t="shared" si="7"/>
        <v>56.521739130434781</v>
      </c>
      <c r="CU12" s="64">
        <v>3</v>
      </c>
      <c r="CV12" s="64"/>
      <c r="CW12" s="64"/>
      <c r="CX12" s="64"/>
      <c r="CY12" s="65">
        <v>1800</v>
      </c>
      <c r="CZ12" s="64">
        <v>360</v>
      </c>
      <c r="DA12" s="66">
        <f t="shared" si="11"/>
        <v>20</v>
      </c>
      <c r="DB12" s="64">
        <f t="shared" si="12"/>
        <v>0</v>
      </c>
      <c r="DC12" s="62">
        <v>55</v>
      </c>
      <c r="DD12" s="64">
        <v>55</v>
      </c>
      <c r="DE12" s="62">
        <v>350</v>
      </c>
      <c r="DF12" s="64">
        <v>180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>
        <v>1104</v>
      </c>
      <c r="EI12" s="51">
        <v>564</v>
      </c>
      <c r="EJ12" s="51">
        <v>1990</v>
      </c>
      <c r="EK12" s="51">
        <v>7902</v>
      </c>
      <c r="EL12" s="51">
        <v>708</v>
      </c>
      <c r="EM12" s="51">
        <v>1917</v>
      </c>
      <c r="EN12" s="51">
        <v>360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40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500</v>
      </c>
      <c r="CA13" s="38">
        <v>650</v>
      </c>
      <c r="CB13" s="56">
        <f t="shared" si="17"/>
        <v>26.075471698113208</v>
      </c>
      <c r="CC13" s="57">
        <f t="shared" si="18"/>
        <v>0</v>
      </c>
      <c r="CD13" s="57">
        <v>22</v>
      </c>
      <c r="CE13" s="43">
        <v>350</v>
      </c>
      <c r="CF13" s="43">
        <v>1</v>
      </c>
      <c r="CG13" s="45">
        <v>350</v>
      </c>
      <c r="CH13" s="43">
        <v>130</v>
      </c>
      <c r="CI13" s="58">
        <v>1113</v>
      </c>
      <c r="CJ13" s="59">
        <f t="shared" si="8"/>
        <v>698</v>
      </c>
      <c r="CK13" s="60"/>
      <c r="CL13" s="43">
        <v>68</v>
      </c>
      <c r="CM13" s="57"/>
      <c r="CN13" s="43">
        <v>630</v>
      </c>
      <c r="CO13" s="43">
        <f t="shared" si="9"/>
        <v>0</v>
      </c>
      <c r="CP13" s="43">
        <v>1327</v>
      </c>
      <c r="CQ13" s="43">
        <f t="shared" si="10"/>
        <v>0</v>
      </c>
      <c r="CR13" s="61">
        <f t="shared" si="6"/>
        <v>21.063492063492063</v>
      </c>
      <c r="CS13" s="62">
        <v>45</v>
      </c>
      <c r="CT13" s="63">
        <f t="shared" si="7"/>
        <v>62.713387241689134</v>
      </c>
      <c r="CU13" s="64"/>
      <c r="CV13" s="64"/>
      <c r="CW13" s="64"/>
      <c r="CX13" s="64"/>
      <c r="CY13" s="65">
        <v>800</v>
      </c>
      <c r="CZ13" s="64">
        <v>180</v>
      </c>
      <c r="DA13" s="66">
        <f t="shared" si="11"/>
        <v>22.5</v>
      </c>
      <c r="DB13" s="64">
        <f t="shared" si="12"/>
        <v>60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>
        <v>1114</v>
      </c>
      <c r="EI13" s="51">
        <v>800</v>
      </c>
      <c r="EJ13" s="51">
        <v>3030</v>
      </c>
      <c r="EK13" s="51"/>
      <c r="EL13" s="51">
        <v>630</v>
      </c>
      <c r="EM13" s="51">
        <v>1327</v>
      </c>
      <c r="EN13" s="51">
        <v>120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10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1086</v>
      </c>
      <c r="BY14" s="54"/>
      <c r="BZ14" s="38">
        <v>55</v>
      </c>
      <c r="CA14" s="38">
        <v>55</v>
      </c>
      <c r="CB14" s="56">
        <f t="shared" si="17"/>
        <v>21.755946557844425</v>
      </c>
      <c r="CC14" s="57">
        <f t="shared" si="18"/>
        <v>2.6637923805797019</v>
      </c>
      <c r="CD14" s="57">
        <v>23.5</v>
      </c>
      <c r="CE14" s="43">
        <v>100</v>
      </c>
      <c r="CF14" s="43"/>
      <c r="CG14" s="45">
        <v>150</v>
      </c>
      <c r="CH14" s="43"/>
      <c r="CI14" s="58">
        <v>1085</v>
      </c>
      <c r="CJ14" s="59">
        <f t="shared" si="8"/>
        <v>550</v>
      </c>
      <c r="CK14" s="60"/>
      <c r="CL14" s="43">
        <v>200</v>
      </c>
      <c r="CM14" s="43">
        <v>20</v>
      </c>
      <c r="CN14" s="43">
        <v>350</v>
      </c>
      <c r="CO14" s="43">
        <f t="shared" si="9"/>
        <v>0</v>
      </c>
      <c r="CP14" s="43">
        <v>840</v>
      </c>
      <c r="CQ14" s="43">
        <f t="shared" si="10"/>
        <v>0</v>
      </c>
      <c r="CR14" s="61">
        <f t="shared" si="6"/>
        <v>24</v>
      </c>
      <c r="CS14" s="62">
        <v>40</v>
      </c>
      <c r="CT14" s="63">
        <f t="shared" si="7"/>
        <v>50.691244239631338</v>
      </c>
      <c r="CU14" s="64"/>
      <c r="CV14" s="64"/>
      <c r="CW14" s="64"/>
      <c r="CX14" s="64"/>
      <c r="CY14" s="65">
        <v>900</v>
      </c>
      <c r="CZ14" s="64">
        <v>130</v>
      </c>
      <c r="DA14" s="66">
        <f t="shared" si="11"/>
        <v>14.444444444444443</v>
      </c>
      <c r="DB14" s="64">
        <f t="shared" si="12"/>
        <v>0</v>
      </c>
      <c r="DC14" s="62">
        <v>56</v>
      </c>
      <c r="DD14" s="64"/>
      <c r="DE14" s="62">
        <v>223</v>
      </c>
      <c r="DF14" s="64">
        <v>197</v>
      </c>
      <c r="DG14" s="67"/>
      <c r="DH14" s="67"/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>
        <v>600</v>
      </c>
      <c r="EI14" s="51">
        <v>660</v>
      </c>
      <c r="EJ14" s="51">
        <v>1100</v>
      </c>
      <c r="EK14" s="51">
        <v>2490</v>
      </c>
      <c r="EL14" s="51">
        <v>350</v>
      </c>
      <c r="EM14" s="51">
        <v>840</v>
      </c>
      <c r="EN14" s="51">
        <v>130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160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200</v>
      </c>
      <c r="CA15" s="38">
        <v>210</v>
      </c>
      <c r="CB15" s="56">
        <f t="shared" si="17"/>
        <v>31.889204545454547</v>
      </c>
      <c r="CC15" s="57">
        <f t="shared" si="18"/>
        <v>1.0227272727272727</v>
      </c>
      <c r="CD15" s="57">
        <v>26</v>
      </c>
      <c r="CE15" s="43">
        <v>600</v>
      </c>
      <c r="CF15" s="43">
        <v>2</v>
      </c>
      <c r="CG15" s="45">
        <v>1000</v>
      </c>
      <c r="CH15" s="43">
        <v>360</v>
      </c>
      <c r="CI15" s="58">
        <v>2000</v>
      </c>
      <c r="CJ15" s="59">
        <f t="shared" si="8"/>
        <v>1370</v>
      </c>
      <c r="CK15" s="60">
        <v>150</v>
      </c>
      <c r="CL15" s="43">
        <v>420</v>
      </c>
      <c r="CM15" s="43"/>
      <c r="CN15" s="43">
        <v>950</v>
      </c>
      <c r="CO15" s="43">
        <f t="shared" si="9"/>
        <v>0</v>
      </c>
      <c r="CP15" s="43">
        <v>1730</v>
      </c>
      <c r="CQ15" s="43">
        <f t="shared" si="10"/>
        <v>0</v>
      </c>
      <c r="CR15" s="61">
        <f t="shared" si="6"/>
        <v>18.210526315789476</v>
      </c>
      <c r="CS15" s="62">
        <v>80</v>
      </c>
      <c r="CT15" s="63">
        <f t="shared" si="7"/>
        <v>68.5</v>
      </c>
      <c r="CU15" s="64"/>
      <c r="CV15" s="66"/>
      <c r="CW15" s="66"/>
      <c r="CX15" s="66"/>
      <c r="CY15" s="65">
        <v>1200</v>
      </c>
      <c r="CZ15" s="64">
        <v>80</v>
      </c>
      <c r="DA15" s="66">
        <f t="shared" si="11"/>
        <v>6.666666666666667</v>
      </c>
      <c r="DB15" s="64">
        <f t="shared" si="12"/>
        <v>30</v>
      </c>
      <c r="DC15" s="62">
        <v>220</v>
      </c>
      <c r="DD15" s="64">
        <v>220</v>
      </c>
      <c r="DE15" s="62">
        <v>345</v>
      </c>
      <c r="DF15" s="64">
        <v>240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>
        <v>2140</v>
      </c>
      <c r="EI15" s="51">
        <v>1260</v>
      </c>
      <c r="EJ15" s="51">
        <v>4600</v>
      </c>
      <c r="EK15" s="51"/>
      <c r="EL15" s="51">
        <v>950</v>
      </c>
      <c r="EM15" s="51">
        <v>1730</v>
      </c>
      <c r="EN15" s="51">
        <v>50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0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0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0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0</v>
      </c>
      <c r="BY16" s="54"/>
      <c r="BZ16" s="38">
        <v>910</v>
      </c>
      <c r="CA16" s="38">
        <v>815</v>
      </c>
      <c r="CB16" s="56">
        <f t="shared" si="17"/>
        <v>25.576582827406767</v>
      </c>
      <c r="CC16" s="57">
        <f t="shared" si="18"/>
        <v>0</v>
      </c>
      <c r="CD16" s="57">
        <v>23.8</v>
      </c>
      <c r="CE16" s="80">
        <v>500</v>
      </c>
      <c r="CF16" s="43"/>
      <c r="CG16" s="45">
        <v>500</v>
      </c>
      <c r="CH16" s="43">
        <v>175</v>
      </c>
      <c r="CI16" s="58">
        <v>1863</v>
      </c>
      <c r="CJ16" s="59">
        <f t="shared" si="8"/>
        <v>1430</v>
      </c>
      <c r="CK16" s="60">
        <v>311</v>
      </c>
      <c r="CL16" s="43">
        <v>210</v>
      </c>
      <c r="CM16" s="43"/>
      <c r="CN16" s="43">
        <v>1220</v>
      </c>
      <c r="CO16" s="43">
        <f t="shared" si="9"/>
        <v>12</v>
      </c>
      <c r="CP16" s="43">
        <v>2325</v>
      </c>
      <c r="CQ16" s="43">
        <f t="shared" si="10"/>
        <v>40</v>
      </c>
      <c r="CR16" s="61">
        <f t="shared" si="6"/>
        <v>19.057377049180328</v>
      </c>
      <c r="CS16" s="62">
        <v>42</v>
      </c>
      <c r="CT16" s="63">
        <f t="shared" si="7"/>
        <v>76.757917337627475</v>
      </c>
      <c r="CU16" s="64">
        <v>6</v>
      </c>
      <c r="CV16" s="64">
        <v>355</v>
      </c>
      <c r="CW16" s="64">
        <v>238</v>
      </c>
      <c r="CX16" s="64">
        <f>CW16/CV16*100</f>
        <v>67.042253521126753</v>
      </c>
      <c r="CY16" s="65">
        <v>1700</v>
      </c>
      <c r="CZ16" s="64">
        <v>350</v>
      </c>
      <c r="DA16" s="66">
        <f t="shared" si="11"/>
        <v>20.588235294117645</v>
      </c>
      <c r="DB16" s="64">
        <f t="shared" si="12"/>
        <v>0</v>
      </c>
      <c r="DC16" s="62">
        <v>110</v>
      </c>
      <c r="DD16" s="64">
        <v>110</v>
      </c>
      <c r="DE16" s="62">
        <v>325</v>
      </c>
      <c r="DF16" s="64">
        <v>329</v>
      </c>
      <c r="DG16" s="67">
        <v>16.8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>
        <v>1431</v>
      </c>
      <c r="EI16" s="51">
        <v>706</v>
      </c>
      <c r="EJ16" s="51">
        <v>5142</v>
      </c>
      <c r="EK16" s="51">
        <v>5320</v>
      </c>
      <c r="EL16" s="51">
        <v>1208</v>
      </c>
      <c r="EM16" s="51">
        <v>2285</v>
      </c>
      <c r="EN16" s="51">
        <v>350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0</v>
      </c>
      <c r="BP17" s="53"/>
      <c r="BQ17" s="54">
        <v>1800</v>
      </c>
      <c r="BR17" s="55"/>
      <c r="BS17" s="55">
        <f t="shared" si="4"/>
        <v>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0</v>
      </c>
      <c r="CD17" s="57">
        <v>22.4</v>
      </c>
      <c r="CE17" s="80">
        <v>100</v>
      </c>
      <c r="CF17" s="43"/>
      <c r="CG17" s="45">
        <v>100</v>
      </c>
      <c r="CH17" s="43">
        <v>40</v>
      </c>
      <c r="CI17" s="58">
        <v>520</v>
      </c>
      <c r="CJ17" s="59">
        <f t="shared" si="8"/>
        <v>360</v>
      </c>
      <c r="CK17" s="60"/>
      <c r="CL17" s="43">
        <v>50</v>
      </c>
      <c r="CM17" s="43"/>
      <c r="CN17" s="43">
        <v>310</v>
      </c>
      <c r="CO17" s="43">
        <f t="shared" si="9"/>
        <v>0</v>
      </c>
      <c r="CP17" s="43">
        <v>754</v>
      </c>
      <c r="CQ17" s="43">
        <f t="shared" si="10"/>
        <v>0</v>
      </c>
      <c r="CR17" s="61">
        <f t="shared" si="6"/>
        <v>24.322580645161288</v>
      </c>
      <c r="CS17" s="62">
        <v>14</v>
      </c>
      <c r="CT17" s="63">
        <f t="shared" si="7"/>
        <v>69.230769230769226</v>
      </c>
      <c r="CU17" s="64"/>
      <c r="CV17" s="66"/>
      <c r="CW17" s="66"/>
      <c r="CX17" s="64"/>
      <c r="CY17" s="65">
        <v>350</v>
      </c>
      <c r="CZ17" s="64">
        <v>160</v>
      </c>
      <c r="DA17" s="66">
        <f t="shared" si="11"/>
        <v>45.714285714285715</v>
      </c>
      <c r="DB17" s="64">
        <f t="shared" si="12"/>
        <v>0</v>
      </c>
      <c r="DC17" s="62">
        <v>57</v>
      </c>
      <c r="DD17" s="64">
        <v>60</v>
      </c>
      <c r="DE17" s="62">
        <v>80</v>
      </c>
      <c r="DF17" s="64">
        <v>130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>
        <v>140</v>
      </c>
      <c r="EI17" s="51">
        <v>280</v>
      </c>
      <c r="EJ17" s="51">
        <v>1800</v>
      </c>
      <c r="EK17" s="51">
        <v>850</v>
      </c>
      <c r="EL17" s="51">
        <v>310</v>
      </c>
      <c r="EM17" s="51">
        <v>754</v>
      </c>
      <c r="EN17" s="51">
        <v>160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0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0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0</v>
      </c>
      <c r="BY18" s="54">
        <v>677</v>
      </c>
      <c r="BZ18" s="38"/>
      <c r="CA18" s="38"/>
      <c r="CB18" s="56">
        <f t="shared" si="17"/>
        <v>24.812480639801752</v>
      </c>
      <c r="CC18" s="57">
        <f t="shared" si="18"/>
        <v>0</v>
      </c>
      <c r="CD18" s="57">
        <v>22</v>
      </c>
      <c r="CE18" s="80">
        <v>500</v>
      </c>
      <c r="CF18" s="43">
        <v>1</v>
      </c>
      <c r="CG18" s="45">
        <v>500</v>
      </c>
      <c r="CH18" s="80">
        <v>500</v>
      </c>
      <c r="CI18" s="58">
        <v>1800</v>
      </c>
      <c r="CJ18" s="59">
        <f t="shared" si="8"/>
        <v>803</v>
      </c>
      <c r="CK18" s="86"/>
      <c r="CL18" s="43">
        <v>87</v>
      </c>
      <c r="CM18" s="43"/>
      <c r="CN18" s="43">
        <v>716</v>
      </c>
      <c r="CO18" s="43">
        <f t="shared" si="9"/>
        <v>0</v>
      </c>
      <c r="CP18" s="43">
        <v>1175</v>
      </c>
      <c r="CQ18" s="43">
        <f t="shared" si="10"/>
        <v>0</v>
      </c>
      <c r="CR18" s="61">
        <f t="shared" si="6"/>
        <v>16.410614525139664</v>
      </c>
      <c r="CS18" s="62">
        <v>35</v>
      </c>
      <c r="CT18" s="63">
        <f t="shared" si="7"/>
        <v>44.611111111111114</v>
      </c>
      <c r="CU18" s="64"/>
      <c r="CV18" s="64"/>
      <c r="CW18" s="64"/>
      <c r="CX18" s="64"/>
      <c r="CY18" s="65">
        <v>1500</v>
      </c>
      <c r="CZ18" s="64">
        <v>340</v>
      </c>
      <c r="DA18" s="66">
        <f t="shared" si="11"/>
        <v>22.666666666666664</v>
      </c>
      <c r="DB18" s="64">
        <f t="shared" si="12"/>
        <v>65</v>
      </c>
      <c r="DC18" s="62">
        <v>110</v>
      </c>
      <c r="DD18" s="64">
        <v>110</v>
      </c>
      <c r="DE18" s="62">
        <v>337</v>
      </c>
      <c r="DF18" s="64">
        <v>95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>
        <v>2359</v>
      </c>
      <c r="EI18" s="51">
        <v>750</v>
      </c>
      <c r="EJ18" s="51">
        <v>1385</v>
      </c>
      <c r="EK18" s="51">
        <v>3817</v>
      </c>
      <c r="EL18" s="51">
        <v>716</v>
      </c>
      <c r="EM18" s="51">
        <v>1175</v>
      </c>
      <c r="EN18" s="51">
        <v>275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0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0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0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0</v>
      </c>
      <c r="BY19" s="54"/>
      <c r="BZ19" s="38"/>
      <c r="CA19" s="38"/>
      <c r="CB19" s="56">
        <f t="shared" si="17"/>
        <v>30.644726301735648</v>
      </c>
      <c r="CC19" s="57">
        <f t="shared" si="18"/>
        <v>0</v>
      </c>
      <c r="CD19" s="57">
        <v>16.8</v>
      </c>
      <c r="CE19" s="43">
        <v>70</v>
      </c>
      <c r="CF19" s="43">
        <v>1</v>
      </c>
      <c r="CG19" s="45">
        <v>60</v>
      </c>
      <c r="CH19" s="43"/>
      <c r="CI19" s="58">
        <v>287</v>
      </c>
      <c r="CJ19" s="59">
        <f t="shared" si="8"/>
        <v>81</v>
      </c>
      <c r="CK19" s="87"/>
      <c r="CL19" s="43">
        <v>40</v>
      </c>
      <c r="CM19" s="43"/>
      <c r="CN19" s="43">
        <v>41</v>
      </c>
      <c r="CO19" s="43">
        <f t="shared" si="9"/>
        <v>0</v>
      </c>
      <c r="CP19" s="43">
        <v>83</v>
      </c>
      <c r="CQ19" s="43">
        <f t="shared" si="10"/>
        <v>0</v>
      </c>
      <c r="CR19" s="61">
        <f t="shared" si="6"/>
        <v>20.243902439024389</v>
      </c>
      <c r="CS19" s="62"/>
      <c r="CT19" s="63">
        <f t="shared" si="7"/>
        <v>28.222996515679444</v>
      </c>
      <c r="CU19" s="88"/>
      <c r="CV19" s="66"/>
      <c r="CW19" s="66"/>
      <c r="CX19" s="64"/>
      <c r="CY19" s="65">
        <v>300</v>
      </c>
      <c r="CZ19" s="78"/>
      <c r="DA19" s="66">
        <f t="shared" si="11"/>
        <v>0</v>
      </c>
      <c r="DB19" s="64">
        <f t="shared" si="12"/>
        <v>0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>
        <v>352</v>
      </c>
      <c r="EI19" s="51">
        <v>282</v>
      </c>
      <c r="EJ19" s="51">
        <v>406</v>
      </c>
      <c r="EK19" s="51">
        <v>2888</v>
      </c>
      <c r="EL19" s="51">
        <v>41</v>
      </c>
      <c r="EM19" s="51">
        <v>83</v>
      </c>
      <c r="EN19" s="51"/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0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0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330</v>
      </c>
      <c r="BY20" s="54"/>
      <c r="BZ20" s="38">
        <v>15</v>
      </c>
      <c r="CA20" s="38">
        <v>12</v>
      </c>
      <c r="CB20" s="56">
        <f t="shared" si="17"/>
        <v>14.859467132561692</v>
      </c>
      <c r="CC20" s="57">
        <f t="shared" si="18"/>
        <v>1.7502261878763301</v>
      </c>
      <c r="CD20" s="57">
        <v>4.9000000000000004</v>
      </c>
      <c r="CE20" s="43">
        <v>90</v>
      </c>
      <c r="CF20" s="43"/>
      <c r="CG20" s="45">
        <v>100</v>
      </c>
      <c r="CH20" s="43"/>
      <c r="CI20" s="58">
        <v>355</v>
      </c>
      <c r="CJ20" s="59">
        <f t="shared" si="8"/>
        <v>226</v>
      </c>
      <c r="CK20" s="87"/>
      <c r="CL20" s="43">
        <v>195</v>
      </c>
      <c r="CM20" s="43"/>
      <c r="CN20" s="43">
        <v>31</v>
      </c>
      <c r="CO20" s="43">
        <f t="shared" si="9"/>
        <v>0</v>
      </c>
      <c r="CP20" s="43">
        <v>59</v>
      </c>
      <c r="CQ20" s="43">
        <f t="shared" si="10"/>
        <v>0</v>
      </c>
      <c r="CR20" s="61">
        <f t="shared" si="6"/>
        <v>19.032258064516128</v>
      </c>
      <c r="CS20" s="62"/>
      <c r="CT20" s="63">
        <f t="shared" si="7"/>
        <v>63.661971830985919</v>
      </c>
      <c r="CU20" s="64"/>
      <c r="CV20" s="66"/>
      <c r="CW20" s="66"/>
      <c r="CX20" s="64"/>
      <c r="CY20" s="65">
        <v>280</v>
      </c>
      <c r="CZ20" s="65">
        <v>46</v>
      </c>
      <c r="DA20" s="66">
        <f t="shared" si="11"/>
        <v>16.428571428571427</v>
      </c>
      <c r="DB20" s="64">
        <f t="shared" si="12"/>
        <v>0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>
        <v>122</v>
      </c>
      <c r="EI20" s="51">
        <v>201</v>
      </c>
      <c r="EJ20" s="51"/>
      <c r="EK20" s="51">
        <v>1630</v>
      </c>
      <c r="EL20" s="51">
        <v>31</v>
      </c>
      <c r="EM20" s="51">
        <v>59</v>
      </c>
      <c r="EN20" s="51">
        <v>46</v>
      </c>
    </row>
    <row r="21" spans="1:144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105</v>
      </c>
      <c r="CK22" s="87"/>
      <c r="CL22" s="43">
        <v>65</v>
      </c>
      <c r="CM22" s="43"/>
      <c r="CN22" s="43">
        <v>40</v>
      </c>
      <c r="CO22" s="43">
        <f t="shared" si="9"/>
        <v>0</v>
      </c>
      <c r="CP22" s="43">
        <v>120</v>
      </c>
      <c r="CQ22" s="43">
        <f t="shared" si="10"/>
        <v>0</v>
      </c>
      <c r="CR22" s="61">
        <f t="shared" si="6"/>
        <v>30</v>
      </c>
      <c r="CS22" s="62"/>
      <c r="CT22" s="63">
        <f t="shared" si="7"/>
        <v>91.304347826086953</v>
      </c>
      <c r="CU22" s="64"/>
      <c r="CV22" s="66"/>
      <c r="CW22" s="66"/>
      <c r="CX22" s="64"/>
      <c r="CY22" s="65">
        <v>115</v>
      </c>
      <c r="CZ22" s="64">
        <v>65</v>
      </c>
      <c r="DA22" s="66">
        <f t="shared" si="11"/>
        <v>56.521739130434781</v>
      </c>
      <c r="DB22" s="64">
        <f t="shared" si="12"/>
        <v>0</v>
      </c>
      <c r="DC22" s="63"/>
      <c r="DD22" s="66"/>
      <c r="DE22" s="62">
        <v>25</v>
      </c>
      <c r="DF22" s="64"/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40</v>
      </c>
      <c r="EM22" s="51">
        <v>120</v>
      </c>
      <c r="EN22" s="51">
        <v>65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0</v>
      </c>
      <c r="BL23" s="53"/>
      <c r="BM23" s="54">
        <v>100</v>
      </c>
      <c r="BN23" s="55"/>
      <c r="BO23" s="55">
        <f t="shared" si="3"/>
        <v>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>
        <v>726</v>
      </c>
      <c r="EI23" s="51">
        <v>100</v>
      </c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0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304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232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7.9853479853479854</v>
      </c>
      <c r="CD24" s="57">
        <v>26.7</v>
      </c>
      <c r="CE24" s="43">
        <v>0</v>
      </c>
      <c r="CF24" s="43">
        <v>1</v>
      </c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/>
      <c r="CO24" s="43">
        <f t="shared" si="9"/>
        <v>0</v>
      </c>
      <c r="CP24" s="43"/>
      <c r="CQ24" s="43">
        <f t="shared" si="10"/>
        <v>0</v>
      </c>
      <c r="CR24" s="61" t="e">
        <f t="shared" si="6"/>
        <v>#DIV/0!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10</v>
      </c>
      <c r="DA24" s="66">
        <f t="shared" si="11"/>
        <v>5.5555555555555554</v>
      </c>
      <c r="DB24" s="64">
        <f t="shared" si="12"/>
        <v>0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>
        <v>1473</v>
      </c>
      <c r="EI24" s="51">
        <v>1110</v>
      </c>
      <c r="EJ24" s="51">
        <v>1290</v>
      </c>
      <c r="EK24" s="51"/>
      <c r="EL24" s="51"/>
      <c r="EM24" s="51"/>
      <c r="EN24" s="51">
        <v>10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>
        <v>0</v>
      </c>
      <c r="CJ25" s="59">
        <f t="shared" si="8"/>
        <v>0</v>
      </c>
      <c r="CK25" s="87"/>
      <c r="CL25" s="57"/>
      <c r="CM25" s="57"/>
      <c r="CN25" s="57"/>
      <c r="CO25" s="43">
        <f t="shared" si="9"/>
        <v>0</v>
      </c>
      <c r="CP25" s="57"/>
      <c r="CQ25" s="43">
        <f t="shared" si="10"/>
        <v>0</v>
      </c>
      <c r="CR25" s="61"/>
      <c r="CS25" s="62"/>
      <c r="CT25" s="63">
        <v>0</v>
      </c>
      <c r="CU25" s="66"/>
      <c r="CV25" s="64">
        <v>350</v>
      </c>
      <c r="CW25" s="92">
        <v>211</v>
      </c>
      <c r="CX25" s="92">
        <f>CW25/CV25*100</f>
        <v>60.285714285714285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/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411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690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5.9369024856596555</v>
      </c>
      <c r="CD26" s="57"/>
      <c r="CE26" s="43">
        <v>555</v>
      </c>
      <c r="CF26" s="43">
        <v>1</v>
      </c>
      <c r="CG26" s="45">
        <v>270</v>
      </c>
      <c r="CH26" s="43">
        <v>188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/>
      <c r="DA26" s="66">
        <f t="shared" si="11"/>
        <v>0</v>
      </c>
      <c r="DB26" s="64">
        <f t="shared" si="12"/>
        <v>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>
        <v>470</v>
      </c>
      <c r="EI26" s="51">
        <v>810</v>
      </c>
      <c r="EJ26" s="51"/>
      <c r="EK26" s="51"/>
      <c r="EL26" s="51">
        <v>554</v>
      </c>
      <c r="EM26" s="51">
        <v>1031</v>
      </c>
      <c r="EN26" s="51"/>
    </row>
    <row r="27" spans="1:144" s="115" customFormat="1" ht="29.25" customHeight="1" x14ac:dyDescent="0.25">
      <c r="A27" s="103"/>
      <c r="B27" s="104" t="s">
        <v>130</v>
      </c>
      <c r="C27" s="84">
        <f>SUM(C5:C26)</f>
        <v>2770</v>
      </c>
      <c r="D27" s="41">
        <f>SUM(D5:D26)</f>
        <v>40</v>
      </c>
      <c r="E27" s="41">
        <f>SUM(E5:E26)</f>
        <v>22605</v>
      </c>
      <c r="F27" s="41">
        <f>SUM(F5:F26)</f>
        <v>22334</v>
      </c>
      <c r="G27" s="41">
        <f>F27/E27*100</f>
        <v>98.801150188011505</v>
      </c>
      <c r="H27" s="41" t="e">
        <f>F27-#REF!</f>
        <v>#REF!</v>
      </c>
      <c r="I27" s="41">
        <f t="shared" ref="I27:R27" si="20">SUM(I5:I26)</f>
        <v>20674</v>
      </c>
      <c r="J27" s="41">
        <f t="shared" si="20"/>
        <v>12393</v>
      </c>
      <c r="K27" s="41">
        <f t="shared" si="20"/>
        <v>6684</v>
      </c>
      <c r="L27" s="41">
        <f t="shared" si="20"/>
        <v>3925</v>
      </c>
      <c r="M27" s="41">
        <f t="shared" si="20"/>
        <v>20</v>
      </c>
      <c r="N27" s="41">
        <f t="shared" si="20"/>
        <v>20674</v>
      </c>
      <c r="O27" s="41">
        <f t="shared" si="20"/>
        <v>4542</v>
      </c>
      <c r="P27" s="41">
        <f t="shared" si="20"/>
        <v>0</v>
      </c>
      <c r="Q27" s="41">
        <f t="shared" si="20"/>
        <v>19344</v>
      </c>
      <c r="R27" s="41">
        <f t="shared" si="20"/>
        <v>19344</v>
      </c>
      <c r="S27" s="45">
        <f t="shared" si="1"/>
        <v>100</v>
      </c>
      <c r="T27" s="45" t="e">
        <f>R27-#REF!</f>
        <v>#REF!</v>
      </c>
      <c r="U27" s="41">
        <f t="shared" ref="U27:BI27" si="21">SUM(U5:U26)</f>
        <v>550</v>
      </c>
      <c r="V27" s="41">
        <f t="shared" si="21"/>
        <v>700</v>
      </c>
      <c r="W27" s="41">
        <f t="shared" si="21"/>
        <v>0</v>
      </c>
      <c r="X27" s="41">
        <f t="shared" si="21"/>
        <v>0</v>
      </c>
      <c r="Y27" s="41">
        <f t="shared" si="21"/>
        <v>20</v>
      </c>
      <c r="Z27" s="41">
        <f t="shared" si="21"/>
        <v>1080</v>
      </c>
      <c r="AA27" s="41">
        <f t="shared" si="21"/>
        <v>1249</v>
      </c>
      <c r="AB27" s="41">
        <f t="shared" si="21"/>
        <v>2061</v>
      </c>
      <c r="AC27" s="41">
        <f t="shared" si="21"/>
        <v>2287</v>
      </c>
      <c r="AD27" s="41">
        <f t="shared" si="21"/>
        <v>965</v>
      </c>
      <c r="AE27" s="41">
        <f t="shared" si="21"/>
        <v>444</v>
      </c>
      <c r="AF27" s="41">
        <f t="shared" si="21"/>
        <v>442</v>
      </c>
      <c r="AG27" s="41">
        <f t="shared" si="21"/>
        <v>120</v>
      </c>
      <c r="AH27" s="41">
        <f t="shared" si="21"/>
        <v>0</v>
      </c>
      <c r="AI27" s="41">
        <f t="shared" si="21"/>
        <v>0</v>
      </c>
      <c r="AJ27" s="41">
        <f t="shared" si="21"/>
        <v>465</v>
      </c>
      <c r="AK27" s="41">
        <f t="shared" si="21"/>
        <v>460</v>
      </c>
      <c r="AL27" s="41">
        <f t="shared" si="21"/>
        <v>70</v>
      </c>
      <c r="AM27" s="41">
        <f t="shared" si="21"/>
        <v>55</v>
      </c>
      <c r="AN27" s="41">
        <f t="shared" si="21"/>
        <v>21</v>
      </c>
      <c r="AO27" s="41">
        <f t="shared" si="21"/>
        <v>9</v>
      </c>
      <c r="AP27" s="41">
        <f t="shared" si="21"/>
        <v>25</v>
      </c>
      <c r="AQ27" s="41">
        <f t="shared" si="21"/>
        <v>4069</v>
      </c>
      <c r="AR27" s="41">
        <f t="shared" si="21"/>
        <v>4204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1"/>
        <v>0</v>
      </c>
      <c r="AZ27" s="41">
        <f t="shared" si="21"/>
        <v>0</v>
      </c>
      <c r="BA27" s="41">
        <f t="shared" si="21"/>
        <v>0</v>
      </c>
      <c r="BB27" s="41">
        <f t="shared" si="21"/>
        <v>2192</v>
      </c>
      <c r="BC27" s="41">
        <f t="shared" si="21"/>
        <v>15248</v>
      </c>
      <c r="BD27" s="41">
        <f t="shared" si="21"/>
        <v>415</v>
      </c>
      <c r="BE27" s="41">
        <f t="shared" si="21"/>
        <v>550</v>
      </c>
      <c r="BF27" s="41">
        <f t="shared" si="21"/>
        <v>290</v>
      </c>
      <c r="BG27" s="41">
        <f t="shared" si="21"/>
        <v>61</v>
      </c>
      <c r="BH27" s="105">
        <f t="shared" si="21"/>
        <v>21187</v>
      </c>
      <c r="BI27" s="106">
        <f t="shared" si="21"/>
        <v>21187</v>
      </c>
      <c r="BJ27" s="107">
        <f>BI27/BH27*100</f>
        <v>100</v>
      </c>
      <c r="BK27" s="108">
        <f>SUM(BK5:BK26)</f>
        <v>451</v>
      </c>
      <c r="BL27" s="106">
        <f>SUM(BL5:BL26)</f>
        <v>15340</v>
      </c>
      <c r="BM27" s="106">
        <f>SUM(BM5:BM26)</f>
        <v>15707</v>
      </c>
      <c r="BN27" s="107">
        <f>BM27/BL27*100</f>
        <v>102.39243807040417</v>
      </c>
      <c r="BO27" s="108">
        <f>SUM(BO5:BO26)</f>
        <v>1177</v>
      </c>
      <c r="BP27" s="108">
        <f>SUM(BP5:BP26)</f>
        <v>38390</v>
      </c>
      <c r="BQ27" s="108">
        <f>SUM(BQ5:BQ26)</f>
        <v>62070</v>
      </c>
      <c r="BR27" s="107">
        <f>BQ27/BP27*100</f>
        <v>161.68272987757229</v>
      </c>
      <c r="BS27" s="108">
        <f>SUM(BS5:BS26)</f>
        <v>3093</v>
      </c>
      <c r="BT27" s="106">
        <f>SUM(BT5:BT26)</f>
        <v>61100</v>
      </c>
      <c r="BU27" s="106">
        <f>SUM(BU5:BU26)</f>
        <v>81263</v>
      </c>
      <c r="BV27" s="106">
        <f>SUM(BV5:BV26)</f>
        <v>52723</v>
      </c>
      <c r="BW27" s="107">
        <f t="shared" si="16"/>
        <v>64.879465439375849</v>
      </c>
      <c r="BX27" s="106">
        <f>SUM(BX5:BX26)</f>
        <v>1416</v>
      </c>
      <c r="BY27" s="106">
        <f>SUM(BY5:BY26)</f>
        <v>17171</v>
      </c>
      <c r="BZ27" s="41">
        <f>SUM(BZ5:BZ26)</f>
        <v>5658</v>
      </c>
      <c r="CA27" s="41">
        <f>SUM(CA5:CA26)</f>
        <v>8134</v>
      </c>
      <c r="CB27" s="109">
        <f>((BM27*0.45)+(BQ27*0.34)+(BV27/1.33*0.18)+(CA27*0.2))/DI27*10</f>
        <v>25.720190535531032</v>
      </c>
      <c r="CC27" s="109">
        <f>(BO27*0.45+BS27*0.35+(BX27/1.33*0.17))/DI27*10</f>
        <v>1.2487412821747963</v>
      </c>
      <c r="CD27" s="109"/>
      <c r="CE27" s="110">
        <f>SUM(CE5:CE26)</f>
        <v>5158</v>
      </c>
      <c r="CF27" s="110">
        <f>SUM(CF5:CF26)</f>
        <v>15</v>
      </c>
      <c r="CG27" s="110">
        <f>SUM(CG5:CG26)</f>
        <v>6514</v>
      </c>
      <c r="CH27" s="110">
        <f>SUM(CH5:CH26)</f>
        <v>2457</v>
      </c>
      <c r="CI27" s="110">
        <f t="shared" ref="CI27:CQ27" si="22">SUM(CI5:CI26)</f>
        <v>24920</v>
      </c>
      <c r="CJ27" s="110">
        <f t="shared" si="22"/>
        <v>15814</v>
      </c>
      <c r="CK27" s="110">
        <f t="shared" si="22"/>
        <v>1109</v>
      </c>
      <c r="CL27" s="110">
        <f t="shared" si="22"/>
        <v>2453</v>
      </c>
      <c r="CM27" s="110">
        <f t="shared" si="22"/>
        <v>100</v>
      </c>
      <c r="CN27" s="110">
        <f t="shared" si="22"/>
        <v>13361</v>
      </c>
      <c r="CO27" s="110">
        <f t="shared" si="22"/>
        <v>253</v>
      </c>
      <c r="CP27" s="110">
        <f t="shared" si="22"/>
        <v>33320.699999999997</v>
      </c>
      <c r="CQ27" s="110">
        <f t="shared" si="22"/>
        <v>1222</v>
      </c>
      <c r="CR27" s="109">
        <f t="shared" si="6"/>
        <v>24.938777037646883</v>
      </c>
      <c r="CS27" s="111">
        <f>SUM(CS5:CS26)</f>
        <v>1077</v>
      </c>
      <c r="CT27" s="112">
        <f>CJ27/CI27*100</f>
        <v>63.459069020866778</v>
      </c>
      <c r="CU27" s="110">
        <f>SUM(CU5:CU26)</f>
        <v>32</v>
      </c>
      <c r="CV27" s="110">
        <f t="shared" ref="CV27:EN27" si="23">SUM(CV5:CV26)</f>
        <v>705</v>
      </c>
      <c r="CW27" s="110">
        <f t="shared" si="23"/>
        <v>449</v>
      </c>
      <c r="CX27" s="110">
        <f>CW27/CV27*100</f>
        <v>63.687943262411352</v>
      </c>
      <c r="CY27" s="45">
        <f t="shared" si="23"/>
        <v>21046</v>
      </c>
      <c r="CZ27" s="45">
        <f t="shared" si="23"/>
        <v>4733</v>
      </c>
      <c r="DA27" s="113">
        <f t="shared" si="11"/>
        <v>22.488833982704552</v>
      </c>
      <c r="DB27" s="45">
        <f t="shared" si="23"/>
        <v>273</v>
      </c>
      <c r="DC27" s="45">
        <f t="shared" si="23"/>
        <v>1455</v>
      </c>
      <c r="DD27" s="45">
        <f>SUM(DD5:DD25)</f>
        <v>1140</v>
      </c>
      <c r="DE27" s="45">
        <f>SUM(DE5:DE26)</f>
        <v>4879</v>
      </c>
      <c r="DF27" s="45">
        <f>SUM(DF5:DF25)</f>
        <v>3183</v>
      </c>
      <c r="DG27" s="114">
        <f t="shared" si="23"/>
        <v>16.8</v>
      </c>
      <c r="DH27" s="114">
        <f t="shared" si="23"/>
        <v>0</v>
      </c>
      <c r="DI27" s="114">
        <f t="shared" si="23"/>
        <v>14360</v>
      </c>
      <c r="DJ27" s="114">
        <f t="shared" si="23"/>
        <v>423</v>
      </c>
      <c r="DK27" s="114">
        <f t="shared" si="23"/>
        <v>95</v>
      </c>
      <c r="DL27" s="114">
        <f t="shared" si="23"/>
        <v>423</v>
      </c>
      <c r="DM27" s="114">
        <f t="shared" si="23"/>
        <v>5514</v>
      </c>
      <c r="DN27" s="114">
        <f t="shared" si="23"/>
        <v>1233.3694963573012</v>
      </c>
      <c r="DO27" s="114">
        <f t="shared" si="23"/>
        <v>34</v>
      </c>
      <c r="DP27" s="114">
        <f t="shared" si="23"/>
        <v>7</v>
      </c>
      <c r="DQ27" s="114">
        <f t="shared" si="23"/>
        <v>27</v>
      </c>
      <c r="DR27" s="114">
        <f t="shared" si="23"/>
        <v>400</v>
      </c>
      <c r="DS27" s="114">
        <f t="shared" si="23"/>
        <v>344</v>
      </c>
      <c r="DT27" s="114">
        <f t="shared" si="23"/>
        <v>27</v>
      </c>
      <c r="DU27" s="114">
        <f t="shared" si="23"/>
        <v>5</v>
      </c>
      <c r="DV27" s="114">
        <f t="shared" si="23"/>
        <v>22</v>
      </c>
      <c r="DW27" s="114">
        <f t="shared" si="23"/>
        <v>338</v>
      </c>
      <c r="DX27" s="114">
        <f t="shared" si="23"/>
        <v>259</v>
      </c>
      <c r="DY27" s="114">
        <f t="shared" si="23"/>
        <v>25</v>
      </c>
      <c r="DZ27" s="114">
        <f t="shared" si="23"/>
        <v>25</v>
      </c>
      <c r="EA27" s="114">
        <f t="shared" si="23"/>
        <v>1957</v>
      </c>
      <c r="EB27" s="114">
        <f t="shared" si="23"/>
        <v>782.8</v>
      </c>
      <c r="EC27" s="114">
        <f t="shared" si="23"/>
        <v>86</v>
      </c>
      <c r="ED27" s="114">
        <f t="shared" si="23"/>
        <v>74</v>
      </c>
      <c r="EE27" s="114">
        <f t="shared" si="23"/>
        <v>2695</v>
      </c>
      <c r="EF27" s="114">
        <f t="shared" si="23"/>
        <v>526.42857142857144</v>
      </c>
      <c r="EG27" s="114">
        <f t="shared" si="23"/>
        <v>0</v>
      </c>
      <c r="EH27" s="114">
        <f t="shared" si="23"/>
        <v>20736</v>
      </c>
      <c r="EI27" s="114">
        <f t="shared" si="23"/>
        <v>14530</v>
      </c>
      <c r="EJ27" s="114">
        <f t="shared" si="23"/>
        <v>58977</v>
      </c>
      <c r="EK27" s="114">
        <f t="shared" si="23"/>
        <v>51307</v>
      </c>
      <c r="EL27" s="114">
        <f t="shared" si="23"/>
        <v>13108</v>
      </c>
      <c r="EM27" s="114">
        <f t="shared" si="23"/>
        <v>32098.7</v>
      </c>
      <c r="EN27" s="114">
        <f t="shared" si="23"/>
        <v>4460</v>
      </c>
    </row>
    <row r="28" spans="1:144" s="138" customFormat="1" ht="29.25" customHeight="1" x14ac:dyDescent="0.25">
      <c r="A28" s="116"/>
      <c r="B28" s="117" t="s">
        <v>131</v>
      </c>
      <c r="C28" s="118">
        <v>430</v>
      </c>
      <c r="D28" s="118">
        <v>0</v>
      </c>
      <c r="E28" s="119">
        <v>9100</v>
      </c>
      <c r="F28" s="118">
        <v>9100</v>
      </c>
      <c r="G28" s="41">
        <f>F28/E28*100</f>
        <v>100</v>
      </c>
      <c r="H28" s="41">
        <v>0</v>
      </c>
      <c r="I28" s="119">
        <v>6604</v>
      </c>
      <c r="J28" s="118">
        <v>3000</v>
      </c>
      <c r="K28" s="120">
        <v>1235</v>
      </c>
      <c r="L28" s="121">
        <v>800</v>
      </c>
      <c r="M28" s="121"/>
      <c r="N28" s="120">
        <v>6604</v>
      </c>
      <c r="O28" s="121">
        <v>1200</v>
      </c>
      <c r="P28" s="121"/>
      <c r="Q28" s="120">
        <v>6732</v>
      </c>
      <c r="R28" s="121">
        <v>6732</v>
      </c>
      <c r="S28" s="45">
        <f t="shared" si="1"/>
        <v>100</v>
      </c>
      <c r="T28" s="45"/>
      <c r="U28" s="121"/>
      <c r="V28" s="121"/>
      <c r="W28" s="121"/>
      <c r="X28" s="121"/>
      <c r="Y28" s="38"/>
      <c r="Z28" s="120"/>
      <c r="AA28" s="121"/>
      <c r="AB28" s="121"/>
      <c r="AC28" s="121"/>
      <c r="AD28" s="121"/>
      <c r="AE28" s="121"/>
      <c r="AF28" s="121"/>
      <c r="AG28" s="121"/>
      <c r="AH28" s="121"/>
      <c r="AI28" s="121"/>
      <c r="AJ28" s="120">
        <v>1660</v>
      </c>
      <c r="AK28" s="121">
        <v>1600</v>
      </c>
      <c r="AL28" s="120">
        <v>230</v>
      </c>
      <c r="AM28" s="121">
        <v>200</v>
      </c>
      <c r="AN28" s="121"/>
      <c r="AO28" s="121"/>
      <c r="AP28" s="121"/>
      <c r="AQ28" s="120">
        <v>980</v>
      </c>
      <c r="AR28" s="121">
        <v>550</v>
      </c>
      <c r="AS28" s="121"/>
      <c r="AT28" s="121"/>
      <c r="AU28" s="121"/>
      <c r="AV28" s="121"/>
      <c r="AW28" s="121"/>
      <c r="AX28" s="121"/>
      <c r="AY28" s="121"/>
      <c r="AZ28" s="121"/>
      <c r="BA28" s="121"/>
      <c r="BB28" s="121">
        <v>3900</v>
      </c>
      <c r="BC28" s="121">
        <v>3600</v>
      </c>
      <c r="BD28" s="121"/>
      <c r="BE28" s="121"/>
      <c r="BF28" s="121">
        <v>1700</v>
      </c>
      <c r="BG28" s="121">
        <v>270</v>
      </c>
      <c r="BH28" s="122">
        <v>6577</v>
      </c>
      <c r="BI28" s="123">
        <v>6577</v>
      </c>
      <c r="BJ28" s="124">
        <f>BI28/BH28*100</f>
        <v>100</v>
      </c>
      <c r="BK28" s="123"/>
      <c r="BL28" s="123">
        <v>2050</v>
      </c>
      <c r="BM28" s="123">
        <v>2000</v>
      </c>
      <c r="BN28" s="124">
        <f>BM28/BL28*100</f>
        <v>97.560975609756099</v>
      </c>
      <c r="BO28" s="123"/>
      <c r="BP28" s="123">
        <v>5000</v>
      </c>
      <c r="BQ28" s="123">
        <v>6440</v>
      </c>
      <c r="BR28" s="124">
        <f>BQ28/BP28*100</f>
        <v>128.80000000000001</v>
      </c>
      <c r="BS28" s="123"/>
      <c r="BT28" s="123">
        <v>8500</v>
      </c>
      <c r="BU28" s="123">
        <v>11305</v>
      </c>
      <c r="BV28" s="123">
        <v>8160</v>
      </c>
      <c r="BW28" s="124">
        <f t="shared" si="16"/>
        <v>72.180451127819538</v>
      </c>
      <c r="BX28" s="123"/>
      <c r="BY28" s="123">
        <v>560</v>
      </c>
      <c r="BZ28" s="125">
        <v>35</v>
      </c>
      <c r="CA28" s="125">
        <v>42</v>
      </c>
      <c r="CB28" s="126">
        <f>((BM28*0.45)+(BQ28*0.34)+(BV28/1.33*0.18)+(CA28*0.2))/DI28*10</f>
        <v>19.428390671547106</v>
      </c>
      <c r="CC28" s="125"/>
      <c r="CD28" s="125"/>
      <c r="CE28" s="125">
        <v>580</v>
      </c>
      <c r="CF28" s="125"/>
      <c r="CG28" s="125"/>
      <c r="CH28" s="125">
        <v>150</v>
      </c>
      <c r="CI28" s="125">
        <v>8096</v>
      </c>
      <c r="CJ28" s="59">
        <f t="shared" si="8"/>
        <v>4420</v>
      </c>
      <c r="CK28" s="127">
        <v>20</v>
      </c>
      <c r="CL28" s="127">
        <v>1100</v>
      </c>
      <c r="CM28" s="127"/>
      <c r="CN28" s="127">
        <v>3320</v>
      </c>
      <c r="CO28" s="127"/>
      <c r="CP28" s="127">
        <v>6142</v>
      </c>
      <c r="CQ28" s="127"/>
      <c r="CR28" s="128">
        <f t="shared" si="6"/>
        <v>18.5</v>
      </c>
      <c r="CS28" s="129"/>
      <c r="CT28" s="129">
        <f>CJ28/CI28*100</f>
        <v>54.594861660079054</v>
      </c>
      <c r="CU28" s="127"/>
      <c r="CV28" s="127"/>
      <c r="CW28" s="130"/>
      <c r="CX28" s="131"/>
      <c r="CY28" s="132"/>
      <c r="CZ28" s="132">
        <v>500</v>
      </c>
      <c r="DA28" s="133"/>
      <c r="DB28" s="132"/>
      <c r="DC28" s="130"/>
      <c r="DD28" s="130"/>
      <c r="DE28" s="130"/>
      <c r="DF28" s="130"/>
      <c r="DG28" s="134"/>
      <c r="DH28" s="134"/>
      <c r="DI28" s="135">
        <v>2163</v>
      </c>
      <c r="DJ28" s="134">
        <v>553</v>
      </c>
      <c r="DK28" s="134"/>
      <c r="DL28" s="134">
        <v>549</v>
      </c>
      <c r="DM28" s="134">
        <v>7023</v>
      </c>
      <c r="DN28" s="136">
        <f>DM28/DL28*10</f>
        <v>127.92349726775956</v>
      </c>
      <c r="DO28" s="134"/>
      <c r="DP28" s="134"/>
      <c r="DQ28" s="134">
        <v>20</v>
      </c>
      <c r="DR28" s="134">
        <v>650</v>
      </c>
      <c r="DS28" s="137">
        <f>DR28/DQ28*10</f>
        <v>325</v>
      </c>
      <c r="DT28" s="134"/>
      <c r="DU28" s="134"/>
      <c r="DV28" s="134">
        <v>16</v>
      </c>
      <c r="DW28" s="134">
        <v>384</v>
      </c>
      <c r="DX28" s="137">
        <f>DW28/DV28*10</f>
        <v>240</v>
      </c>
      <c r="DY28" s="134"/>
      <c r="DZ28" s="134">
        <v>27</v>
      </c>
      <c r="EA28" s="134">
        <v>832</v>
      </c>
      <c r="EB28" s="137">
        <f>EA28/DZ28*10</f>
        <v>308.14814814814815</v>
      </c>
      <c r="EC28" s="134"/>
      <c r="ED28" s="134">
        <f>DQ28+DV28+DZ28</f>
        <v>63</v>
      </c>
      <c r="EE28" s="134">
        <f>DR28+DW28+EA28</f>
        <v>1866</v>
      </c>
      <c r="EF28" s="137">
        <f>EE28/ED28*10</f>
        <v>296.1904761904762</v>
      </c>
      <c r="EH28" s="139"/>
      <c r="EI28" s="140"/>
      <c r="EJ28" s="139"/>
    </row>
    <row r="29" spans="1:144" s="152" customFormat="1" ht="24" customHeight="1" x14ac:dyDescent="0.25">
      <c r="A29" s="141"/>
      <c r="B29" s="117" t="s">
        <v>132</v>
      </c>
      <c r="C29" s="142"/>
      <c r="D29" s="142"/>
      <c r="E29" s="142"/>
      <c r="F29" s="142"/>
      <c r="G29" s="142"/>
      <c r="H29" s="142"/>
      <c r="I29" s="142"/>
      <c r="J29" s="142"/>
      <c r="K29" s="141"/>
      <c r="L29" s="141"/>
      <c r="M29" s="141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4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5">
        <v>26442</v>
      </c>
      <c r="BI29" s="145">
        <v>24587</v>
      </c>
      <c r="BJ29" s="146">
        <f>BI29/BH29*100</f>
        <v>92.984645639512891</v>
      </c>
      <c r="BK29" s="145"/>
      <c r="BL29" s="145">
        <v>13500</v>
      </c>
      <c r="BM29" s="145">
        <v>12254</v>
      </c>
      <c r="BN29" s="146">
        <f>BM29/BL29*100</f>
        <v>90.770370370370372</v>
      </c>
      <c r="BO29" s="145"/>
      <c r="BP29" s="145">
        <v>37900</v>
      </c>
      <c r="BQ29" s="145">
        <v>56695</v>
      </c>
      <c r="BR29" s="146">
        <f>BQ29/BP29*100</f>
        <v>149.5910290237467</v>
      </c>
      <c r="BS29" s="145"/>
      <c r="BT29" s="145"/>
      <c r="BU29" s="145">
        <v>73000</v>
      </c>
      <c r="BV29" s="145">
        <v>31793</v>
      </c>
      <c r="BW29" s="146">
        <f t="shared" si="16"/>
        <v>43.552054794520551</v>
      </c>
      <c r="BX29" s="145"/>
      <c r="BY29" s="145">
        <v>9386</v>
      </c>
      <c r="BZ29" s="147"/>
      <c r="CA29" s="147">
        <v>9413</v>
      </c>
      <c r="CB29" s="148"/>
      <c r="CC29" s="147"/>
      <c r="CD29" s="147"/>
      <c r="CE29" s="147">
        <v>5861</v>
      </c>
      <c r="CF29" s="147"/>
      <c r="CG29" s="147"/>
      <c r="CH29" s="147">
        <v>4647</v>
      </c>
      <c r="CI29" s="147"/>
      <c r="CJ29" s="147"/>
      <c r="CK29" s="147"/>
      <c r="CL29" s="147">
        <v>173</v>
      </c>
      <c r="CM29" s="147"/>
      <c r="CN29" s="147">
        <v>13215</v>
      </c>
      <c r="CO29" s="147"/>
      <c r="CP29" s="147">
        <v>16570</v>
      </c>
      <c r="CQ29" s="147"/>
      <c r="CR29" s="128">
        <f t="shared" si="6"/>
        <v>12.538781687476352</v>
      </c>
      <c r="CS29" s="149"/>
      <c r="CT29" s="149">
        <v>54</v>
      </c>
      <c r="CU29" s="147"/>
      <c r="CV29" s="147"/>
      <c r="CW29" s="147"/>
      <c r="CX29" s="150"/>
      <c r="CY29" s="147">
        <v>21475</v>
      </c>
      <c r="CZ29" s="147">
        <v>5565</v>
      </c>
      <c r="DA29" s="151"/>
      <c r="DB29" s="147"/>
      <c r="DC29" s="147">
        <v>1274</v>
      </c>
      <c r="DD29" s="147">
        <v>1090</v>
      </c>
      <c r="DE29" s="147">
        <v>5964</v>
      </c>
      <c r="DF29" s="147">
        <v>5208</v>
      </c>
      <c r="EH29" s="153"/>
      <c r="EI29" s="140"/>
      <c r="EJ29" s="153"/>
    </row>
    <row r="30" spans="1:144" ht="12.75" customHeight="1" x14ac:dyDescent="0.3">
      <c r="B30" s="155"/>
      <c r="C30" s="156"/>
      <c r="Y30" s="134"/>
      <c r="CR30" s="102"/>
      <c r="CS30" s="161"/>
      <c r="CT30" s="161"/>
      <c r="EI30" s="140"/>
      <c r="EJ30" s="163"/>
    </row>
    <row r="31" spans="1:144" ht="12.75" customHeight="1" x14ac:dyDescent="0.3">
      <c r="B31" s="155"/>
      <c r="C31" s="156"/>
      <c r="Y31" s="135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CV35" s="164"/>
      <c r="EH35" s="163"/>
      <c r="EI35" s="140"/>
      <c r="EJ35" s="163"/>
      <c r="EK35" s="163"/>
      <c r="EL35" s="163"/>
      <c r="EM35" s="163"/>
    </row>
    <row r="36" spans="2:143" ht="12.75" customHeight="1" x14ac:dyDescent="0.3">
      <c r="B36" s="155"/>
      <c r="C36" s="156"/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H47" s="163"/>
      <c r="EI47" s="140"/>
      <c r="EJ47" s="163"/>
      <c r="EK47" s="163"/>
      <c r="EL47" s="163"/>
      <c r="EM47" s="163"/>
    </row>
    <row r="48" spans="2:143" x14ac:dyDescent="0.3">
      <c r="EI48" s="115"/>
    </row>
    <row r="49" spans="139:139" x14ac:dyDescent="0.3">
      <c r="EI49" s="138"/>
    </row>
    <row r="50" spans="139:139" x14ac:dyDescent="0.3">
      <c r="EI50" s="152"/>
    </row>
  </sheetData>
  <mergeCells count="75"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</mergeCells>
  <pageMargins left="0.51181102362204722" right="0.11811023622047245" top="0.55118110236220474" bottom="0.55118110236220474" header="0.31496062992125984" footer="0.31496062992125984"/>
  <pageSetup paperSize="9" scale="4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50"/>
  <sheetViews>
    <sheetView view="pageBreakPreview" zoomScale="55" zoomScaleNormal="43" zoomScaleSheetLayoutView="55" zoomScalePageLayoutView="29" workbookViewId="0">
      <pane xSplit="77" ySplit="4" topLeftCell="CB5" activePane="bottomRight" state="frozen"/>
      <selection pane="topRight" activeCell="BZ1" sqref="BZ1"/>
      <selection pane="bottomLeft" activeCell="A5" sqref="A5"/>
      <selection pane="bottomRight" activeCell="DE7" sqref="DE7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13.4414062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10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142" width="11.21875" style="162" customWidth="1"/>
    <col min="143" max="143" width="11" style="162" customWidth="1"/>
    <col min="144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13.4414062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7" width="9.77734375" style="162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58" width="5.88671875" style="162" customWidth="1"/>
    <col min="359" max="359" width="10" style="162" customWidth="1"/>
    <col min="360" max="360" width="9.5546875" style="162" customWidth="1"/>
    <col min="361" max="361" width="7.109375" style="162" customWidth="1"/>
    <col min="362" max="362" width="7.21875" style="162" customWidth="1"/>
    <col min="363" max="363" width="8.44140625" style="162" customWidth="1"/>
    <col min="364" max="364" width="8.88671875" style="162" customWidth="1"/>
    <col min="365" max="365" width="8.33203125" style="162" customWidth="1"/>
    <col min="366" max="366" width="9.21875" style="162" customWidth="1"/>
    <col min="367" max="367" width="7.109375" style="162" customWidth="1"/>
    <col min="368" max="368" width="7.6640625" style="162" customWidth="1"/>
    <col min="369" max="392" width="0" style="162" hidden="1" customWidth="1"/>
    <col min="393" max="393" width="9.109375" style="162" customWidth="1"/>
    <col min="394" max="394" width="13.109375" style="162" customWidth="1"/>
    <col min="395" max="397" width="9.44140625" style="162" bestFit="1" customWidth="1"/>
    <col min="398" max="398" width="11.21875" style="162" customWidth="1"/>
    <col min="399" max="399" width="11" style="162" customWidth="1"/>
    <col min="400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13.4414062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3" width="9.77734375" style="162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4" width="5.88671875" style="162" customWidth="1"/>
    <col min="615" max="615" width="10" style="162" customWidth="1"/>
    <col min="616" max="616" width="9.5546875" style="162" customWidth="1"/>
    <col min="617" max="617" width="7.109375" style="162" customWidth="1"/>
    <col min="618" max="618" width="7.21875" style="162" customWidth="1"/>
    <col min="619" max="619" width="8.44140625" style="162" customWidth="1"/>
    <col min="620" max="620" width="8.88671875" style="162" customWidth="1"/>
    <col min="621" max="621" width="8.33203125" style="162" customWidth="1"/>
    <col min="622" max="622" width="9.21875" style="162" customWidth="1"/>
    <col min="623" max="623" width="7.109375" style="162" customWidth="1"/>
    <col min="624" max="624" width="7.6640625" style="162" customWidth="1"/>
    <col min="625" max="648" width="0" style="162" hidden="1" customWidth="1"/>
    <col min="649" max="649" width="9.109375" style="162" customWidth="1"/>
    <col min="650" max="650" width="13.109375" style="162" customWidth="1"/>
    <col min="651" max="653" width="9.44140625" style="162" bestFit="1" customWidth="1"/>
    <col min="654" max="654" width="11.21875" style="162" customWidth="1"/>
    <col min="655" max="655" width="11" style="162" customWidth="1"/>
    <col min="656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13.4414062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9" width="9.77734375" style="162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0" width="5.88671875" style="162" customWidth="1"/>
    <col min="871" max="871" width="10" style="162" customWidth="1"/>
    <col min="872" max="872" width="9.5546875" style="162" customWidth="1"/>
    <col min="873" max="873" width="7.109375" style="162" customWidth="1"/>
    <col min="874" max="874" width="7.21875" style="162" customWidth="1"/>
    <col min="875" max="875" width="8.44140625" style="162" customWidth="1"/>
    <col min="876" max="876" width="8.88671875" style="162" customWidth="1"/>
    <col min="877" max="877" width="8.33203125" style="162" customWidth="1"/>
    <col min="878" max="878" width="9.21875" style="162" customWidth="1"/>
    <col min="879" max="879" width="7.109375" style="162" customWidth="1"/>
    <col min="880" max="880" width="7.6640625" style="162" customWidth="1"/>
    <col min="881" max="904" width="0" style="162" hidden="1" customWidth="1"/>
    <col min="905" max="905" width="9.109375" style="162" customWidth="1"/>
    <col min="906" max="906" width="13.109375" style="162" customWidth="1"/>
    <col min="907" max="909" width="9.44140625" style="162" bestFit="1" customWidth="1"/>
    <col min="910" max="910" width="11.21875" style="162" customWidth="1"/>
    <col min="911" max="911" width="11" style="162" customWidth="1"/>
    <col min="912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13.4414062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5" width="9.77734375" style="162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6" width="5.88671875" style="162" customWidth="1"/>
    <col min="1127" max="1127" width="10" style="162" customWidth="1"/>
    <col min="1128" max="1128" width="9.5546875" style="162" customWidth="1"/>
    <col min="1129" max="1129" width="7.109375" style="162" customWidth="1"/>
    <col min="1130" max="1130" width="7.21875" style="162" customWidth="1"/>
    <col min="1131" max="1131" width="8.44140625" style="162" customWidth="1"/>
    <col min="1132" max="1132" width="8.88671875" style="162" customWidth="1"/>
    <col min="1133" max="1133" width="8.33203125" style="162" customWidth="1"/>
    <col min="1134" max="1134" width="9.21875" style="162" customWidth="1"/>
    <col min="1135" max="1135" width="7.109375" style="162" customWidth="1"/>
    <col min="1136" max="1136" width="7.6640625" style="162" customWidth="1"/>
    <col min="1137" max="1160" width="0" style="162" hidden="1" customWidth="1"/>
    <col min="1161" max="1161" width="9.109375" style="162" customWidth="1"/>
    <col min="1162" max="1162" width="13.109375" style="162" customWidth="1"/>
    <col min="1163" max="1165" width="9.44140625" style="162" bestFit="1" customWidth="1"/>
    <col min="1166" max="1166" width="11.21875" style="162" customWidth="1"/>
    <col min="1167" max="1167" width="11" style="162" customWidth="1"/>
    <col min="1168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13.4414062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1" width="9.77734375" style="162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2" width="5.88671875" style="162" customWidth="1"/>
    <col min="1383" max="1383" width="10" style="162" customWidth="1"/>
    <col min="1384" max="1384" width="9.5546875" style="162" customWidth="1"/>
    <col min="1385" max="1385" width="7.109375" style="162" customWidth="1"/>
    <col min="1386" max="1386" width="7.21875" style="162" customWidth="1"/>
    <col min="1387" max="1387" width="8.44140625" style="162" customWidth="1"/>
    <col min="1388" max="1388" width="8.88671875" style="162" customWidth="1"/>
    <col min="1389" max="1389" width="8.33203125" style="162" customWidth="1"/>
    <col min="1390" max="1390" width="9.21875" style="162" customWidth="1"/>
    <col min="1391" max="1391" width="7.109375" style="162" customWidth="1"/>
    <col min="1392" max="1392" width="7.6640625" style="162" customWidth="1"/>
    <col min="1393" max="1416" width="0" style="162" hidden="1" customWidth="1"/>
    <col min="1417" max="1417" width="9.109375" style="162" customWidth="1"/>
    <col min="1418" max="1418" width="13.109375" style="162" customWidth="1"/>
    <col min="1419" max="1421" width="9.44140625" style="162" bestFit="1" customWidth="1"/>
    <col min="1422" max="1422" width="11.21875" style="162" customWidth="1"/>
    <col min="1423" max="1423" width="11" style="162" customWidth="1"/>
    <col min="1424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13.4414062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7" width="9.77734375" style="162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38" width="5.88671875" style="162" customWidth="1"/>
    <col min="1639" max="1639" width="10" style="162" customWidth="1"/>
    <col min="1640" max="1640" width="9.5546875" style="162" customWidth="1"/>
    <col min="1641" max="1641" width="7.109375" style="162" customWidth="1"/>
    <col min="1642" max="1642" width="7.21875" style="162" customWidth="1"/>
    <col min="1643" max="1643" width="8.44140625" style="162" customWidth="1"/>
    <col min="1644" max="1644" width="8.88671875" style="162" customWidth="1"/>
    <col min="1645" max="1645" width="8.33203125" style="162" customWidth="1"/>
    <col min="1646" max="1646" width="9.21875" style="162" customWidth="1"/>
    <col min="1647" max="1647" width="7.109375" style="162" customWidth="1"/>
    <col min="1648" max="1648" width="7.6640625" style="162" customWidth="1"/>
    <col min="1649" max="1672" width="0" style="162" hidden="1" customWidth="1"/>
    <col min="1673" max="1673" width="9.109375" style="162" customWidth="1"/>
    <col min="1674" max="1674" width="13.109375" style="162" customWidth="1"/>
    <col min="1675" max="1677" width="9.44140625" style="162" bestFit="1" customWidth="1"/>
    <col min="1678" max="1678" width="11.21875" style="162" customWidth="1"/>
    <col min="1679" max="1679" width="11" style="162" customWidth="1"/>
    <col min="1680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13.4414062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3" width="9.77734375" style="162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4" width="5.88671875" style="162" customWidth="1"/>
    <col min="1895" max="1895" width="10" style="162" customWidth="1"/>
    <col min="1896" max="1896" width="9.5546875" style="162" customWidth="1"/>
    <col min="1897" max="1897" width="7.109375" style="162" customWidth="1"/>
    <col min="1898" max="1898" width="7.21875" style="162" customWidth="1"/>
    <col min="1899" max="1899" width="8.44140625" style="162" customWidth="1"/>
    <col min="1900" max="1900" width="8.88671875" style="162" customWidth="1"/>
    <col min="1901" max="1901" width="8.33203125" style="162" customWidth="1"/>
    <col min="1902" max="1902" width="9.21875" style="162" customWidth="1"/>
    <col min="1903" max="1903" width="7.109375" style="162" customWidth="1"/>
    <col min="1904" max="1904" width="7.6640625" style="162" customWidth="1"/>
    <col min="1905" max="1928" width="0" style="162" hidden="1" customWidth="1"/>
    <col min="1929" max="1929" width="9.109375" style="162" customWidth="1"/>
    <col min="1930" max="1930" width="13.109375" style="162" customWidth="1"/>
    <col min="1931" max="1933" width="9.44140625" style="162" bestFit="1" customWidth="1"/>
    <col min="1934" max="1934" width="11.21875" style="162" customWidth="1"/>
    <col min="1935" max="1935" width="11" style="162" customWidth="1"/>
    <col min="1936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13.4414062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9" width="9.77734375" style="162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0" width="5.88671875" style="162" customWidth="1"/>
    <col min="2151" max="2151" width="10" style="162" customWidth="1"/>
    <col min="2152" max="2152" width="9.5546875" style="162" customWidth="1"/>
    <col min="2153" max="2153" width="7.109375" style="162" customWidth="1"/>
    <col min="2154" max="2154" width="7.21875" style="162" customWidth="1"/>
    <col min="2155" max="2155" width="8.44140625" style="162" customWidth="1"/>
    <col min="2156" max="2156" width="8.88671875" style="162" customWidth="1"/>
    <col min="2157" max="2157" width="8.33203125" style="162" customWidth="1"/>
    <col min="2158" max="2158" width="9.21875" style="162" customWidth="1"/>
    <col min="2159" max="2159" width="7.109375" style="162" customWidth="1"/>
    <col min="2160" max="2160" width="7.6640625" style="162" customWidth="1"/>
    <col min="2161" max="2184" width="0" style="162" hidden="1" customWidth="1"/>
    <col min="2185" max="2185" width="9.109375" style="162" customWidth="1"/>
    <col min="2186" max="2186" width="13.109375" style="162" customWidth="1"/>
    <col min="2187" max="2189" width="9.44140625" style="162" bestFit="1" customWidth="1"/>
    <col min="2190" max="2190" width="11.21875" style="162" customWidth="1"/>
    <col min="2191" max="2191" width="11" style="162" customWidth="1"/>
    <col min="2192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13.4414062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5" width="9.77734375" style="162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6" width="5.88671875" style="162" customWidth="1"/>
    <col min="2407" max="2407" width="10" style="162" customWidth="1"/>
    <col min="2408" max="2408" width="9.5546875" style="162" customWidth="1"/>
    <col min="2409" max="2409" width="7.109375" style="162" customWidth="1"/>
    <col min="2410" max="2410" width="7.21875" style="162" customWidth="1"/>
    <col min="2411" max="2411" width="8.44140625" style="162" customWidth="1"/>
    <col min="2412" max="2412" width="8.88671875" style="162" customWidth="1"/>
    <col min="2413" max="2413" width="8.33203125" style="162" customWidth="1"/>
    <col min="2414" max="2414" width="9.21875" style="162" customWidth="1"/>
    <col min="2415" max="2415" width="7.109375" style="162" customWidth="1"/>
    <col min="2416" max="2416" width="7.6640625" style="162" customWidth="1"/>
    <col min="2417" max="2440" width="0" style="162" hidden="1" customWidth="1"/>
    <col min="2441" max="2441" width="9.109375" style="162" customWidth="1"/>
    <col min="2442" max="2442" width="13.109375" style="162" customWidth="1"/>
    <col min="2443" max="2445" width="9.44140625" style="162" bestFit="1" customWidth="1"/>
    <col min="2446" max="2446" width="11.21875" style="162" customWidth="1"/>
    <col min="2447" max="2447" width="11" style="162" customWidth="1"/>
    <col min="2448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13.4414062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1" width="9.77734375" style="162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2" width="5.88671875" style="162" customWidth="1"/>
    <col min="2663" max="2663" width="10" style="162" customWidth="1"/>
    <col min="2664" max="2664" width="9.5546875" style="162" customWidth="1"/>
    <col min="2665" max="2665" width="7.109375" style="162" customWidth="1"/>
    <col min="2666" max="2666" width="7.21875" style="162" customWidth="1"/>
    <col min="2667" max="2667" width="8.44140625" style="162" customWidth="1"/>
    <col min="2668" max="2668" width="8.88671875" style="162" customWidth="1"/>
    <col min="2669" max="2669" width="8.33203125" style="162" customWidth="1"/>
    <col min="2670" max="2670" width="9.21875" style="162" customWidth="1"/>
    <col min="2671" max="2671" width="7.109375" style="162" customWidth="1"/>
    <col min="2672" max="2672" width="7.6640625" style="162" customWidth="1"/>
    <col min="2673" max="2696" width="0" style="162" hidden="1" customWidth="1"/>
    <col min="2697" max="2697" width="9.109375" style="162" customWidth="1"/>
    <col min="2698" max="2698" width="13.109375" style="162" customWidth="1"/>
    <col min="2699" max="2701" width="9.44140625" style="162" bestFit="1" customWidth="1"/>
    <col min="2702" max="2702" width="11.21875" style="162" customWidth="1"/>
    <col min="2703" max="2703" width="11" style="162" customWidth="1"/>
    <col min="2704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13.4414062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7" width="9.77734375" style="162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18" width="5.88671875" style="162" customWidth="1"/>
    <col min="2919" max="2919" width="10" style="162" customWidth="1"/>
    <col min="2920" max="2920" width="9.5546875" style="162" customWidth="1"/>
    <col min="2921" max="2921" width="7.109375" style="162" customWidth="1"/>
    <col min="2922" max="2922" width="7.21875" style="162" customWidth="1"/>
    <col min="2923" max="2923" width="8.44140625" style="162" customWidth="1"/>
    <col min="2924" max="2924" width="8.88671875" style="162" customWidth="1"/>
    <col min="2925" max="2925" width="8.33203125" style="162" customWidth="1"/>
    <col min="2926" max="2926" width="9.21875" style="162" customWidth="1"/>
    <col min="2927" max="2927" width="7.109375" style="162" customWidth="1"/>
    <col min="2928" max="2928" width="7.6640625" style="162" customWidth="1"/>
    <col min="2929" max="2952" width="0" style="162" hidden="1" customWidth="1"/>
    <col min="2953" max="2953" width="9.109375" style="162" customWidth="1"/>
    <col min="2954" max="2954" width="13.109375" style="162" customWidth="1"/>
    <col min="2955" max="2957" width="9.44140625" style="162" bestFit="1" customWidth="1"/>
    <col min="2958" max="2958" width="11.21875" style="162" customWidth="1"/>
    <col min="2959" max="2959" width="11" style="162" customWidth="1"/>
    <col min="2960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13.4414062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3" width="9.77734375" style="162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4" width="5.88671875" style="162" customWidth="1"/>
    <col min="3175" max="3175" width="10" style="162" customWidth="1"/>
    <col min="3176" max="3176" width="9.5546875" style="162" customWidth="1"/>
    <col min="3177" max="3177" width="7.109375" style="162" customWidth="1"/>
    <col min="3178" max="3178" width="7.21875" style="162" customWidth="1"/>
    <col min="3179" max="3179" width="8.44140625" style="162" customWidth="1"/>
    <col min="3180" max="3180" width="8.88671875" style="162" customWidth="1"/>
    <col min="3181" max="3181" width="8.33203125" style="162" customWidth="1"/>
    <col min="3182" max="3182" width="9.21875" style="162" customWidth="1"/>
    <col min="3183" max="3183" width="7.109375" style="162" customWidth="1"/>
    <col min="3184" max="3184" width="7.6640625" style="162" customWidth="1"/>
    <col min="3185" max="3208" width="0" style="162" hidden="1" customWidth="1"/>
    <col min="3209" max="3209" width="9.109375" style="162" customWidth="1"/>
    <col min="3210" max="3210" width="13.109375" style="162" customWidth="1"/>
    <col min="3211" max="3213" width="9.44140625" style="162" bestFit="1" customWidth="1"/>
    <col min="3214" max="3214" width="11.21875" style="162" customWidth="1"/>
    <col min="3215" max="3215" width="11" style="162" customWidth="1"/>
    <col min="3216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13.4414062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9" width="9.77734375" style="162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0" width="5.88671875" style="162" customWidth="1"/>
    <col min="3431" max="3431" width="10" style="162" customWidth="1"/>
    <col min="3432" max="3432" width="9.5546875" style="162" customWidth="1"/>
    <col min="3433" max="3433" width="7.109375" style="162" customWidth="1"/>
    <col min="3434" max="3434" width="7.21875" style="162" customWidth="1"/>
    <col min="3435" max="3435" width="8.44140625" style="162" customWidth="1"/>
    <col min="3436" max="3436" width="8.88671875" style="162" customWidth="1"/>
    <col min="3437" max="3437" width="8.33203125" style="162" customWidth="1"/>
    <col min="3438" max="3438" width="9.21875" style="162" customWidth="1"/>
    <col min="3439" max="3439" width="7.109375" style="162" customWidth="1"/>
    <col min="3440" max="3440" width="7.6640625" style="162" customWidth="1"/>
    <col min="3441" max="3464" width="0" style="162" hidden="1" customWidth="1"/>
    <col min="3465" max="3465" width="9.109375" style="162" customWidth="1"/>
    <col min="3466" max="3466" width="13.109375" style="162" customWidth="1"/>
    <col min="3467" max="3469" width="9.44140625" style="162" bestFit="1" customWidth="1"/>
    <col min="3470" max="3470" width="11.21875" style="162" customWidth="1"/>
    <col min="3471" max="3471" width="11" style="162" customWidth="1"/>
    <col min="3472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13.4414062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5" width="9.77734375" style="162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6" width="5.88671875" style="162" customWidth="1"/>
    <col min="3687" max="3687" width="10" style="162" customWidth="1"/>
    <col min="3688" max="3688" width="9.5546875" style="162" customWidth="1"/>
    <col min="3689" max="3689" width="7.109375" style="162" customWidth="1"/>
    <col min="3690" max="3690" width="7.21875" style="162" customWidth="1"/>
    <col min="3691" max="3691" width="8.44140625" style="162" customWidth="1"/>
    <col min="3692" max="3692" width="8.88671875" style="162" customWidth="1"/>
    <col min="3693" max="3693" width="8.33203125" style="162" customWidth="1"/>
    <col min="3694" max="3694" width="9.21875" style="162" customWidth="1"/>
    <col min="3695" max="3695" width="7.109375" style="162" customWidth="1"/>
    <col min="3696" max="3696" width="7.6640625" style="162" customWidth="1"/>
    <col min="3697" max="3720" width="0" style="162" hidden="1" customWidth="1"/>
    <col min="3721" max="3721" width="9.109375" style="162" customWidth="1"/>
    <col min="3722" max="3722" width="13.109375" style="162" customWidth="1"/>
    <col min="3723" max="3725" width="9.44140625" style="162" bestFit="1" customWidth="1"/>
    <col min="3726" max="3726" width="11.21875" style="162" customWidth="1"/>
    <col min="3727" max="3727" width="11" style="162" customWidth="1"/>
    <col min="3728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13.4414062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1" width="9.77734375" style="162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2" width="5.88671875" style="162" customWidth="1"/>
    <col min="3943" max="3943" width="10" style="162" customWidth="1"/>
    <col min="3944" max="3944" width="9.5546875" style="162" customWidth="1"/>
    <col min="3945" max="3945" width="7.109375" style="162" customWidth="1"/>
    <col min="3946" max="3946" width="7.21875" style="162" customWidth="1"/>
    <col min="3947" max="3947" width="8.44140625" style="162" customWidth="1"/>
    <col min="3948" max="3948" width="8.88671875" style="162" customWidth="1"/>
    <col min="3949" max="3949" width="8.33203125" style="162" customWidth="1"/>
    <col min="3950" max="3950" width="9.21875" style="162" customWidth="1"/>
    <col min="3951" max="3951" width="7.109375" style="162" customWidth="1"/>
    <col min="3952" max="3952" width="7.6640625" style="162" customWidth="1"/>
    <col min="3953" max="3976" width="0" style="162" hidden="1" customWidth="1"/>
    <col min="3977" max="3977" width="9.109375" style="162" customWidth="1"/>
    <col min="3978" max="3978" width="13.109375" style="162" customWidth="1"/>
    <col min="3979" max="3981" width="9.44140625" style="162" bestFit="1" customWidth="1"/>
    <col min="3982" max="3982" width="11.21875" style="162" customWidth="1"/>
    <col min="3983" max="3983" width="11" style="162" customWidth="1"/>
    <col min="3984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13.4414062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7" width="9.77734375" style="162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198" width="5.88671875" style="162" customWidth="1"/>
    <col min="4199" max="4199" width="10" style="162" customWidth="1"/>
    <col min="4200" max="4200" width="9.5546875" style="162" customWidth="1"/>
    <col min="4201" max="4201" width="7.109375" style="162" customWidth="1"/>
    <col min="4202" max="4202" width="7.21875" style="162" customWidth="1"/>
    <col min="4203" max="4203" width="8.44140625" style="162" customWidth="1"/>
    <col min="4204" max="4204" width="8.88671875" style="162" customWidth="1"/>
    <col min="4205" max="4205" width="8.33203125" style="162" customWidth="1"/>
    <col min="4206" max="4206" width="9.21875" style="162" customWidth="1"/>
    <col min="4207" max="4207" width="7.109375" style="162" customWidth="1"/>
    <col min="4208" max="4208" width="7.6640625" style="162" customWidth="1"/>
    <col min="4209" max="4232" width="0" style="162" hidden="1" customWidth="1"/>
    <col min="4233" max="4233" width="9.109375" style="162" customWidth="1"/>
    <col min="4234" max="4234" width="13.109375" style="162" customWidth="1"/>
    <col min="4235" max="4237" width="9.44140625" style="162" bestFit="1" customWidth="1"/>
    <col min="4238" max="4238" width="11.21875" style="162" customWidth="1"/>
    <col min="4239" max="4239" width="11" style="162" customWidth="1"/>
    <col min="4240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13.4414062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3" width="9.77734375" style="162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4" width="5.88671875" style="162" customWidth="1"/>
    <col min="4455" max="4455" width="10" style="162" customWidth="1"/>
    <col min="4456" max="4456" width="9.5546875" style="162" customWidth="1"/>
    <col min="4457" max="4457" width="7.109375" style="162" customWidth="1"/>
    <col min="4458" max="4458" width="7.21875" style="162" customWidth="1"/>
    <col min="4459" max="4459" width="8.44140625" style="162" customWidth="1"/>
    <col min="4460" max="4460" width="8.88671875" style="162" customWidth="1"/>
    <col min="4461" max="4461" width="8.33203125" style="162" customWidth="1"/>
    <col min="4462" max="4462" width="9.21875" style="162" customWidth="1"/>
    <col min="4463" max="4463" width="7.109375" style="162" customWidth="1"/>
    <col min="4464" max="4464" width="7.6640625" style="162" customWidth="1"/>
    <col min="4465" max="4488" width="0" style="162" hidden="1" customWidth="1"/>
    <col min="4489" max="4489" width="9.109375" style="162" customWidth="1"/>
    <col min="4490" max="4490" width="13.109375" style="162" customWidth="1"/>
    <col min="4491" max="4493" width="9.44140625" style="162" bestFit="1" customWidth="1"/>
    <col min="4494" max="4494" width="11.21875" style="162" customWidth="1"/>
    <col min="4495" max="4495" width="11" style="162" customWidth="1"/>
    <col min="4496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13.4414062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9" width="9.77734375" style="162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0" width="5.88671875" style="162" customWidth="1"/>
    <col min="4711" max="4711" width="10" style="162" customWidth="1"/>
    <col min="4712" max="4712" width="9.5546875" style="162" customWidth="1"/>
    <col min="4713" max="4713" width="7.109375" style="162" customWidth="1"/>
    <col min="4714" max="4714" width="7.21875" style="162" customWidth="1"/>
    <col min="4715" max="4715" width="8.44140625" style="162" customWidth="1"/>
    <col min="4716" max="4716" width="8.88671875" style="162" customWidth="1"/>
    <col min="4717" max="4717" width="8.33203125" style="162" customWidth="1"/>
    <col min="4718" max="4718" width="9.21875" style="162" customWidth="1"/>
    <col min="4719" max="4719" width="7.109375" style="162" customWidth="1"/>
    <col min="4720" max="4720" width="7.6640625" style="162" customWidth="1"/>
    <col min="4721" max="4744" width="0" style="162" hidden="1" customWidth="1"/>
    <col min="4745" max="4745" width="9.109375" style="162" customWidth="1"/>
    <col min="4746" max="4746" width="13.109375" style="162" customWidth="1"/>
    <col min="4747" max="4749" width="9.44140625" style="162" bestFit="1" customWidth="1"/>
    <col min="4750" max="4750" width="11.21875" style="162" customWidth="1"/>
    <col min="4751" max="4751" width="11" style="162" customWidth="1"/>
    <col min="4752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13.4414062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5" width="9.77734375" style="162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6" width="5.88671875" style="162" customWidth="1"/>
    <col min="4967" max="4967" width="10" style="162" customWidth="1"/>
    <col min="4968" max="4968" width="9.5546875" style="162" customWidth="1"/>
    <col min="4969" max="4969" width="7.109375" style="162" customWidth="1"/>
    <col min="4970" max="4970" width="7.21875" style="162" customWidth="1"/>
    <col min="4971" max="4971" width="8.44140625" style="162" customWidth="1"/>
    <col min="4972" max="4972" width="8.88671875" style="162" customWidth="1"/>
    <col min="4973" max="4973" width="8.33203125" style="162" customWidth="1"/>
    <col min="4974" max="4974" width="9.21875" style="162" customWidth="1"/>
    <col min="4975" max="4975" width="7.109375" style="162" customWidth="1"/>
    <col min="4976" max="4976" width="7.6640625" style="162" customWidth="1"/>
    <col min="4977" max="5000" width="0" style="162" hidden="1" customWidth="1"/>
    <col min="5001" max="5001" width="9.109375" style="162" customWidth="1"/>
    <col min="5002" max="5002" width="13.109375" style="162" customWidth="1"/>
    <col min="5003" max="5005" width="9.44140625" style="162" bestFit="1" customWidth="1"/>
    <col min="5006" max="5006" width="11.21875" style="162" customWidth="1"/>
    <col min="5007" max="5007" width="11" style="162" customWidth="1"/>
    <col min="5008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13.4414062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1" width="9.77734375" style="162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2" width="5.88671875" style="162" customWidth="1"/>
    <col min="5223" max="5223" width="10" style="162" customWidth="1"/>
    <col min="5224" max="5224" width="9.5546875" style="162" customWidth="1"/>
    <col min="5225" max="5225" width="7.109375" style="162" customWidth="1"/>
    <col min="5226" max="5226" width="7.21875" style="162" customWidth="1"/>
    <col min="5227" max="5227" width="8.44140625" style="162" customWidth="1"/>
    <col min="5228" max="5228" width="8.88671875" style="162" customWidth="1"/>
    <col min="5229" max="5229" width="8.33203125" style="162" customWidth="1"/>
    <col min="5230" max="5230" width="9.21875" style="162" customWidth="1"/>
    <col min="5231" max="5231" width="7.109375" style="162" customWidth="1"/>
    <col min="5232" max="5232" width="7.6640625" style="162" customWidth="1"/>
    <col min="5233" max="5256" width="0" style="162" hidden="1" customWidth="1"/>
    <col min="5257" max="5257" width="9.109375" style="162" customWidth="1"/>
    <col min="5258" max="5258" width="13.109375" style="162" customWidth="1"/>
    <col min="5259" max="5261" width="9.44140625" style="162" bestFit="1" customWidth="1"/>
    <col min="5262" max="5262" width="11.21875" style="162" customWidth="1"/>
    <col min="5263" max="5263" width="11" style="162" customWidth="1"/>
    <col min="5264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13.4414062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7" width="9.77734375" style="162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78" width="5.88671875" style="162" customWidth="1"/>
    <col min="5479" max="5479" width="10" style="162" customWidth="1"/>
    <col min="5480" max="5480" width="9.5546875" style="162" customWidth="1"/>
    <col min="5481" max="5481" width="7.109375" style="162" customWidth="1"/>
    <col min="5482" max="5482" width="7.21875" style="162" customWidth="1"/>
    <col min="5483" max="5483" width="8.44140625" style="162" customWidth="1"/>
    <col min="5484" max="5484" width="8.88671875" style="162" customWidth="1"/>
    <col min="5485" max="5485" width="8.33203125" style="162" customWidth="1"/>
    <col min="5486" max="5486" width="9.21875" style="162" customWidth="1"/>
    <col min="5487" max="5487" width="7.109375" style="162" customWidth="1"/>
    <col min="5488" max="5488" width="7.6640625" style="162" customWidth="1"/>
    <col min="5489" max="5512" width="0" style="162" hidden="1" customWidth="1"/>
    <col min="5513" max="5513" width="9.109375" style="162" customWidth="1"/>
    <col min="5514" max="5514" width="13.109375" style="162" customWidth="1"/>
    <col min="5515" max="5517" width="9.44140625" style="162" bestFit="1" customWidth="1"/>
    <col min="5518" max="5518" width="11.21875" style="162" customWidth="1"/>
    <col min="5519" max="5519" width="11" style="162" customWidth="1"/>
    <col min="5520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13.4414062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3" width="9.77734375" style="162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4" width="5.88671875" style="162" customWidth="1"/>
    <col min="5735" max="5735" width="10" style="162" customWidth="1"/>
    <col min="5736" max="5736" width="9.5546875" style="162" customWidth="1"/>
    <col min="5737" max="5737" width="7.109375" style="162" customWidth="1"/>
    <col min="5738" max="5738" width="7.21875" style="162" customWidth="1"/>
    <col min="5739" max="5739" width="8.44140625" style="162" customWidth="1"/>
    <col min="5740" max="5740" width="8.88671875" style="162" customWidth="1"/>
    <col min="5741" max="5741" width="8.33203125" style="162" customWidth="1"/>
    <col min="5742" max="5742" width="9.21875" style="162" customWidth="1"/>
    <col min="5743" max="5743" width="7.109375" style="162" customWidth="1"/>
    <col min="5744" max="5744" width="7.6640625" style="162" customWidth="1"/>
    <col min="5745" max="5768" width="0" style="162" hidden="1" customWidth="1"/>
    <col min="5769" max="5769" width="9.109375" style="162" customWidth="1"/>
    <col min="5770" max="5770" width="13.109375" style="162" customWidth="1"/>
    <col min="5771" max="5773" width="9.44140625" style="162" bestFit="1" customWidth="1"/>
    <col min="5774" max="5774" width="11.21875" style="162" customWidth="1"/>
    <col min="5775" max="5775" width="11" style="162" customWidth="1"/>
    <col min="5776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13.4414062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9" width="9.77734375" style="162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0" width="5.88671875" style="162" customWidth="1"/>
    <col min="5991" max="5991" width="10" style="162" customWidth="1"/>
    <col min="5992" max="5992" width="9.5546875" style="162" customWidth="1"/>
    <col min="5993" max="5993" width="7.109375" style="162" customWidth="1"/>
    <col min="5994" max="5994" width="7.21875" style="162" customWidth="1"/>
    <col min="5995" max="5995" width="8.44140625" style="162" customWidth="1"/>
    <col min="5996" max="5996" width="8.88671875" style="162" customWidth="1"/>
    <col min="5997" max="5997" width="8.33203125" style="162" customWidth="1"/>
    <col min="5998" max="5998" width="9.21875" style="162" customWidth="1"/>
    <col min="5999" max="5999" width="7.109375" style="162" customWidth="1"/>
    <col min="6000" max="6000" width="7.6640625" style="162" customWidth="1"/>
    <col min="6001" max="6024" width="0" style="162" hidden="1" customWidth="1"/>
    <col min="6025" max="6025" width="9.109375" style="162" customWidth="1"/>
    <col min="6026" max="6026" width="13.109375" style="162" customWidth="1"/>
    <col min="6027" max="6029" width="9.44140625" style="162" bestFit="1" customWidth="1"/>
    <col min="6030" max="6030" width="11.21875" style="162" customWidth="1"/>
    <col min="6031" max="6031" width="11" style="162" customWidth="1"/>
    <col min="6032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13.4414062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5" width="9.77734375" style="162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6" width="5.88671875" style="162" customWidth="1"/>
    <col min="6247" max="6247" width="10" style="162" customWidth="1"/>
    <col min="6248" max="6248" width="9.5546875" style="162" customWidth="1"/>
    <col min="6249" max="6249" width="7.109375" style="162" customWidth="1"/>
    <col min="6250" max="6250" width="7.21875" style="162" customWidth="1"/>
    <col min="6251" max="6251" width="8.44140625" style="162" customWidth="1"/>
    <col min="6252" max="6252" width="8.88671875" style="162" customWidth="1"/>
    <col min="6253" max="6253" width="8.33203125" style="162" customWidth="1"/>
    <col min="6254" max="6254" width="9.21875" style="162" customWidth="1"/>
    <col min="6255" max="6255" width="7.109375" style="162" customWidth="1"/>
    <col min="6256" max="6256" width="7.6640625" style="162" customWidth="1"/>
    <col min="6257" max="6280" width="0" style="162" hidden="1" customWidth="1"/>
    <col min="6281" max="6281" width="9.109375" style="162" customWidth="1"/>
    <col min="6282" max="6282" width="13.109375" style="162" customWidth="1"/>
    <col min="6283" max="6285" width="9.44140625" style="162" bestFit="1" customWidth="1"/>
    <col min="6286" max="6286" width="11.21875" style="162" customWidth="1"/>
    <col min="6287" max="6287" width="11" style="162" customWidth="1"/>
    <col min="6288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13.4414062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1" width="9.77734375" style="162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2" width="5.88671875" style="162" customWidth="1"/>
    <col min="6503" max="6503" width="10" style="162" customWidth="1"/>
    <col min="6504" max="6504" width="9.5546875" style="162" customWidth="1"/>
    <col min="6505" max="6505" width="7.109375" style="162" customWidth="1"/>
    <col min="6506" max="6506" width="7.21875" style="162" customWidth="1"/>
    <col min="6507" max="6507" width="8.44140625" style="162" customWidth="1"/>
    <col min="6508" max="6508" width="8.88671875" style="162" customWidth="1"/>
    <col min="6509" max="6509" width="8.33203125" style="162" customWidth="1"/>
    <col min="6510" max="6510" width="9.21875" style="162" customWidth="1"/>
    <col min="6511" max="6511" width="7.109375" style="162" customWidth="1"/>
    <col min="6512" max="6512" width="7.6640625" style="162" customWidth="1"/>
    <col min="6513" max="6536" width="0" style="162" hidden="1" customWidth="1"/>
    <col min="6537" max="6537" width="9.109375" style="162" customWidth="1"/>
    <col min="6538" max="6538" width="13.109375" style="162" customWidth="1"/>
    <col min="6539" max="6541" width="9.44140625" style="162" bestFit="1" customWidth="1"/>
    <col min="6542" max="6542" width="11.21875" style="162" customWidth="1"/>
    <col min="6543" max="6543" width="11" style="162" customWidth="1"/>
    <col min="6544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13.4414062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7" width="9.77734375" style="162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58" width="5.88671875" style="162" customWidth="1"/>
    <col min="6759" max="6759" width="10" style="162" customWidth="1"/>
    <col min="6760" max="6760" width="9.5546875" style="162" customWidth="1"/>
    <col min="6761" max="6761" width="7.109375" style="162" customWidth="1"/>
    <col min="6762" max="6762" width="7.21875" style="162" customWidth="1"/>
    <col min="6763" max="6763" width="8.44140625" style="162" customWidth="1"/>
    <col min="6764" max="6764" width="8.88671875" style="162" customWidth="1"/>
    <col min="6765" max="6765" width="8.33203125" style="162" customWidth="1"/>
    <col min="6766" max="6766" width="9.21875" style="162" customWidth="1"/>
    <col min="6767" max="6767" width="7.109375" style="162" customWidth="1"/>
    <col min="6768" max="6768" width="7.6640625" style="162" customWidth="1"/>
    <col min="6769" max="6792" width="0" style="162" hidden="1" customWidth="1"/>
    <col min="6793" max="6793" width="9.109375" style="162" customWidth="1"/>
    <col min="6794" max="6794" width="13.109375" style="162" customWidth="1"/>
    <col min="6795" max="6797" width="9.44140625" style="162" bestFit="1" customWidth="1"/>
    <col min="6798" max="6798" width="11.21875" style="162" customWidth="1"/>
    <col min="6799" max="6799" width="11" style="162" customWidth="1"/>
    <col min="6800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13.4414062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3" width="9.77734375" style="162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4" width="5.88671875" style="162" customWidth="1"/>
    <col min="7015" max="7015" width="10" style="162" customWidth="1"/>
    <col min="7016" max="7016" width="9.5546875" style="162" customWidth="1"/>
    <col min="7017" max="7017" width="7.109375" style="162" customWidth="1"/>
    <col min="7018" max="7018" width="7.21875" style="162" customWidth="1"/>
    <col min="7019" max="7019" width="8.44140625" style="162" customWidth="1"/>
    <col min="7020" max="7020" width="8.88671875" style="162" customWidth="1"/>
    <col min="7021" max="7021" width="8.33203125" style="162" customWidth="1"/>
    <col min="7022" max="7022" width="9.21875" style="162" customWidth="1"/>
    <col min="7023" max="7023" width="7.109375" style="162" customWidth="1"/>
    <col min="7024" max="7024" width="7.6640625" style="162" customWidth="1"/>
    <col min="7025" max="7048" width="0" style="162" hidden="1" customWidth="1"/>
    <col min="7049" max="7049" width="9.109375" style="162" customWidth="1"/>
    <col min="7050" max="7050" width="13.109375" style="162" customWidth="1"/>
    <col min="7051" max="7053" width="9.44140625" style="162" bestFit="1" customWidth="1"/>
    <col min="7054" max="7054" width="11.21875" style="162" customWidth="1"/>
    <col min="7055" max="7055" width="11" style="162" customWidth="1"/>
    <col min="7056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13.4414062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9" width="9.77734375" style="162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0" width="5.88671875" style="162" customWidth="1"/>
    <col min="7271" max="7271" width="10" style="162" customWidth="1"/>
    <col min="7272" max="7272" width="9.5546875" style="162" customWidth="1"/>
    <col min="7273" max="7273" width="7.109375" style="162" customWidth="1"/>
    <col min="7274" max="7274" width="7.21875" style="162" customWidth="1"/>
    <col min="7275" max="7275" width="8.44140625" style="162" customWidth="1"/>
    <col min="7276" max="7276" width="8.88671875" style="162" customWidth="1"/>
    <col min="7277" max="7277" width="8.33203125" style="162" customWidth="1"/>
    <col min="7278" max="7278" width="9.21875" style="162" customWidth="1"/>
    <col min="7279" max="7279" width="7.109375" style="162" customWidth="1"/>
    <col min="7280" max="7280" width="7.6640625" style="162" customWidth="1"/>
    <col min="7281" max="7304" width="0" style="162" hidden="1" customWidth="1"/>
    <col min="7305" max="7305" width="9.109375" style="162" customWidth="1"/>
    <col min="7306" max="7306" width="13.109375" style="162" customWidth="1"/>
    <col min="7307" max="7309" width="9.44140625" style="162" bestFit="1" customWidth="1"/>
    <col min="7310" max="7310" width="11.21875" style="162" customWidth="1"/>
    <col min="7311" max="7311" width="11" style="162" customWidth="1"/>
    <col min="7312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13.4414062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5" width="9.77734375" style="162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6" width="5.88671875" style="162" customWidth="1"/>
    <col min="7527" max="7527" width="10" style="162" customWidth="1"/>
    <col min="7528" max="7528" width="9.5546875" style="162" customWidth="1"/>
    <col min="7529" max="7529" width="7.109375" style="162" customWidth="1"/>
    <col min="7530" max="7530" width="7.21875" style="162" customWidth="1"/>
    <col min="7531" max="7531" width="8.44140625" style="162" customWidth="1"/>
    <col min="7532" max="7532" width="8.88671875" style="162" customWidth="1"/>
    <col min="7533" max="7533" width="8.33203125" style="162" customWidth="1"/>
    <col min="7534" max="7534" width="9.21875" style="162" customWidth="1"/>
    <col min="7535" max="7535" width="7.109375" style="162" customWidth="1"/>
    <col min="7536" max="7536" width="7.6640625" style="162" customWidth="1"/>
    <col min="7537" max="7560" width="0" style="162" hidden="1" customWidth="1"/>
    <col min="7561" max="7561" width="9.109375" style="162" customWidth="1"/>
    <col min="7562" max="7562" width="13.109375" style="162" customWidth="1"/>
    <col min="7563" max="7565" width="9.44140625" style="162" bestFit="1" customWidth="1"/>
    <col min="7566" max="7566" width="11.21875" style="162" customWidth="1"/>
    <col min="7567" max="7567" width="11" style="162" customWidth="1"/>
    <col min="7568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13.4414062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1" width="9.77734375" style="162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2" width="5.88671875" style="162" customWidth="1"/>
    <col min="7783" max="7783" width="10" style="162" customWidth="1"/>
    <col min="7784" max="7784" width="9.5546875" style="162" customWidth="1"/>
    <col min="7785" max="7785" width="7.109375" style="162" customWidth="1"/>
    <col min="7786" max="7786" width="7.21875" style="162" customWidth="1"/>
    <col min="7787" max="7787" width="8.44140625" style="162" customWidth="1"/>
    <col min="7788" max="7788" width="8.88671875" style="162" customWidth="1"/>
    <col min="7789" max="7789" width="8.33203125" style="162" customWidth="1"/>
    <col min="7790" max="7790" width="9.21875" style="162" customWidth="1"/>
    <col min="7791" max="7791" width="7.109375" style="162" customWidth="1"/>
    <col min="7792" max="7792" width="7.6640625" style="162" customWidth="1"/>
    <col min="7793" max="7816" width="0" style="162" hidden="1" customWidth="1"/>
    <col min="7817" max="7817" width="9.109375" style="162" customWidth="1"/>
    <col min="7818" max="7818" width="13.109375" style="162" customWidth="1"/>
    <col min="7819" max="7821" width="9.44140625" style="162" bestFit="1" customWidth="1"/>
    <col min="7822" max="7822" width="11.21875" style="162" customWidth="1"/>
    <col min="7823" max="7823" width="11" style="162" customWidth="1"/>
    <col min="7824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13.4414062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7" width="9.77734375" style="162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38" width="5.88671875" style="162" customWidth="1"/>
    <col min="8039" max="8039" width="10" style="162" customWidth="1"/>
    <col min="8040" max="8040" width="9.5546875" style="162" customWidth="1"/>
    <col min="8041" max="8041" width="7.109375" style="162" customWidth="1"/>
    <col min="8042" max="8042" width="7.21875" style="162" customWidth="1"/>
    <col min="8043" max="8043" width="8.44140625" style="162" customWidth="1"/>
    <col min="8044" max="8044" width="8.88671875" style="162" customWidth="1"/>
    <col min="8045" max="8045" width="8.33203125" style="162" customWidth="1"/>
    <col min="8046" max="8046" width="9.21875" style="162" customWidth="1"/>
    <col min="8047" max="8047" width="7.109375" style="162" customWidth="1"/>
    <col min="8048" max="8048" width="7.6640625" style="162" customWidth="1"/>
    <col min="8049" max="8072" width="0" style="162" hidden="1" customWidth="1"/>
    <col min="8073" max="8073" width="9.109375" style="162" customWidth="1"/>
    <col min="8074" max="8074" width="13.109375" style="162" customWidth="1"/>
    <col min="8075" max="8077" width="9.44140625" style="162" bestFit="1" customWidth="1"/>
    <col min="8078" max="8078" width="11.21875" style="162" customWidth="1"/>
    <col min="8079" max="8079" width="11" style="162" customWidth="1"/>
    <col min="8080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13.4414062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3" width="9.77734375" style="162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4" width="5.88671875" style="162" customWidth="1"/>
    <col min="8295" max="8295" width="10" style="162" customWidth="1"/>
    <col min="8296" max="8296" width="9.5546875" style="162" customWidth="1"/>
    <col min="8297" max="8297" width="7.109375" style="162" customWidth="1"/>
    <col min="8298" max="8298" width="7.21875" style="162" customWidth="1"/>
    <col min="8299" max="8299" width="8.44140625" style="162" customWidth="1"/>
    <col min="8300" max="8300" width="8.88671875" style="162" customWidth="1"/>
    <col min="8301" max="8301" width="8.33203125" style="162" customWidth="1"/>
    <col min="8302" max="8302" width="9.21875" style="162" customWidth="1"/>
    <col min="8303" max="8303" width="7.109375" style="162" customWidth="1"/>
    <col min="8304" max="8304" width="7.6640625" style="162" customWidth="1"/>
    <col min="8305" max="8328" width="0" style="162" hidden="1" customWidth="1"/>
    <col min="8329" max="8329" width="9.109375" style="162" customWidth="1"/>
    <col min="8330" max="8330" width="13.109375" style="162" customWidth="1"/>
    <col min="8331" max="8333" width="9.44140625" style="162" bestFit="1" customWidth="1"/>
    <col min="8334" max="8334" width="11.21875" style="162" customWidth="1"/>
    <col min="8335" max="8335" width="11" style="162" customWidth="1"/>
    <col min="8336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13.4414062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9" width="9.77734375" style="162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0" width="5.88671875" style="162" customWidth="1"/>
    <col min="8551" max="8551" width="10" style="162" customWidth="1"/>
    <col min="8552" max="8552" width="9.5546875" style="162" customWidth="1"/>
    <col min="8553" max="8553" width="7.109375" style="162" customWidth="1"/>
    <col min="8554" max="8554" width="7.21875" style="162" customWidth="1"/>
    <col min="8555" max="8555" width="8.44140625" style="162" customWidth="1"/>
    <col min="8556" max="8556" width="8.88671875" style="162" customWidth="1"/>
    <col min="8557" max="8557" width="8.33203125" style="162" customWidth="1"/>
    <col min="8558" max="8558" width="9.21875" style="162" customWidth="1"/>
    <col min="8559" max="8559" width="7.109375" style="162" customWidth="1"/>
    <col min="8560" max="8560" width="7.6640625" style="162" customWidth="1"/>
    <col min="8561" max="8584" width="0" style="162" hidden="1" customWidth="1"/>
    <col min="8585" max="8585" width="9.109375" style="162" customWidth="1"/>
    <col min="8586" max="8586" width="13.109375" style="162" customWidth="1"/>
    <col min="8587" max="8589" width="9.44140625" style="162" bestFit="1" customWidth="1"/>
    <col min="8590" max="8590" width="11.21875" style="162" customWidth="1"/>
    <col min="8591" max="8591" width="11" style="162" customWidth="1"/>
    <col min="8592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13.4414062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5" width="9.77734375" style="162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6" width="5.88671875" style="162" customWidth="1"/>
    <col min="8807" max="8807" width="10" style="162" customWidth="1"/>
    <col min="8808" max="8808" width="9.5546875" style="162" customWidth="1"/>
    <col min="8809" max="8809" width="7.109375" style="162" customWidth="1"/>
    <col min="8810" max="8810" width="7.21875" style="162" customWidth="1"/>
    <col min="8811" max="8811" width="8.44140625" style="162" customWidth="1"/>
    <col min="8812" max="8812" width="8.88671875" style="162" customWidth="1"/>
    <col min="8813" max="8813" width="8.33203125" style="162" customWidth="1"/>
    <col min="8814" max="8814" width="9.21875" style="162" customWidth="1"/>
    <col min="8815" max="8815" width="7.109375" style="162" customWidth="1"/>
    <col min="8816" max="8816" width="7.6640625" style="162" customWidth="1"/>
    <col min="8817" max="8840" width="0" style="162" hidden="1" customWidth="1"/>
    <col min="8841" max="8841" width="9.109375" style="162" customWidth="1"/>
    <col min="8842" max="8842" width="13.109375" style="162" customWidth="1"/>
    <col min="8843" max="8845" width="9.44140625" style="162" bestFit="1" customWidth="1"/>
    <col min="8846" max="8846" width="11.21875" style="162" customWidth="1"/>
    <col min="8847" max="8847" width="11" style="162" customWidth="1"/>
    <col min="8848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13.4414062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1" width="9.77734375" style="162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2" width="5.88671875" style="162" customWidth="1"/>
    <col min="9063" max="9063" width="10" style="162" customWidth="1"/>
    <col min="9064" max="9064" width="9.5546875" style="162" customWidth="1"/>
    <col min="9065" max="9065" width="7.109375" style="162" customWidth="1"/>
    <col min="9066" max="9066" width="7.21875" style="162" customWidth="1"/>
    <col min="9067" max="9067" width="8.44140625" style="162" customWidth="1"/>
    <col min="9068" max="9068" width="8.88671875" style="162" customWidth="1"/>
    <col min="9069" max="9069" width="8.33203125" style="162" customWidth="1"/>
    <col min="9070" max="9070" width="9.21875" style="162" customWidth="1"/>
    <col min="9071" max="9071" width="7.109375" style="162" customWidth="1"/>
    <col min="9072" max="9072" width="7.6640625" style="162" customWidth="1"/>
    <col min="9073" max="9096" width="0" style="162" hidden="1" customWidth="1"/>
    <col min="9097" max="9097" width="9.109375" style="162" customWidth="1"/>
    <col min="9098" max="9098" width="13.109375" style="162" customWidth="1"/>
    <col min="9099" max="9101" width="9.44140625" style="162" bestFit="1" customWidth="1"/>
    <col min="9102" max="9102" width="11.21875" style="162" customWidth="1"/>
    <col min="9103" max="9103" width="11" style="162" customWidth="1"/>
    <col min="9104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13.4414062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7" width="9.77734375" style="162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18" width="5.88671875" style="162" customWidth="1"/>
    <col min="9319" max="9319" width="10" style="162" customWidth="1"/>
    <col min="9320" max="9320" width="9.5546875" style="162" customWidth="1"/>
    <col min="9321" max="9321" width="7.109375" style="162" customWidth="1"/>
    <col min="9322" max="9322" width="7.21875" style="162" customWidth="1"/>
    <col min="9323" max="9323" width="8.44140625" style="162" customWidth="1"/>
    <col min="9324" max="9324" width="8.88671875" style="162" customWidth="1"/>
    <col min="9325" max="9325" width="8.33203125" style="162" customWidth="1"/>
    <col min="9326" max="9326" width="9.21875" style="162" customWidth="1"/>
    <col min="9327" max="9327" width="7.109375" style="162" customWidth="1"/>
    <col min="9328" max="9328" width="7.6640625" style="162" customWidth="1"/>
    <col min="9329" max="9352" width="0" style="162" hidden="1" customWidth="1"/>
    <col min="9353" max="9353" width="9.109375" style="162" customWidth="1"/>
    <col min="9354" max="9354" width="13.109375" style="162" customWidth="1"/>
    <col min="9355" max="9357" width="9.44140625" style="162" bestFit="1" customWidth="1"/>
    <col min="9358" max="9358" width="11.21875" style="162" customWidth="1"/>
    <col min="9359" max="9359" width="11" style="162" customWidth="1"/>
    <col min="9360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13.4414062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3" width="9.77734375" style="162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4" width="5.88671875" style="162" customWidth="1"/>
    <col min="9575" max="9575" width="10" style="162" customWidth="1"/>
    <col min="9576" max="9576" width="9.5546875" style="162" customWidth="1"/>
    <col min="9577" max="9577" width="7.109375" style="162" customWidth="1"/>
    <col min="9578" max="9578" width="7.21875" style="162" customWidth="1"/>
    <col min="9579" max="9579" width="8.44140625" style="162" customWidth="1"/>
    <col min="9580" max="9580" width="8.88671875" style="162" customWidth="1"/>
    <col min="9581" max="9581" width="8.33203125" style="162" customWidth="1"/>
    <col min="9582" max="9582" width="9.21875" style="162" customWidth="1"/>
    <col min="9583" max="9583" width="7.109375" style="162" customWidth="1"/>
    <col min="9584" max="9584" width="7.6640625" style="162" customWidth="1"/>
    <col min="9585" max="9608" width="0" style="162" hidden="1" customWidth="1"/>
    <col min="9609" max="9609" width="9.109375" style="162" customWidth="1"/>
    <col min="9610" max="9610" width="13.109375" style="162" customWidth="1"/>
    <col min="9611" max="9613" width="9.44140625" style="162" bestFit="1" customWidth="1"/>
    <col min="9614" max="9614" width="11.21875" style="162" customWidth="1"/>
    <col min="9615" max="9615" width="11" style="162" customWidth="1"/>
    <col min="9616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13.4414062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9" width="9.77734375" style="162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0" width="5.88671875" style="162" customWidth="1"/>
    <col min="9831" max="9831" width="10" style="162" customWidth="1"/>
    <col min="9832" max="9832" width="9.5546875" style="162" customWidth="1"/>
    <col min="9833" max="9833" width="7.109375" style="162" customWidth="1"/>
    <col min="9834" max="9834" width="7.21875" style="162" customWidth="1"/>
    <col min="9835" max="9835" width="8.44140625" style="162" customWidth="1"/>
    <col min="9836" max="9836" width="8.88671875" style="162" customWidth="1"/>
    <col min="9837" max="9837" width="8.33203125" style="162" customWidth="1"/>
    <col min="9838" max="9838" width="9.21875" style="162" customWidth="1"/>
    <col min="9839" max="9839" width="7.109375" style="162" customWidth="1"/>
    <col min="9840" max="9840" width="7.6640625" style="162" customWidth="1"/>
    <col min="9841" max="9864" width="0" style="162" hidden="1" customWidth="1"/>
    <col min="9865" max="9865" width="9.109375" style="162" customWidth="1"/>
    <col min="9866" max="9866" width="13.109375" style="162" customWidth="1"/>
    <col min="9867" max="9869" width="9.44140625" style="162" bestFit="1" customWidth="1"/>
    <col min="9870" max="9870" width="11.21875" style="162" customWidth="1"/>
    <col min="9871" max="9871" width="11" style="162" customWidth="1"/>
    <col min="9872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13.4414062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5" width="9.77734375" style="162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6" width="5.88671875" style="162" customWidth="1"/>
    <col min="10087" max="10087" width="10" style="162" customWidth="1"/>
    <col min="10088" max="10088" width="9.5546875" style="162" customWidth="1"/>
    <col min="10089" max="10089" width="7.109375" style="162" customWidth="1"/>
    <col min="10090" max="10090" width="7.21875" style="162" customWidth="1"/>
    <col min="10091" max="10091" width="8.44140625" style="162" customWidth="1"/>
    <col min="10092" max="10092" width="8.88671875" style="162" customWidth="1"/>
    <col min="10093" max="10093" width="8.33203125" style="162" customWidth="1"/>
    <col min="10094" max="10094" width="9.21875" style="162" customWidth="1"/>
    <col min="10095" max="10095" width="7.109375" style="162" customWidth="1"/>
    <col min="10096" max="10096" width="7.6640625" style="162" customWidth="1"/>
    <col min="10097" max="10120" width="0" style="162" hidden="1" customWidth="1"/>
    <col min="10121" max="10121" width="9.109375" style="162" customWidth="1"/>
    <col min="10122" max="10122" width="13.109375" style="162" customWidth="1"/>
    <col min="10123" max="10125" width="9.44140625" style="162" bestFit="1" customWidth="1"/>
    <col min="10126" max="10126" width="11.21875" style="162" customWidth="1"/>
    <col min="10127" max="10127" width="11" style="162" customWidth="1"/>
    <col min="10128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13.4414062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1" width="9.77734375" style="162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2" width="5.88671875" style="162" customWidth="1"/>
    <col min="10343" max="10343" width="10" style="162" customWidth="1"/>
    <col min="10344" max="10344" width="9.5546875" style="162" customWidth="1"/>
    <col min="10345" max="10345" width="7.109375" style="162" customWidth="1"/>
    <col min="10346" max="10346" width="7.21875" style="162" customWidth="1"/>
    <col min="10347" max="10347" width="8.44140625" style="162" customWidth="1"/>
    <col min="10348" max="10348" width="8.88671875" style="162" customWidth="1"/>
    <col min="10349" max="10349" width="8.33203125" style="162" customWidth="1"/>
    <col min="10350" max="10350" width="9.21875" style="162" customWidth="1"/>
    <col min="10351" max="10351" width="7.109375" style="162" customWidth="1"/>
    <col min="10352" max="10352" width="7.6640625" style="162" customWidth="1"/>
    <col min="10353" max="10376" width="0" style="162" hidden="1" customWidth="1"/>
    <col min="10377" max="10377" width="9.109375" style="162" customWidth="1"/>
    <col min="10378" max="10378" width="13.109375" style="162" customWidth="1"/>
    <col min="10379" max="10381" width="9.44140625" style="162" bestFit="1" customWidth="1"/>
    <col min="10382" max="10382" width="11.21875" style="162" customWidth="1"/>
    <col min="10383" max="10383" width="11" style="162" customWidth="1"/>
    <col min="10384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13.4414062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7" width="9.77734375" style="162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598" width="5.88671875" style="162" customWidth="1"/>
    <col min="10599" max="10599" width="10" style="162" customWidth="1"/>
    <col min="10600" max="10600" width="9.5546875" style="162" customWidth="1"/>
    <col min="10601" max="10601" width="7.109375" style="162" customWidth="1"/>
    <col min="10602" max="10602" width="7.21875" style="162" customWidth="1"/>
    <col min="10603" max="10603" width="8.44140625" style="162" customWidth="1"/>
    <col min="10604" max="10604" width="8.88671875" style="162" customWidth="1"/>
    <col min="10605" max="10605" width="8.33203125" style="162" customWidth="1"/>
    <col min="10606" max="10606" width="9.21875" style="162" customWidth="1"/>
    <col min="10607" max="10607" width="7.109375" style="162" customWidth="1"/>
    <col min="10608" max="10608" width="7.6640625" style="162" customWidth="1"/>
    <col min="10609" max="10632" width="0" style="162" hidden="1" customWidth="1"/>
    <col min="10633" max="10633" width="9.109375" style="162" customWidth="1"/>
    <col min="10634" max="10634" width="13.109375" style="162" customWidth="1"/>
    <col min="10635" max="10637" width="9.44140625" style="162" bestFit="1" customWidth="1"/>
    <col min="10638" max="10638" width="11.21875" style="162" customWidth="1"/>
    <col min="10639" max="10639" width="11" style="162" customWidth="1"/>
    <col min="10640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13.4414062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3" width="9.77734375" style="162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4" width="5.88671875" style="162" customWidth="1"/>
    <col min="10855" max="10855" width="10" style="162" customWidth="1"/>
    <col min="10856" max="10856" width="9.5546875" style="162" customWidth="1"/>
    <col min="10857" max="10857" width="7.109375" style="162" customWidth="1"/>
    <col min="10858" max="10858" width="7.21875" style="162" customWidth="1"/>
    <col min="10859" max="10859" width="8.44140625" style="162" customWidth="1"/>
    <col min="10860" max="10860" width="8.88671875" style="162" customWidth="1"/>
    <col min="10861" max="10861" width="8.33203125" style="162" customWidth="1"/>
    <col min="10862" max="10862" width="9.21875" style="162" customWidth="1"/>
    <col min="10863" max="10863" width="7.109375" style="162" customWidth="1"/>
    <col min="10864" max="10864" width="7.6640625" style="162" customWidth="1"/>
    <col min="10865" max="10888" width="0" style="162" hidden="1" customWidth="1"/>
    <col min="10889" max="10889" width="9.109375" style="162" customWidth="1"/>
    <col min="10890" max="10890" width="13.109375" style="162" customWidth="1"/>
    <col min="10891" max="10893" width="9.44140625" style="162" bestFit="1" customWidth="1"/>
    <col min="10894" max="10894" width="11.21875" style="162" customWidth="1"/>
    <col min="10895" max="10895" width="11" style="162" customWidth="1"/>
    <col min="10896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13.4414062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9" width="9.77734375" style="162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0" width="5.88671875" style="162" customWidth="1"/>
    <col min="11111" max="11111" width="10" style="162" customWidth="1"/>
    <col min="11112" max="11112" width="9.5546875" style="162" customWidth="1"/>
    <col min="11113" max="11113" width="7.109375" style="162" customWidth="1"/>
    <col min="11114" max="11114" width="7.21875" style="162" customWidth="1"/>
    <col min="11115" max="11115" width="8.44140625" style="162" customWidth="1"/>
    <col min="11116" max="11116" width="8.88671875" style="162" customWidth="1"/>
    <col min="11117" max="11117" width="8.33203125" style="162" customWidth="1"/>
    <col min="11118" max="11118" width="9.21875" style="162" customWidth="1"/>
    <col min="11119" max="11119" width="7.109375" style="162" customWidth="1"/>
    <col min="11120" max="11120" width="7.6640625" style="162" customWidth="1"/>
    <col min="11121" max="11144" width="0" style="162" hidden="1" customWidth="1"/>
    <col min="11145" max="11145" width="9.109375" style="162" customWidth="1"/>
    <col min="11146" max="11146" width="13.109375" style="162" customWidth="1"/>
    <col min="11147" max="11149" width="9.44140625" style="162" bestFit="1" customWidth="1"/>
    <col min="11150" max="11150" width="11.21875" style="162" customWidth="1"/>
    <col min="11151" max="11151" width="11" style="162" customWidth="1"/>
    <col min="11152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13.4414062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5" width="9.77734375" style="162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6" width="5.88671875" style="162" customWidth="1"/>
    <col min="11367" max="11367" width="10" style="162" customWidth="1"/>
    <col min="11368" max="11368" width="9.5546875" style="162" customWidth="1"/>
    <col min="11369" max="11369" width="7.109375" style="162" customWidth="1"/>
    <col min="11370" max="11370" width="7.21875" style="162" customWidth="1"/>
    <col min="11371" max="11371" width="8.44140625" style="162" customWidth="1"/>
    <col min="11372" max="11372" width="8.88671875" style="162" customWidth="1"/>
    <col min="11373" max="11373" width="8.33203125" style="162" customWidth="1"/>
    <col min="11374" max="11374" width="9.21875" style="162" customWidth="1"/>
    <col min="11375" max="11375" width="7.109375" style="162" customWidth="1"/>
    <col min="11376" max="11376" width="7.6640625" style="162" customWidth="1"/>
    <col min="11377" max="11400" width="0" style="162" hidden="1" customWidth="1"/>
    <col min="11401" max="11401" width="9.109375" style="162" customWidth="1"/>
    <col min="11402" max="11402" width="13.109375" style="162" customWidth="1"/>
    <col min="11403" max="11405" width="9.44140625" style="162" bestFit="1" customWidth="1"/>
    <col min="11406" max="11406" width="11.21875" style="162" customWidth="1"/>
    <col min="11407" max="11407" width="11" style="162" customWidth="1"/>
    <col min="11408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13.4414062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1" width="9.77734375" style="162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2" width="5.88671875" style="162" customWidth="1"/>
    <col min="11623" max="11623" width="10" style="162" customWidth="1"/>
    <col min="11624" max="11624" width="9.5546875" style="162" customWidth="1"/>
    <col min="11625" max="11625" width="7.109375" style="162" customWidth="1"/>
    <col min="11626" max="11626" width="7.21875" style="162" customWidth="1"/>
    <col min="11627" max="11627" width="8.44140625" style="162" customWidth="1"/>
    <col min="11628" max="11628" width="8.88671875" style="162" customWidth="1"/>
    <col min="11629" max="11629" width="8.33203125" style="162" customWidth="1"/>
    <col min="11630" max="11630" width="9.21875" style="162" customWidth="1"/>
    <col min="11631" max="11631" width="7.109375" style="162" customWidth="1"/>
    <col min="11632" max="11632" width="7.6640625" style="162" customWidth="1"/>
    <col min="11633" max="11656" width="0" style="162" hidden="1" customWidth="1"/>
    <col min="11657" max="11657" width="9.109375" style="162" customWidth="1"/>
    <col min="11658" max="11658" width="13.109375" style="162" customWidth="1"/>
    <col min="11659" max="11661" width="9.44140625" style="162" bestFit="1" customWidth="1"/>
    <col min="11662" max="11662" width="11.21875" style="162" customWidth="1"/>
    <col min="11663" max="11663" width="11" style="162" customWidth="1"/>
    <col min="11664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13.4414062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7" width="9.77734375" style="162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78" width="5.88671875" style="162" customWidth="1"/>
    <col min="11879" max="11879" width="10" style="162" customWidth="1"/>
    <col min="11880" max="11880" width="9.5546875" style="162" customWidth="1"/>
    <col min="11881" max="11881" width="7.109375" style="162" customWidth="1"/>
    <col min="11882" max="11882" width="7.21875" style="162" customWidth="1"/>
    <col min="11883" max="11883" width="8.44140625" style="162" customWidth="1"/>
    <col min="11884" max="11884" width="8.88671875" style="162" customWidth="1"/>
    <col min="11885" max="11885" width="8.33203125" style="162" customWidth="1"/>
    <col min="11886" max="11886" width="9.21875" style="162" customWidth="1"/>
    <col min="11887" max="11887" width="7.109375" style="162" customWidth="1"/>
    <col min="11888" max="11888" width="7.6640625" style="162" customWidth="1"/>
    <col min="11889" max="11912" width="0" style="162" hidden="1" customWidth="1"/>
    <col min="11913" max="11913" width="9.109375" style="162" customWidth="1"/>
    <col min="11914" max="11914" width="13.109375" style="162" customWidth="1"/>
    <col min="11915" max="11917" width="9.44140625" style="162" bestFit="1" customWidth="1"/>
    <col min="11918" max="11918" width="11.21875" style="162" customWidth="1"/>
    <col min="11919" max="11919" width="11" style="162" customWidth="1"/>
    <col min="11920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13.4414062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3" width="9.77734375" style="162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4" width="5.88671875" style="162" customWidth="1"/>
    <col min="12135" max="12135" width="10" style="162" customWidth="1"/>
    <col min="12136" max="12136" width="9.5546875" style="162" customWidth="1"/>
    <col min="12137" max="12137" width="7.109375" style="162" customWidth="1"/>
    <col min="12138" max="12138" width="7.21875" style="162" customWidth="1"/>
    <col min="12139" max="12139" width="8.44140625" style="162" customWidth="1"/>
    <col min="12140" max="12140" width="8.88671875" style="162" customWidth="1"/>
    <col min="12141" max="12141" width="8.33203125" style="162" customWidth="1"/>
    <col min="12142" max="12142" width="9.21875" style="162" customWidth="1"/>
    <col min="12143" max="12143" width="7.109375" style="162" customWidth="1"/>
    <col min="12144" max="12144" width="7.6640625" style="162" customWidth="1"/>
    <col min="12145" max="12168" width="0" style="162" hidden="1" customWidth="1"/>
    <col min="12169" max="12169" width="9.109375" style="162" customWidth="1"/>
    <col min="12170" max="12170" width="13.109375" style="162" customWidth="1"/>
    <col min="12171" max="12173" width="9.44140625" style="162" bestFit="1" customWidth="1"/>
    <col min="12174" max="12174" width="11.21875" style="162" customWidth="1"/>
    <col min="12175" max="12175" width="11" style="162" customWidth="1"/>
    <col min="12176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13.4414062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9" width="9.77734375" style="162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0" width="5.88671875" style="162" customWidth="1"/>
    <col min="12391" max="12391" width="10" style="162" customWidth="1"/>
    <col min="12392" max="12392" width="9.5546875" style="162" customWidth="1"/>
    <col min="12393" max="12393" width="7.109375" style="162" customWidth="1"/>
    <col min="12394" max="12394" width="7.21875" style="162" customWidth="1"/>
    <col min="12395" max="12395" width="8.44140625" style="162" customWidth="1"/>
    <col min="12396" max="12396" width="8.88671875" style="162" customWidth="1"/>
    <col min="12397" max="12397" width="8.33203125" style="162" customWidth="1"/>
    <col min="12398" max="12398" width="9.21875" style="162" customWidth="1"/>
    <col min="12399" max="12399" width="7.109375" style="162" customWidth="1"/>
    <col min="12400" max="12400" width="7.6640625" style="162" customWidth="1"/>
    <col min="12401" max="12424" width="0" style="162" hidden="1" customWidth="1"/>
    <col min="12425" max="12425" width="9.109375" style="162" customWidth="1"/>
    <col min="12426" max="12426" width="13.109375" style="162" customWidth="1"/>
    <col min="12427" max="12429" width="9.44140625" style="162" bestFit="1" customWidth="1"/>
    <col min="12430" max="12430" width="11.21875" style="162" customWidth="1"/>
    <col min="12431" max="12431" width="11" style="162" customWidth="1"/>
    <col min="12432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13.4414062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5" width="9.77734375" style="162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6" width="5.88671875" style="162" customWidth="1"/>
    <col min="12647" max="12647" width="10" style="162" customWidth="1"/>
    <col min="12648" max="12648" width="9.5546875" style="162" customWidth="1"/>
    <col min="12649" max="12649" width="7.109375" style="162" customWidth="1"/>
    <col min="12650" max="12650" width="7.21875" style="162" customWidth="1"/>
    <col min="12651" max="12651" width="8.44140625" style="162" customWidth="1"/>
    <col min="12652" max="12652" width="8.88671875" style="162" customWidth="1"/>
    <col min="12653" max="12653" width="8.33203125" style="162" customWidth="1"/>
    <col min="12654" max="12654" width="9.21875" style="162" customWidth="1"/>
    <col min="12655" max="12655" width="7.109375" style="162" customWidth="1"/>
    <col min="12656" max="12656" width="7.6640625" style="162" customWidth="1"/>
    <col min="12657" max="12680" width="0" style="162" hidden="1" customWidth="1"/>
    <col min="12681" max="12681" width="9.109375" style="162" customWidth="1"/>
    <col min="12682" max="12682" width="13.109375" style="162" customWidth="1"/>
    <col min="12683" max="12685" width="9.44140625" style="162" bestFit="1" customWidth="1"/>
    <col min="12686" max="12686" width="11.21875" style="162" customWidth="1"/>
    <col min="12687" max="12687" width="11" style="162" customWidth="1"/>
    <col min="12688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13.4414062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1" width="9.77734375" style="162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2" width="5.88671875" style="162" customWidth="1"/>
    <col min="12903" max="12903" width="10" style="162" customWidth="1"/>
    <col min="12904" max="12904" width="9.5546875" style="162" customWidth="1"/>
    <col min="12905" max="12905" width="7.109375" style="162" customWidth="1"/>
    <col min="12906" max="12906" width="7.21875" style="162" customWidth="1"/>
    <col min="12907" max="12907" width="8.44140625" style="162" customWidth="1"/>
    <col min="12908" max="12908" width="8.88671875" style="162" customWidth="1"/>
    <col min="12909" max="12909" width="8.33203125" style="162" customWidth="1"/>
    <col min="12910" max="12910" width="9.21875" style="162" customWidth="1"/>
    <col min="12911" max="12911" width="7.109375" style="162" customWidth="1"/>
    <col min="12912" max="12912" width="7.6640625" style="162" customWidth="1"/>
    <col min="12913" max="12936" width="0" style="162" hidden="1" customWidth="1"/>
    <col min="12937" max="12937" width="9.109375" style="162" customWidth="1"/>
    <col min="12938" max="12938" width="13.109375" style="162" customWidth="1"/>
    <col min="12939" max="12941" width="9.44140625" style="162" bestFit="1" customWidth="1"/>
    <col min="12942" max="12942" width="11.21875" style="162" customWidth="1"/>
    <col min="12943" max="12943" width="11" style="162" customWidth="1"/>
    <col min="12944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13.4414062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7" width="9.77734375" style="162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58" width="5.88671875" style="162" customWidth="1"/>
    <col min="13159" max="13159" width="10" style="162" customWidth="1"/>
    <col min="13160" max="13160" width="9.5546875" style="162" customWidth="1"/>
    <col min="13161" max="13161" width="7.109375" style="162" customWidth="1"/>
    <col min="13162" max="13162" width="7.21875" style="162" customWidth="1"/>
    <col min="13163" max="13163" width="8.44140625" style="162" customWidth="1"/>
    <col min="13164" max="13164" width="8.88671875" style="162" customWidth="1"/>
    <col min="13165" max="13165" width="8.33203125" style="162" customWidth="1"/>
    <col min="13166" max="13166" width="9.21875" style="162" customWidth="1"/>
    <col min="13167" max="13167" width="7.109375" style="162" customWidth="1"/>
    <col min="13168" max="13168" width="7.6640625" style="162" customWidth="1"/>
    <col min="13169" max="13192" width="0" style="162" hidden="1" customWidth="1"/>
    <col min="13193" max="13193" width="9.109375" style="162" customWidth="1"/>
    <col min="13194" max="13194" width="13.109375" style="162" customWidth="1"/>
    <col min="13195" max="13197" width="9.44140625" style="162" bestFit="1" customWidth="1"/>
    <col min="13198" max="13198" width="11.21875" style="162" customWidth="1"/>
    <col min="13199" max="13199" width="11" style="162" customWidth="1"/>
    <col min="13200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13.4414062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3" width="9.77734375" style="162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4" width="5.88671875" style="162" customWidth="1"/>
    <col min="13415" max="13415" width="10" style="162" customWidth="1"/>
    <col min="13416" max="13416" width="9.5546875" style="162" customWidth="1"/>
    <col min="13417" max="13417" width="7.109375" style="162" customWidth="1"/>
    <col min="13418" max="13418" width="7.21875" style="162" customWidth="1"/>
    <col min="13419" max="13419" width="8.44140625" style="162" customWidth="1"/>
    <col min="13420" max="13420" width="8.88671875" style="162" customWidth="1"/>
    <col min="13421" max="13421" width="8.33203125" style="162" customWidth="1"/>
    <col min="13422" max="13422" width="9.21875" style="162" customWidth="1"/>
    <col min="13423" max="13423" width="7.109375" style="162" customWidth="1"/>
    <col min="13424" max="13424" width="7.6640625" style="162" customWidth="1"/>
    <col min="13425" max="13448" width="0" style="162" hidden="1" customWidth="1"/>
    <col min="13449" max="13449" width="9.109375" style="162" customWidth="1"/>
    <col min="13450" max="13450" width="13.109375" style="162" customWidth="1"/>
    <col min="13451" max="13453" width="9.44140625" style="162" bestFit="1" customWidth="1"/>
    <col min="13454" max="13454" width="11.21875" style="162" customWidth="1"/>
    <col min="13455" max="13455" width="11" style="162" customWidth="1"/>
    <col min="13456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13.4414062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9" width="9.77734375" style="162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0" width="5.88671875" style="162" customWidth="1"/>
    <col min="13671" max="13671" width="10" style="162" customWidth="1"/>
    <col min="13672" max="13672" width="9.5546875" style="162" customWidth="1"/>
    <col min="13673" max="13673" width="7.109375" style="162" customWidth="1"/>
    <col min="13674" max="13674" width="7.21875" style="162" customWidth="1"/>
    <col min="13675" max="13675" width="8.44140625" style="162" customWidth="1"/>
    <col min="13676" max="13676" width="8.88671875" style="162" customWidth="1"/>
    <col min="13677" max="13677" width="8.33203125" style="162" customWidth="1"/>
    <col min="13678" max="13678" width="9.21875" style="162" customWidth="1"/>
    <col min="13679" max="13679" width="7.109375" style="162" customWidth="1"/>
    <col min="13680" max="13680" width="7.6640625" style="162" customWidth="1"/>
    <col min="13681" max="13704" width="0" style="162" hidden="1" customWidth="1"/>
    <col min="13705" max="13705" width="9.109375" style="162" customWidth="1"/>
    <col min="13706" max="13706" width="13.109375" style="162" customWidth="1"/>
    <col min="13707" max="13709" width="9.44140625" style="162" bestFit="1" customWidth="1"/>
    <col min="13710" max="13710" width="11.21875" style="162" customWidth="1"/>
    <col min="13711" max="13711" width="11" style="162" customWidth="1"/>
    <col min="13712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13.4414062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5" width="9.77734375" style="162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6" width="5.88671875" style="162" customWidth="1"/>
    <col min="13927" max="13927" width="10" style="162" customWidth="1"/>
    <col min="13928" max="13928" width="9.5546875" style="162" customWidth="1"/>
    <col min="13929" max="13929" width="7.109375" style="162" customWidth="1"/>
    <col min="13930" max="13930" width="7.21875" style="162" customWidth="1"/>
    <col min="13931" max="13931" width="8.44140625" style="162" customWidth="1"/>
    <col min="13932" max="13932" width="8.88671875" style="162" customWidth="1"/>
    <col min="13933" max="13933" width="8.33203125" style="162" customWidth="1"/>
    <col min="13934" max="13934" width="9.21875" style="162" customWidth="1"/>
    <col min="13935" max="13935" width="7.109375" style="162" customWidth="1"/>
    <col min="13936" max="13936" width="7.6640625" style="162" customWidth="1"/>
    <col min="13937" max="13960" width="0" style="162" hidden="1" customWidth="1"/>
    <col min="13961" max="13961" width="9.109375" style="162" customWidth="1"/>
    <col min="13962" max="13962" width="13.109375" style="162" customWidth="1"/>
    <col min="13963" max="13965" width="9.44140625" style="162" bestFit="1" customWidth="1"/>
    <col min="13966" max="13966" width="11.21875" style="162" customWidth="1"/>
    <col min="13967" max="13967" width="11" style="162" customWidth="1"/>
    <col min="13968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13.4414062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1" width="9.77734375" style="162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2" width="5.88671875" style="162" customWidth="1"/>
    <col min="14183" max="14183" width="10" style="162" customWidth="1"/>
    <col min="14184" max="14184" width="9.5546875" style="162" customWidth="1"/>
    <col min="14185" max="14185" width="7.109375" style="162" customWidth="1"/>
    <col min="14186" max="14186" width="7.21875" style="162" customWidth="1"/>
    <col min="14187" max="14187" width="8.44140625" style="162" customWidth="1"/>
    <col min="14188" max="14188" width="8.88671875" style="162" customWidth="1"/>
    <col min="14189" max="14189" width="8.33203125" style="162" customWidth="1"/>
    <col min="14190" max="14190" width="9.21875" style="162" customWidth="1"/>
    <col min="14191" max="14191" width="7.109375" style="162" customWidth="1"/>
    <col min="14192" max="14192" width="7.6640625" style="162" customWidth="1"/>
    <col min="14193" max="14216" width="0" style="162" hidden="1" customWidth="1"/>
    <col min="14217" max="14217" width="9.109375" style="162" customWidth="1"/>
    <col min="14218" max="14218" width="13.109375" style="162" customWidth="1"/>
    <col min="14219" max="14221" width="9.44140625" style="162" bestFit="1" customWidth="1"/>
    <col min="14222" max="14222" width="11.21875" style="162" customWidth="1"/>
    <col min="14223" max="14223" width="11" style="162" customWidth="1"/>
    <col min="14224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13.4414062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7" width="9.77734375" style="162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38" width="5.88671875" style="162" customWidth="1"/>
    <col min="14439" max="14439" width="10" style="162" customWidth="1"/>
    <col min="14440" max="14440" width="9.5546875" style="162" customWidth="1"/>
    <col min="14441" max="14441" width="7.109375" style="162" customWidth="1"/>
    <col min="14442" max="14442" width="7.21875" style="162" customWidth="1"/>
    <col min="14443" max="14443" width="8.44140625" style="162" customWidth="1"/>
    <col min="14444" max="14444" width="8.88671875" style="162" customWidth="1"/>
    <col min="14445" max="14445" width="8.33203125" style="162" customWidth="1"/>
    <col min="14446" max="14446" width="9.21875" style="162" customWidth="1"/>
    <col min="14447" max="14447" width="7.109375" style="162" customWidth="1"/>
    <col min="14448" max="14448" width="7.6640625" style="162" customWidth="1"/>
    <col min="14449" max="14472" width="0" style="162" hidden="1" customWidth="1"/>
    <col min="14473" max="14473" width="9.109375" style="162" customWidth="1"/>
    <col min="14474" max="14474" width="13.109375" style="162" customWidth="1"/>
    <col min="14475" max="14477" width="9.44140625" style="162" bestFit="1" customWidth="1"/>
    <col min="14478" max="14478" width="11.21875" style="162" customWidth="1"/>
    <col min="14479" max="14479" width="11" style="162" customWidth="1"/>
    <col min="14480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13.4414062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3" width="9.77734375" style="162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4" width="5.88671875" style="162" customWidth="1"/>
    <col min="14695" max="14695" width="10" style="162" customWidth="1"/>
    <col min="14696" max="14696" width="9.5546875" style="162" customWidth="1"/>
    <col min="14697" max="14697" width="7.109375" style="162" customWidth="1"/>
    <col min="14698" max="14698" width="7.21875" style="162" customWidth="1"/>
    <col min="14699" max="14699" width="8.44140625" style="162" customWidth="1"/>
    <col min="14700" max="14700" width="8.88671875" style="162" customWidth="1"/>
    <col min="14701" max="14701" width="8.33203125" style="162" customWidth="1"/>
    <col min="14702" max="14702" width="9.21875" style="162" customWidth="1"/>
    <col min="14703" max="14703" width="7.109375" style="162" customWidth="1"/>
    <col min="14704" max="14704" width="7.6640625" style="162" customWidth="1"/>
    <col min="14705" max="14728" width="0" style="162" hidden="1" customWidth="1"/>
    <col min="14729" max="14729" width="9.109375" style="162" customWidth="1"/>
    <col min="14730" max="14730" width="13.109375" style="162" customWidth="1"/>
    <col min="14731" max="14733" width="9.44140625" style="162" bestFit="1" customWidth="1"/>
    <col min="14734" max="14734" width="11.21875" style="162" customWidth="1"/>
    <col min="14735" max="14735" width="11" style="162" customWidth="1"/>
    <col min="14736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13.4414062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9" width="9.77734375" style="162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0" width="5.88671875" style="162" customWidth="1"/>
    <col min="14951" max="14951" width="10" style="162" customWidth="1"/>
    <col min="14952" max="14952" width="9.5546875" style="162" customWidth="1"/>
    <col min="14953" max="14953" width="7.109375" style="162" customWidth="1"/>
    <col min="14954" max="14954" width="7.21875" style="162" customWidth="1"/>
    <col min="14955" max="14955" width="8.44140625" style="162" customWidth="1"/>
    <col min="14956" max="14956" width="8.88671875" style="162" customWidth="1"/>
    <col min="14957" max="14957" width="8.33203125" style="162" customWidth="1"/>
    <col min="14958" max="14958" width="9.21875" style="162" customWidth="1"/>
    <col min="14959" max="14959" width="7.109375" style="162" customWidth="1"/>
    <col min="14960" max="14960" width="7.6640625" style="162" customWidth="1"/>
    <col min="14961" max="14984" width="0" style="162" hidden="1" customWidth="1"/>
    <col min="14985" max="14985" width="9.109375" style="162" customWidth="1"/>
    <col min="14986" max="14986" width="13.109375" style="162" customWidth="1"/>
    <col min="14987" max="14989" width="9.44140625" style="162" bestFit="1" customWidth="1"/>
    <col min="14990" max="14990" width="11.21875" style="162" customWidth="1"/>
    <col min="14991" max="14991" width="11" style="162" customWidth="1"/>
    <col min="14992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13.4414062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5" width="9.77734375" style="162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6" width="5.88671875" style="162" customWidth="1"/>
    <col min="15207" max="15207" width="10" style="162" customWidth="1"/>
    <col min="15208" max="15208" width="9.5546875" style="162" customWidth="1"/>
    <col min="15209" max="15209" width="7.109375" style="162" customWidth="1"/>
    <col min="15210" max="15210" width="7.21875" style="162" customWidth="1"/>
    <col min="15211" max="15211" width="8.44140625" style="162" customWidth="1"/>
    <col min="15212" max="15212" width="8.88671875" style="162" customWidth="1"/>
    <col min="15213" max="15213" width="8.33203125" style="162" customWidth="1"/>
    <col min="15214" max="15214" width="9.21875" style="162" customWidth="1"/>
    <col min="15215" max="15215" width="7.109375" style="162" customWidth="1"/>
    <col min="15216" max="15216" width="7.6640625" style="162" customWidth="1"/>
    <col min="15217" max="15240" width="0" style="162" hidden="1" customWidth="1"/>
    <col min="15241" max="15241" width="9.109375" style="162" customWidth="1"/>
    <col min="15242" max="15242" width="13.109375" style="162" customWidth="1"/>
    <col min="15243" max="15245" width="9.44140625" style="162" bestFit="1" customWidth="1"/>
    <col min="15246" max="15246" width="11.21875" style="162" customWidth="1"/>
    <col min="15247" max="15247" width="11" style="162" customWidth="1"/>
    <col min="15248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13.4414062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1" width="9.77734375" style="162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2" width="5.88671875" style="162" customWidth="1"/>
    <col min="15463" max="15463" width="10" style="162" customWidth="1"/>
    <col min="15464" max="15464" width="9.5546875" style="162" customWidth="1"/>
    <col min="15465" max="15465" width="7.109375" style="162" customWidth="1"/>
    <col min="15466" max="15466" width="7.21875" style="162" customWidth="1"/>
    <col min="15467" max="15467" width="8.44140625" style="162" customWidth="1"/>
    <col min="15468" max="15468" width="8.88671875" style="162" customWidth="1"/>
    <col min="15469" max="15469" width="8.33203125" style="162" customWidth="1"/>
    <col min="15470" max="15470" width="9.21875" style="162" customWidth="1"/>
    <col min="15471" max="15471" width="7.109375" style="162" customWidth="1"/>
    <col min="15472" max="15472" width="7.6640625" style="162" customWidth="1"/>
    <col min="15473" max="15496" width="0" style="162" hidden="1" customWidth="1"/>
    <col min="15497" max="15497" width="9.109375" style="162" customWidth="1"/>
    <col min="15498" max="15498" width="13.109375" style="162" customWidth="1"/>
    <col min="15499" max="15501" width="9.44140625" style="162" bestFit="1" customWidth="1"/>
    <col min="15502" max="15502" width="11.21875" style="162" customWidth="1"/>
    <col min="15503" max="15503" width="11" style="162" customWidth="1"/>
    <col min="15504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13.4414062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7" width="9.77734375" style="162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18" width="5.88671875" style="162" customWidth="1"/>
    <col min="15719" max="15719" width="10" style="162" customWidth="1"/>
    <col min="15720" max="15720" width="9.5546875" style="162" customWidth="1"/>
    <col min="15721" max="15721" width="7.109375" style="162" customWidth="1"/>
    <col min="15722" max="15722" width="7.21875" style="162" customWidth="1"/>
    <col min="15723" max="15723" width="8.44140625" style="162" customWidth="1"/>
    <col min="15724" max="15724" width="8.88671875" style="162" customWidth="1"/>
    <col min="15725" max="15725" width="8.33203125" style="162" customWidth="1"/>
    <col min="15726" max="15726" width="9.21875" style="162" customWidth="1"/>
    <col min="15727" max="15727" width="7.109375" style="162" customWidth="1"/>
    <col min="15728" max="15728" width="7.6640625" style="162" customWidth="1"/>
    <col min="15729" max="15752" width="0" style="162" hidden="1" customWidth="1"/>
    <col min="15753" max="15753" width="9.109375" style="162" customWidth="1"/>
    <col min="15754" max="15754" width="13.109375" style="162" customWidth="1"/>
    <col min="15755" max="15757" width="9.44140625" style="162" bestFit="1" customWidth="1"/>
    <col min="15758" max="15758" width="11.21875" style="162" customWidth="1"/>
    <col min="15759" max="15759" width="11" style="162" customWidth="1"/>
    <col min="15760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13.4414062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3" width="9.77734375" style="162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4" width="5.88671875" style="162" customWidth="1"/>
    <col min="15975" max="15975" width="10" style="162" customWidth="1"/>
    <col min="15976" max="15976" width="9.5546875" style="162" customWidth="1"/>
    <col min="15977" max="15977" width="7.109375" style="162" customWidth="1"/>
    <col min="15978" max="15978" width="7.21875" style="162" customWidth="1"/>
    <col min="15979" max="15979" width="8.44140625" style="162" customWidth="1"/>
    <col min="15980" max="15980" width="8.88671875" style="162" customWidth="1"/>
    <col min="15981" max="15981" width="8.33203125" style="162" customWidth="1"/>
    <col min="15982" max="15982" width="9.21875" style="162" customWidth="1"/>
    <col min="15983" max="15983" width="7.109375" style="162" customWidth="1"/>
    <col min="15984" max="15984" width="7.6640625" style="162" customWidth="1"/>
    <col min="15985" max="16008" width="0" style="162" hidden="1" customWidth="1"/>
    <col min="16009" max="16009" width="9.109375" style="162" customWidth="1"/>
    <col min="16010" max="16010" width="13.109375" style="162" customWidth="1"/>
    <col min="16011" max="16013" width="9.44140625" style="162" bestFit="1" customWidth="1"/>
    <col min="16014" max="16014" width="11.21875" style="162" customWidth="1"/>
    <col min="16015" max="16015" width="11" style="162" customWidth="1"/>
    <col min="16016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13.4414062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9" width="9.77734375" style="162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0" width="5.88671875" style="162" customWidth="1"/>
    <col min="16231" max="16231" width="10" style="162" customWidth="1"/>
    <col min="16232" max="16232" width="9.5546875" style="162" customWidth="1"/>
    <col min="16233" max="16233" width="7.109375" style="162" customWidth="1"/>
    <col min="16234" max="16234" width="7.21875" style="162" customWidth="1"/>
    <col min="16235" max="16235" width="8.44140625" style="162" customWidth="1"/>
    <col min="16236" max="16236" width="8.88671875" style="162" customWidth="1"/>
    <col min="16237" max="16237" width="8.33203125" style="162" customWidth="1"/>
    <col min="16238" max="16238" width="9.21875" style="162" customWidth="1"/>
    <col min="16239" max="16239" width="7.109375" style="162" customWidth="1"/>
    <col min="16240" max="16240" width="7.6640625" style="162" customWidth="1"/>
    <col min="16241" max="16264" width="0" style="162" hidden="1" customWidth="1"/>
    <col min="16265" max="16265" width="9.109375" style="162" customWidth="1"/>
    <col min="16266" max="16266" width="13.109375" style="162" customWidth="1"/>
    <col min="16267" max="16269" width="9.44140625" style="162" bestFit="1" customWidth="1"/>
    <col min="16270" max="16270" width="11.21875" style="162" customWidth="1"/>
    <col min="16271" max="16271" width="11" style="162" customWidth="1"/>
    <col min="16272" max="16384" width="9.109375" style="162"/>
  </cols>
  <sheetData>
    <row r="1" spans="1:149" s="4" customFormat="1" ht="73.5" customHeight="1" x14ac:dyDescent="0.25">
      <c r="A1" s="1"/>
      <c r="B1" s="545" t="s">
        <v>142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292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283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290" t="s">
        <v>38</v>
      </c>
      <c r="D3" s="284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293"/>
      <c r="U3" s="285"/>
      <c r="V3" s="286"/>
      <c r="W3" s="13" t="s">
        <v>43</v>
      </c>
      <c r="X3" s="286" t="s">
        <v>44</v>
      </c>
      <c r="Y3" s="286" t="s">
        <v>45</v>
      </c>
      <c r="Z3" s="14"/>
      <c r="AA3" s="14"/>
      <c r="AB3" s="14"/>
      <c r="AC3" s="287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280" t="s">
        <v>51</v>
      </c>
      <c r="E4" s="284" t="s">
        <v>50</v>
      </c>
      <c r="F4" s="284" t="s">
        <v>51</v>
      </c>
      <c r="G4" s="284" t="s">
        <v>70</v>
      </c>
      <c r="H4" s="284" t="s">
        <v>71</v>
      </c>
      <c r="I4" s="284" t="s">
        <v>50</v>
      </c>
      <c r="J4" s="284" t="s">
        <v>51</v>
      </c>
      <c r="K4" s="287" t="s">
        <v>50</v>
      </c>
      <c r="L4" s="287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291" t="s">
        <v>51</v>
      </c>
      <c r="S4" s="291" t="s">
        <v>70</v>
      </c>
      <c r="T4" s="291" t="s">
        <v>71</v>
      </c>
      <c r="U4" s="288" t="s">
        <v>50</v>
      </c>
      <c r="V4" s="288" t="s">
        <v>51</v>
      </c>
      <c r="W4" s="14" t="s">
        <v>73</v>
      </c>
      <c r="X4" s="288" t="s">
        <v>74</v>
      </c>
      <c r="Y4" s="21"/>
      <c r="Z4" s="14" t="s">
        <v>50</v>
      </c>
      <c r="AA4" s="14" t="s">
        <v>51</v>
      </c>
      <c r="AB4" s="14" t="s">
        <v>50</v>
      </c>
      <c r="AC4" s="287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281" t="s">
        <v>39</v>
      </c>
      <c r="BF4" s="282" t="s">
        <v>76</v>
      </c>
      <c r="BG4" s="28" t="s">
        <v>60</v>
      </c>
      <c r="BH4" s="29" t="s">
        <v>50</v>
      </c>
      <c r="BI4" s="281" t="s">
        <v>51</v>
      </c>
      <c r="BJ4" s="281" t="s">
        <v>70</v>
      </c>
      <c r="BK4" s="281" t="s">
        <v>77</v>
      </c>
      <c r="BL4" s="30" t="s">
        <v>50</v>
      </c>
      <c r="BM4" s="280" t="s">
        <v>51</v>
      </c>
      <c r="BN4" s="280" t="s">
        <v>70</v>
      </c>
      <c r="BO4" s="281" t="s">
        <v>78</v>
      </c>
      <c r="BP4" s="29" t="s">
        <v>50</v>
      </c>
      <c r="BQ4" s="31" t="s">
        <v>51</v>
      </c>
      <c r="BR4" s="280" t="s">
        <v>70</v>
      </c>
      <c r="BS4" s="281" t="s">
        <v>78</v>
      </c>
      <c r="BT4" s="32" t="s">
        <v>79</v>
      </c>
      <c r="BU4" s="32" t="s">
        <v>80</v>
      </c>
      <c r="BV4" s="25" t="s">
        <v>51</v>
      </c>
      <c r="BW4" s="281" t="s">
        <v>70</v>
      </c>
      <c r="BX4" s="281" t="s">
        <v>81</v>
      </c>
      <c r="BY4" s="484"/>
      <c r="BZ4" s="282" t="s">
        <v>82</v>
      </c>
      <c r="CA4" s="282" t="s">
        <v>83</v>
      </c>
      <c r="CB4" s="484"/>
      <c r="CC4" s="484"/>
      <c r="CD4" s="281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281" t="s">
        <v>90</v>
      </c>
      <c r="CO4" s="281" t="s">
        <v>91</v>
      </c>
      <c r="CP4" s="24" t="s">
        <v>92</v>
      </c>
      <c r="CQ4" s="281" t="s">
        <v>93</v>
      </c>
      <c r="CR4" s="24" t="s">
        <v>94</v>
      </c>
      <c r="CS4" s="24" t="s">
        <v>95</v>
      </c>
      <c r="CT4" s="281" t="s">
        <v>96</v>
      </c>
      <c r="CU4" s="25" t="s">
        <v>97</v>
      </c>
      <c r="CV4" s="289" t="s">
        <v>50</v>
      </c>
      <c r="CW4" s="289" t="s">
        <v>51</v>
      </c>
      <c r="CX4" s="289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281" t="s">
        <v>99</v>
      </c>
      <c r="DK4" s="281" t="s">
        <v>100</v>
      </c>
      <c r="DL4" s="281" t="s">
        <v>101</v>
      </c>
      <c r="DM4" s="280" t="s">
        <v>83</v>
      </c>
      <c r="DN4" s="280" t="s">
        <v>102</v>
      </c>
      <c r="DO4" s="281" t="s">
        <v>99</v>
      </c>
      <c r="DP4" s="281" t="s">
        <v>100</v>
      </c>
      <c r="DQ4" s="281" t="s">
        <v>101</v>
      </c>
      <c r="DR4" s="280" t="s">
        <v>83</v>
      </c>
      <c r="DS4" s="280" t="s">
        <v>102</v>
      </c>
      <c r="DT4" s="281" t="s">
        <v>99</v>
      </c>
      <c r="DU4" s="281" t="s">
        <v>103</v>
      </c>
      <c r="DV4" s="281" t="s">
        <v>101</v>
      </c>
      <c r="DW4" s="280" t="s">
        <v>83</v>
      </c>
      <c r="DX4" s="280" t="s">
        <v>102</v>
      </c>
      <c r="DY4" s="281" t="s">
        <v>99</v>
      </c>
      <c r="DZ4" s="281" t="s">
        <v>101</v>
      </c>
      <c r="EA4" s="280" t="s">
        <v>83</v>
      </c>
      <c r="EB4" s="280" t="s">
        <v>102</v>
      </c>
      <c r="EC4" s="282" t="s">
        <v>99</v>
      </c>
      <c r="ED4" s="282" t="s">
        <v>101</v>
      </c>
      <c r="EE4" s="28" t="s">
        <v>83</v>
      </c>
      <c r="EF4" s="280" t="s">
        <v>102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9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3350</v>
      </c>
      <c r="BP5" s="53">
        <v>8000</v>
      </c>
      <c r="BQ5" s="55">
        <v>30453</v>
      </c>
      <c r="BR5" s="55">
        <f>BQ5/BP5*100</f>
        <v>380.66249999999997</v>
      </c>
      <c r="BS5" s="55">
        <f t="shared" ref="BS5:BS26" si="4">BQ5-EJ5</f>
        <v>30453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2079</v>
      </c>
      <c r="CA5" s="38">
        <v>4495</v>
      </c>
      <c r="CB5" s="56">
        <f>((BM5*0.45)+(BQ5*0.34)+(BV5/1.33*0.18)+(CA5*0.2))/DI5*10</f>
        <v>32.577278529486854</v>
      </c>
      <c r="CC5" s="57">
        <f>(BO5*0.45+BS5*0.35+(BX5/1.33*0.17))/DI5*10</f>
        <v>31.059611947919326</v>
      </c>
      <c r="CD5" s="57">
        <v>23.1</v>
      </c>
      <c r="CE5" s="43">
        <v>1424</v>
      </c>
      <c r="CF5" s="43">
        <v>4</v>
      </c>
      <c r="CG5" s="45">
        <v>1500</v>
      </c>
      <c r="CH5" s="43">
        <v>1424</v>
      </c>
      <c r="CI5" s="58">
        <v>6604</v>
      </c>
      <c r="CJ5" s="59">
        <f>CL5+CN5</f>
        <v>6604</v>
      </c>
      <c r="CK5" s="60">
        <v>200</v>
      </c>
      <c r="CL5" s="43">
        <v>414</v>
      </c>
      <c r="CM5" s="43"/>
      <c r="CN5" s="43">
        <v>6190</v>
      </c>
      <c r="CO5" s="43">
        <f>CN5-EL5</f>
        <v>0</v>
      </c>
      <c r="CP5" s="43">
        <v>17579</v>
      </c>
      <c r="CQ5" s="43">
        <f>CP5-EM5</f>
        <v>0</v>
      </c>
      <c r="CR5" s="61">
        <f t="shared" ref="CR5:CR30" si="6">CP5/CN5*10</f>
        <v>28.39903069466882</v>
      </c>
      <c r="CS5" s="62">
        <v>400</v>
      </c>
      <c r="CT5" s="62">
        <f t="shared" ref="CT5:CT24" si="7">CJ5/CI5*100</f>
        <v>100</v>
      </c>
      <c r="CU5" s="64"/>
      <c r="CV5" s="64"/>
      <c r="CW5" s="64"/>
      <c r="CX5" s="64"/>
      <c r="CY5" s="65">
        <v>5000</v>
      </c>
      <c r="CZ5" s="64">
        <v>1954</v>
      </c>
      <c r="DA5" s="66">
        <f>CZ5/CY5*100</f>
        <v>39.08</v>
      </c>
      <c r="DB5" s="64">
        <f>CZ5-EN5</f>
        <v>150</v>
      </c>
      <c r="DC5" s="62">
        <v>384</v>
      </c>
      <c r="DD5" s="64">
        <v>384</v>
      </c>
      <c r="DE5" s="62">
        <v>1383</v>
      </c>
      <c r="DF5" s="64">
        <v>1731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/>
      <c r="EI5" s="51"/>
      <c r="EJ5" s="70"/>
      <c r="EK5" s="51"/>
      <c r="EL5" s="51">
        <v>6190</v>
      </c>
      <c r="EM5" s="51">
        <v>17579</v>
      </c>
      <c r="EN5" s="51">
        <v>1804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7" si="8">CL6+CN6</f>
        <v>896</v>
      </c>
      <c r="CK6" s="60"/>
      <c r="CL6" s="43"/>
      <c r="CM6" s="43"/>
      <c r="CN6" s="43">
        <v>896</v>
      </c>
      <c r="CO6" s="43">
        <f t="shared" ref="CO6:CO26" si="9">CN6-EL6</f>
        <v>0</v>
      </c>
      <c r="CP6" s="43">
        <v>1801</v>
      </c>
      <c r="CQ6" s="43">
        <f t="shared" ref="CQ6:CQ26" si="10">CP6-EM6</f>
        <v>0</v>
      </c>
      <c r="CR6" s="61">
        <f t="shared" si="6"/>
        <v>20.100446428571427</v>
      </c>
      <c r="CS6" s="62"/>
      <c r="CT6" s="62">
        <f t="shared" si="7"/>
        <v>100</v>
      </c>
      <c r="CU6" s="64"/>
      <c r="CV6" s="66"/>
      <c r="CW6" s="66"/>
      <c r="CX6" s="66"/>
      <c r="CY6" s="65">
        <v>896</v>
      </c>
      <c r="CZ6" s="78"/>
      <c r="DA6" s="66">
        <f t="shared" ref="DA6:DA30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>
        <v>269</v>
      </c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>
        <v>896</v>
      </c>
      <c r="EM6" s="51">
        <v>1801</v>
      </c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30" si="16">BV7/BU7*100</f>
        <v>64.769230769230774</v>
      </c>
      <c r="BX7" s="54">
        <f t="shared" si="5"/>
        <v>8420</v>
      </c>
      <c r="BY7" s="55">
        <v>1210</v>
      </c>
      <c r="BZ7" s="43">
        <v>800</v>
      </c>
      <c r="CA7" s="43">
        <v>1418</v>
      </c>
      <c r="CB7" s="56">
        <f t="shared" ref="CB7:CB20" si="17">((BM7*0.45)+(BQ7*0.34)+(BV7/1.33*0.18)+(CA7*0.2))/DI7*10</f>
        <v>27.656495017171373</v>
      </c>
      <c r="CC7" s="57">
        <f t="shared" ref="CC7:CC20" si="18">(BO7*0.45+BS7*0.35+(BX7/1.33*0.17))/DI7*10</f>
        <v>25.877262021164377</v>
      </c>
      <c r="CD7" s="57">
        <v>18.899999999999999</v>
      </c>
      <c r="CE7" s="80">
        <v>521</v>
      </c>
      <c r="CF7" s="43">
        <v>1</v>
      </c>
      <c r="CG7" s="45">
        <v>521</v>
      </c>
      <c r="CH7" s="80">
        <v>521</v>
      </c>
      <c r="CI7" s="58">
        <v>1788</v>
      </c>
      <c r="CJ7" s="59">
        <f t="shared" si="8"/>
        <v>1788</v>
      </c>
      <c r="CK7" s="60">
        <v>286</v>
      </c>
      <c r="CL7" s="43">
        <v>250</v>
      </c>
      <c r="CM7" s="43"/>
      <c r="CN7" s="43">
        <v>1538</v>
      </c>
      <c r="CO7" s="43">
        <f t="shared" si="9"/>
        <v>50</v>
      </c>
      <c r="CP7" s="43">
        <v>5244.6</v>
      </c>
      <c r="CQ7" s="43">
        <f t="shared" si="10"/>
        <v>166.60000000000036</v>
      </c>
      <c r="CR7" s="61">
        <f t="shared" si="6"/>
        <v>34.100130039011709</v>
      </c>
      <c r="CS7" s="62">
        <v>101</v>
      </c>
      <c r="CT7" s="62">
        <f t="shared" si="7"/>
        <v>100</v>
      </c>
      <c r="CU7" s="64">
        <v>5</v>
      </c>
      <c r="CV7" s="66"/>
      <c r="CW7" s="66"/>
      <c r="CX7" s="66"/>
      <c r="CY7" s="65">
        <v>1700</v>
      </c>
      <c r="CZ7" s="65">
        <v>945</v>
      </c>
      <c r="DA7" s="66">
        <f t="shared" si="11"/>
        <v>55.588235294117652</v>
      </c>
      <c r="DB7" s="64">
        <f t="shared" si="12"/>
        <v>35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/>
      <c r="EI7" s="51"/>
      <c r="EJ7" s="70"/>
      <c r="EK7" s="51"/>
      <c r="EL7" s="51">
        <v>1488</v>
      </c>
      <c r="EM7" s="51">
        <v>5078</v>
      </c>
      <c r="EN7" s="51">
        <v>910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165</v>
      </c>
      <c r="CA8" s="38">
        <v>120</v>
      </c>
      <c r="CB8" s="56">
        <f t="shared" si="17"/>
        <v>22.950433197221511</v>
      </c>
      <c r="CC8" s="57">
        <f t="shared" si="18"/>
        <v>22.027491072370307</v>
      </c>
      <c r="CD8" s="57">
        <v>17.7</v>
      </c>
      <c r="CE8" s="43">
        <v>355</v>
      </c>
      <c r="CF8" s="43">
        <v>1</v>
      </c>
      <c r="CG8" s="45">
        <v>423</v>
      </c>
      <c r="CH8" s="43">
        <v>390</v>
      </c>
      <c r="CI8" s="58">
        <v>634</v>
      </c>
      <c r="CJ8" s="59">
        <f t="shared" si="8"/>
        <v>634</v>
      </c>
      <c r="CK8" s="60"/>
      <c r="CL8" s="43">
        <v>244</v>
      </c>
      <c r="CM8" s="43"/>
      <c r="CN8" s="43">
        <v>390</v>
      </c>
      <c r="CO8" s="43">
        <f t="shared" si="9"/>
        <v>20</v>
      </c>
      <c r="CP8" s="43">
        <v>420</v>
      </c>
      <c r="CQ8" s="43">
        <f t="shared" si="10"/>
        <v>20</v>
      </c>
      <c r="CR8" s="61">
        <f t="shared" si="6"/>
        <v>10.769230769230768</v>
      </c>
      <c r="CS8" s="62">
        <v>10</v>
      </c>
      <c r="CT8" s="63">
        <f t="shared" si="7"/>
        <v>100</v>
      </c>
      <c r="CU8" s="64">
        <v>1</v>
      </c>
      <c r="CV8" s="64"/>
      <c r="CW8" s="64"/>
      <c r="CX8" s="64"/>
      <c r="CY8" s="65">
        <v>530</v>
      </c>
      <c r="CZ8" s="65">
        <v>380</v>
      </c>
      <c r="DA8" s="66">
        <f t="shared" si="11"/>
        <v>71.698113207547166</v>
      </c>
      <c r="DB8" s="64">
        <f t="shared" si="12"/>
        <v>20</v>
      </c>
      <c r="DC8" s="62">
        <v>93</v>
      </c>
      <c r="DD8" s="64"/>
      <c r="DE8" s="62">
        <v>106</v>
      </c>
      <c r="DF8" s="64">
        <v>60</v>
      </c>
      <c r="DG8" s="67"/>
      <c r="DH8" s="67">
        <v>0</v>
      </c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/>
      <c r="EI8" s="51"/>
      <c r="EJ8" s="51"/>
      <c r="EK8" s="51"/>
      <c r="EL8" s="51">
        <v>370</v>
      </c>
      <c r="EM8" s="51">
        <v>400</v>
      </c>
      <c r="EN8" s="51">
        <v>360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1172</v>
      </c>
      <c r="CA9" s="38">
        <v>527</v>
      </c>
      <c r="CB9" s="56">
        <f t="shared" si="17"/>
        <v>27.024102773941653</v>
      </c>
      <c r="CC9" s="57">
        <f t="shared" si="18"/>
        <v>24.855429389801031</v>
      </c>
      <c r="CD9" s="57">
        <v>18.100000000000001</v>
      </c>
      <c r="CE9" s="43">
        <v>391</v>
      </c>
      <c r="CF9" s="43">
        <v>3</v>
      </c>
      <c r="CG9" s="45">
        <v>480</v>
      </c>
      <c r="CH9" s="43">
        <v>297</v>
      </c>
      <c r="CI9" s="58">
        <v>1880</v>
      </c>
      <c r="CJ9" s="59">
        <f t="shared" si="8"/>
        <v>1567</v>
      </c>
      <c r="CK9" s="60"/>
      <c r="CL9" s="43">
        <v>20</v>
      </c>
      <c r="CM9" s="43"/>
      <c r="CN9" s="43">
        <v>1547</v>
      </c>
      <c r="CO9" s="43">
        <f t="shared" si="9"/>
        <v>67</v>
      </c>
      <c r="CP9" s="43">
        <v>3120</v>
      </c>
      <c r="CQ9" s="43">
        <f t="shared" si="10"/>
        <v>62</v>
      </c>
      <c r="CR9" s="61">
        <f t="shared" si="6"/>
        <v>20.168067226890756</v>
      </c>
      <c r="CS9" s="62">
        <v>95</v>
      </c>
      <c r="CT9" s="63">
        <f t="shared" si="7"/>
        <v>83.351063829787236</v>
      </c>
      <c r="CU9" s="64">
        <v>5</v>
      </c>
      <c r="CV9" s="64"/>
      <c r="CW9" s="64"/>
      <c r="CX9" s="64"/>
      <c r="CY9" s="65">
        <v>1100</v>
      </c>
      <c r="CZ9" s="64">
        <v>710</v>
      </c>
      <c r="DA9" s="66">
        <f t="shared" si="11"/>
        <v>64.545454545454547</v>
      </c>
      <c r="DB9" s="64">
        <f t="shared" si="12"/>
        <v>39</v>
      </c>
      <c r="DC9" s="62">
        <v>99</v>
      </c>
      <c r="DD9" s="64">
        <v>99</v>
      </c>
      <c r="DE9" s="62">
        <v>363</v>
      </c>
      <c r="DF9" s="64">
        <v>343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/>
      <c r="EI9" s="51"/>
      <c r="EJ9" s="51"/>
      <c r="EK9" s="51"/>
      <c r="EL9" s="51">
        <v>1480</v>
      </c>
      <c r="EM9" s="51">
        <v>3058</v>
      </c>
      <c r="EN9" s="51">
        <v>671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559</v>
      </c>
      <c r="CA10" s="38">
        <v>550</v>
      </c>
      <c r="CB10" s="56">
        <f t="shared" si="17"/>
        <v>24.165316045380877</v>
      </c>
      <c r="CC10" s="57">
        <f t="shared" si="18"/>
        <v>23.0064829821718</v>
      </c>
      <c r="CD10" s="57">
        <v>15.2</v>
      </c>
      <c r="CE10" s="43">
        <v>90</v>
      </c>
      <c r="CF10" s="43">
        <v>1</v>
      </c>
      <c r="CG10" s="45">
        <v>140</v>
      </c>
      <c r="CH10" s="43">
        <v>90</v>
      </c>
      <c r="CI10" s="58">
        <v>760</v>
      </c>
      <c r="CJ10" s="59">
        <f t="shared" si="8"/>
        <v>752</v>
      </c>
      <c r="CK10" s="60"/>
      <c r="CL10" s="43">
        <v>45</v>
      </c>
      <c r="CM10" s="43"/>
      <c r="CN10" s="43">
        <v>707</v>
      </c>
      <c r="CO10" s="43">
        <f t="shared" si="9"/>
        <v>7</v>
      </c>
      <c r="CP10" s="43">
        <v>2024</v>
      </c>
      <c r="CQ10" s="43">
        <f t="shared" si="10"/>
        <v>80</v>
      </c>
      <c r="CR10" s="61">
        <f t="shared" si="6"/>
        <v>28.628005657708627</v>
      </c>
      <c r="CS10" s="62">
        <v>35</v>
      </c>
      <c r="CT10" s="63">
        <f t="shared" si="7"/>
        <v>98.94736842105263</v>
      </c>
      <c r="CU10" s="64">
        <v>2</v>
      </c>
      <c r="CV10" s="66"/>
      <c r="CW10" s="66"/>
      <c r="CX10" s="66"/>
      <c r="CY10" s="65">
        <v>800</v>
      </c>
      <c r="CZ10" s="64">
        <v>485</v>
      </c>
      <c r="DA10" s="64">
        <f t="shared" si="11"/>
        <v>60.624999999999993</v>
      </c>
      <c r="DB10" s="64">
        <f t="shared" si="12"/>
        <v>25</v>
      </c>
      <c r="DC10" s="62">
        <v>30</v>
      </c>
      <c r="DD10" s="64">
        <v>21</v>
      </c>
      <c r="DE10" s="62">
        <v>180</v>
      </c>
      <c r="DF10" s="64">
        <v>220</v>
      </c>
      <c r="DG10" s="67"/>
      <c r="DH10" s="67">
        <v>0</v>
      </c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/>
      <c r="EI10" s="51"/>
      <c r="EJ10" s="51"/>
      <c r="EK10" s="51"/>
      <c r="EL10" s="51">
        <v>700</v>
      </c>
      <c r="EM10" s="51">
        <v>1944</v>
      </c>
      <c r="EN10" s="51">
        <v>460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450</v>
      </c>
      <c r="CA11" s="38">
        <v>480</v>
      </c>
      <c r="CB11" s="56">
        <f t="shared" si="17"/>
        <v>21.805182957393484</v>
      </c>
      <c r="CC11" s="57">
        <f t="shared" si="18"/>
        <v>19.025413533834588</v>
      </c>
      <c r="CD11" s="57">
        <v>12.2</v>
      </c>
      <c r="CE11" s="80">
        <v>70</v>
      </c>
      <c r="CF11" s="43">
        <v>2</v>
      </c>
      <c r="CG11" s="45">
        <v>70</v>
      </c>
      <c r="CH11" s="80">
        <v>70</v>
      </c>
      <c r="CI11" s="58">
        <v>590</v>
      </c>
      <c r="CJ11" s="59">
        <f t="shared" si="8"/>
        <v>590</v>
      </c>
      <c r="CK11" s="60"/>
      <c r="CL11" s="43">
        <v>45</v>
      </c>
      <c r="CM11" s="43"/>
      <c r="CN11" s="43">
        <v>545</v>
      </c>
      <c r="CO11" s="43">
        <f t="shared" si="9"/>
        <v>0</v>
      </c>
      <c r="CP11" s="43">
        <v>1526</v>
      </c>
      <c r="CQ11" s="43">
        <f t="shared" si="10"/>
        <v>0</v>
      </c>
      <c r="CR11" s="61">
        <f t="shared" si="6"/>
        <v>28</v>
      </c>
      <c r="CS11" s="62">
        <v>40</v>
      </c>
      <c r="CT11" s="62">
        <f t="shared" si="7"/>
        <v>100</v>
      </c>
      <c r="CU11" s="64"/>
      <c r="CV11" s="66"/>
      <c r="CW11" s="66"/>
      <c r="CX11" s="66"/>
      <c r="CY11" s="65">
        <v>500</v>
      </c>
      <c r="CZ11" s="64">
        <v>400</v>
      </c>
      <c r="DA11" s="66">
        <f t="shared" si="11"/>
        <v>80</v>
      </c>
      <c r="DB11" s="64">
        <f t="shared" si="12"/>
        <v>80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>
        <v>0</v>
      </c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/>
      <c r="EI11" s="51"/>
      <c r="EJ11" s="51"/>
      <c r="EK11" s="51"/>
      <c r="EL11" s="51">
        <v>545</v>
      </c>
      <c r="EM11" s="51">
        <v>1526</v>
      </c>
      <c r="EN11" s="51">
        <v>320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550</v>
      </c>
      <c r="CA12" s="38">
        <v>1045</v>
      </c>
      <c r="CB12" s="56">
        <f t="shared" si="17"/>
        <v>14.706016038765355</v>
      </c>
      <c r="CC12" s="57">
        <f t="shared" si="18"/>
        <v>13.051465214300732</v>
      </c>
      <c r="CD12" s="57">
        <v>10</v>
      </c>
      <c r="CE12" s="80">
        <v>250</v>
      </c>
      <c r="CF12" s="43">
        <v>1</v>
      </c>
      <c r="CG12" s="45">
        <v>250</v>
      </c>
      <c r="CH12" s="80">
        <v>250</v>
      </c>
      <c r="CI12" s="58">
        <v>1380</v>
      </c>
      <c r="CJ12" s="59">
        <f t="shared" si="8"/>
        <v>1280</v>
      </c>
      <c r="CK12" s="60">
        <v>162</v>
      </c>
      <c r="CL12" s="43"/>
      <c r="CM12" s="43">
        <v>70</v>
      </c>
      <c r="CN12" s="43">
        <v>1280</v>
      </c>
      <c r="CO12" s="43">
        <f t="shared" si="9"/>
        <v>100</v>
      </c>
      <c r="CP12" s="43">
        <v>3409</v>
      </c>
      <c r="CQ12" s="43">
        <f t="shared" si="10"/>
        <v>224</v>
      </c>
      <c r="CR12" s="61">
        <f t="shared" si="6"/>
        <v>26.6328125</v>
      </c>
      <c r="CS12" s="62">
        <v>140</v>
      </c>
      <c r="CT12" s="63">
        <f t="shared" si="7"/>
        <v>92.753623188405797</v>
      </c>
      <c r="CU12" s="64">
        <v>5</v>
      </c>
      <c r="CV12" s="64"/>
      <c r="CW12" s="64"/>
      <c r="CX12" s="64"/>
      <c r="CY12" s="65">
        <v>1800</v>
      </c>
      <c r="CZ12" s="64">
        <v>480</v>
      </c>
      <c r="DA12" s="66">
        <f t="shared" si="11"/>
        <v>26.666666666666668</v>
      </c>
      <c r="DB12" s="64">
        <f t="shared" si="12"/>
        <v>40</v>
      </c>
      <c r="DC12" s="62">
        <v>55</v>
      </c>
      <c r="DD12" s="64">
        <v>55</v>
      </c>
      <c r="DE12" s="62">
        <v>350</v>
      </c>
      <c r="DF12" s="64">
        <v>277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/>
      <c r="EI12" s="51"/>
      <c r="EJ12" s="51"/>
      <c r="EK12" s="51"/>
      <c r="EL12" s="51">
        <v>1180</v>
      </c>
      <c r="EM12" s="51">
        <v>3185</v>
      </c>
      <c r="EN12" s="51">
        <v>440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620</v>
      </c>
      <c r="CA13" s="38">
        <v>730</v>
      </c>
      <c r="CB13" s="56">
        <f t="shared" si="17"/>
        <v>26.349914236706692</v>
      </c>
      <c r="CC13" s="57">
        <f t="shared" si="18"/>
        <v>24.365351629502573</v>
      </c>
      <c r="CD13" s="57">
        <v>22</v>
      </c>
      <c r="CE13" s="80">
        <v>350</v>
      </c>
      <c r="CF13" s="43">
        <v>1</v>
      </c>
      <c r="CG13" s="45">
        <v>350</v>
      </c>
      <c r="CH13" s="80">
        <v>350</v>
      </c>
      <c r="CI13" s="58">
        <v>1113</v>
      </c>
      <c r="CJ13" s="59">
        <f t="shared" si="8"/>
        <v>908</v>
      </c>
      <c r="CK13" s="60"/>
      <c r="CL13" s="43">
        <v>68</v>
      </c>
      <c r="CM13" s="57"/>
      <c r="CN13" s="43">
        <v>840</v>
      </c>
      <c r="CO13" s="43">
        <f t="shared" si="9"/>
        <v>40</v>
      </c>
      <c r="CP13" s="43">
        <v>1919</v>
      </c>
      <c r="CQ13" s="43">
        <f t="shared" si="10"/>
        <v>105</v>
      </c>
      <c r="CR13" s="61">
        <f t="shared" si="6"/>
        <v>22.845238095238095</v>
      </c>
      <c r="CS13" s="62">
        <v>45</v>
      </c>
      <c r="CT13" s="63">
        <f t="shared" si="7"/>
        <v>81.581311769991018</v>
      </c>
      <c r="CU13" s="64">
        <v>2</v>
      </c>
      <c r="CV13" s="64"/>
      <c r="CW13" s="64"/>
      <c r="CX13" s="64"/>
      <c r="CY13" s="65">
        <v>800</v>
      </c>
      <c r="CZ13" s="64">
        <v>390</v>
      </c>
      <c r="DA13" s="66">
        <f t="shared" si="11"/>
        <v>48.75</v>
      </c>
      <c r="DB13" s="64">
        <f t="shared" si="12"/>
        <v>30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/>
      <c r="EI13" s="51"/>
      <c r="EJ13" s="51"/>
      <c r="EK13" s="51"/>
      <c r="EL13" s="51">
        <v>800</v>
      </c>
      <c r="EM13" s="51">
        <v>1814</v>
      </c>
      <c r="EN13" s="51">
        <v>360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140</v>
      </c>
      <c r="CA14" s="38">
        <v>150</v>
      </c>
      <c r="CB14" s="56">
        <f t="shared" si="17"/>
        <v>22.109106409145539</v>
      </c>
      <c r="CC14" s="57">
        <f t="shared" si="18"/>
        <v>21.256184140649022</v>
      </c>
      <c r="CD14" s="57">
        <v>23.5</v>
      </c>
      <c r="CE14" s="43">
        <v>150</v>
      </c>
      <c r="CF14" s="43">
        <v>3</v>
      </c>
      <c r="CG14" s="45">
        <v>150</v>
      </c>
      <c r="CH14" s="80">
        <v>150</v>
      </c>
      <c r="CI14" s="58">
        <v>1085</v>
      </c>
      <c r="CJ14" s="59">
        <f t="shared" si="8"/>
        <v>890</v>
      </c>
      <c r="CK14" s="60"/>
      <c r="CL14" s="43">
        <v>200</v>
      </c>
      <c r="CM14" s="43"/>
      <c r="CN14" s="43">
        <v>690</v>
      </c>
      <c r="CO14" s="43">
        <f t="shared" si="9"/>
        <v>40</v>
      </c>
      <c r="CP14" s="43">
        <v>1690</v>
      </c>
      <c r="CQ14" s="43">
        <f t="shared" si="10"/>
        <v>100</v>
      </c>
      <c r="CR14" s="61">
        <f t="shared" si="6"/>
        <v>24.492753623188406</v>
      </c>
      <c r="CS14" s="62">
        <v>40</v>
      </c>
      <c r="CT14" s="63">
        <f t="shared" si="7"/>
        <v>82.027649769585253</v>
      </c>
      <c r="CU14" s="64">
        <v>2</v>
      </c>
      <c r="CV14" s="64"/>
      <c r="CW14" s="64"/>
      <c r="CX14" s="64"/>
      <c r="CY14" s="65">
        <v>900</v>
      </c>
      <c r="CZ14" s="64">
        <v>180</v>
      </c>
      <c r="DA14" s="66">
        <f t="shared" si="11"/>
        <v>20</v>
      </c>
      <c r="DB14" s="64">
        <f t="shared" si="12"/>
        <v>20</v>
      </c>
      <c r="DC14" s="62">
        <v>56</v>
      </c>
      <c r="DD14" s="64"/>
      <c r="DE14" s="62">
        <v>223</v>
      </c>
      <c r="DF14" s="64">
        <v>260</v>
      </c>
      <c r="DG14" s="67"/>
      <c r="DH14" s="67">
        <v>0</v>
      </c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/>
      <c r="EI14" s="51"/>
      <c r="EJ14" s="51"/>
      <c r="EK14" s="51"/>
      <c r="EL14" s="51">
        <v>650</v>
      </c>
      <c r="EM14" s="51">
        <v>1590</v>
      </c>
      <c r="EN14" s="51">
        <v>160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430</v>
      </c>
      <c r="CA15" s="38">
        <v>380</v>
      </c>
      <c r="CB15" s="56">
        <f t="shared" si="17"/>
        <v>32.372159090909093</v>
      </c>
      <c r="CC15" s="57">
        <f t="shared" si="18"/>
        <v>31.94602272727273</v>
      </c>
      <c r="CD15" s="57">
        <v>26</v>
      </c>
      <c r="CE15" s="43">
        <v>1000</v>
      </c>
      <c r="CF15" s="43">
        <v>2</v>
      </c>
      <c r="CG15" s="45">
        <v>1000</v>
      </c>
      <c r="CH15" s="80">
        <v>1000</v>
      </c>
      <c r="CI15" s="58">
        <v>2000</v>
      </c>
      <c r="CJ15" s="59">
        <f t="shared" si="8"/>
        <v>1880</v>
      </c>
      <c r="CK15" s="60">
        <v>150</v>
      </c>
      <c r="CL15" s="43">
        <v>480</v>
      </c>
      <c r="CM15" s="43"/>
      <c r="CN15" s="43">
        <v>1400</v>
      </c>
      <c r="CO15" s="43">
        <f t="shared" si="9"/>
        <v>100</v>
      </c>
      <c r="CP15" s="43">
        <v>2400</v>
      </c>
      <c r="CQ15" s="43">
        <f t="shared" si="10"/>
        <v>100</v>
      </c>
      <c r="CR15" s="61">
        <f t="shared" si="6"/>
        <v>17.142857142857142</v>
      </c>
      <c r="CS15" s="62">
        <v>80</v>
      </c>
      <c r="CT15" s="63">
        <f t="shared" si="7"/>
        <v>94</v>
      </c>
      <c r="CU15" s="64">
        <v>4</v>
      </c>
      <c r="CV15" s="66"/>
      <c r="CW15" s="66"/>
      <c r="CX15" s="66"/>
      <c r="CY15" s="65">
        <v>1200</v>
      </c>
      <c r="CZ15" s="64">
        <v>320</v>
      </c>
      <c r="DA15" s="66">
        <f t="shared" si="11"/>
        <v>26.666666666666668</v>
      </c>
      <c r="DB15" s="64">
        <f t="shared" si="12"/>
        <v>60</v>
      </c>
      <c r="DC15" s="62">
        <v>220</v>
      </c>
      <c r="DD15" s="64">
        <v>220</v>
      </c>
      <c r="DE15" s="62">
        <v>345</v>
      </c>
      <c r="DF15" s="64">
        <v>320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/>
      <c r="EI15" s="51"/>
      <c r="EJ15" s="51"/>
      <c r="EK15" s="51"/>
      <c r="EL15" s="51">
        <v>1300</v>
      </c>
      <c r="EM15" s="51">
        <v>2300</v>
      </c>
      <c r="EN15" s="51">
        <v>260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1010</v>
      </c>
      <c r="CA16" s="38">
        <v>1038</v>
      </c>
      <c r="CB16" s="56">
        <f t="shared" si="17"/>
        <v>25.963399826539462</v>
      </c>
      <c r="CC16" s="57">
        <f t="shared" si="18"/>
        <v>24.261925411968775</v>
      </c>
      <c r="CD16" s="57">
        <v>23.8</v>
      </c>
      <c r="CE16" s="80">
        <v>500</v>
      </c>
      <c r="CF16" s="43">
        <v>1</v>
      </c>
      <c r="CG16" s="45">
        <v>500</v>
      </c>
      <c r="CH16" s="80">
        <v>500</v>
      </c>
      <c r="CI16" s="58">
        <v>1863</v>
      </c>
      <c r="CJ16" s="59">
        <f t="shared" si="8"/>
        <v>1863</v>
      </c>
      <c r="CK16" s="60">
        <v>311</v>
      </c>
      <c r="CL16" s="43">
        <v>210</v>
      </c>
      <c r="CM16" s="43"/>
      <c r="CN16" s="43">
        <v>1653</v>
      </c>
      <c r="CO16" s="43">
        <f t="shared" si="9"/>
        <v>0</v>
      </c>
      <c r="CP16" s="43">
        <v>3246</v>
      </c>
      <c r="CQ16" s="43">
        <f t="shared" si="10"/>
        <v>0</v>
      </c>
      <c r="CR16" s="61">
        <f t="shared" si="6"/>
        <v>19.637023593466424</v>
      </c>
      <c r="CS16" s="62">
        <v>42</v>
      </c>
      <c r="CT16" s="62">
        <f t="shared" si="7"/>
        <v>100</v>
      </c>
      <c r="CU16" s="64"/>
      <c r="CV16" s="64">
        <v>355</v>
      </c>
      <c r="CW16" s="64">
        <v>355</v>
      </c>
      <c r="CX16" s="64">
        <f>CW16/CV16*100</f>
        <v>100</v>
      </c>
      <c r="CY16" s="65">
        <v>1700</v>
      </c>
      <c r="CZ16" s="64">
        <v>406</v>
      </c>
      <c r="DA16" s="66">
        <f t="shared" si="11"/>
        <v>23.882352941176471</v>
      </c>
      <c r="DB16" s="64">
        <f t="shared" si="12"/>
        <v>26</v>
      </c>
      <c r="DC16" s="62">
        <v>110</v>
      </c>
      <c r="DD16" s="64">
        <v>110</v>
      </c>
      <c r="DE16" s="62">
        <v>325</v>
      </c>
      <c r="DF16" s="64">
        <v>400</v>
      </c>
      <c r="DG16" s="67">
        <v>35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/>
      <c r="EI16" s="51"/>
      <c r="EJ16" s="51"/>
      <c r="EK16" s="51"/>
      <c r="EL16" s="51">
        <v>1653</v>
      </c>
      <c r="EM16" s="51">
        <v>3246</v>
      </c>
      <c r="EN16" s="51">
        <v>380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3">
        <v>2</v>
      </c>
      <c r="CG17" s="45">
        <v>100</v>
      </c>
      <c r="CH17" s="80">
        <v>100</v>
      </c>
      <c r="CI17" s="58">
        <v>520</v>
      </c>
      <c r="CJ17" s="59">
        <f t="shared" si="8"/>
        <v>415</v>
      </c>
      <c r="CK17" s="60"/>
      <c r="CL17" s="43">
        <v>50</v>
      </c>
      <c r="CM17" s="43"/>
      <c r="CN17" s="43">
        <v>365</v>
      </c>
      <c r="CO17" s="43">
        <f t="shared" si="9"/>
        <v>0</v>
      </c>
      <c r="CP17" s="43">
        <v>1000</v>
      </c>
      <c r="CQ17" s="43">
        <f t="shared" si="10"/>
        <v>0</v>
      </c>
      <c r="CR17" s="61">
        <f t="shared" si="6"/>
        <v>27.397260273972602</v>
      </c>
      <c r="CS17" s="62">
        <v>14</v>
      </c>
      <c r="CT17" s="63">
        <f t="shared" si="7"/>
        <v>79.807692307692307</v>
      </c>
      <c r="CU17" s="64"/>
      <c r="CV17" s="66"/>
      <c r="CW17" s="66"/>
      <c r="CX17" s="64"/>
      <c r="CY17" s="65">
        <v>350</v>
      </c>
      <c r="CZ17" s="64">
        <v>320</v>
      </c>
      <c r="DA17" s="66">
        <f t="shared" si="11"/>
        <v>91.428571428571431</v>
      </c>
      <c r="DB17" s="64">
        <f t="shared" si="12"/>
        <v>30</v>
      </c>
      <c r="DC17" s="62">
        <v>57</v>
      </c>
      <c r="DD17" s="64">
        <v>60</v>
      </c>
      <c r="DE17" s="62">
        <v>80</v>
      </c>
      <c r="DF17" s="64">
        <v>145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/>
      <c r="EI17" s="51"/>
      <c r="EJ17" s="51"/>
      <c r="EK17" s="51"/>
      <c r="EL17" s="51">
        <v>365</v>
      </c>
      <c r="EM17" s="51">
        <v>1000</v>
      </c>
      <c r="EN17" s="51">
        <v>290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>
        <v>69</v>
      </c>
      <c r="CA18" s="38">
        <v>102</v>
      </c>
      <c r="CB18" s="56">
        <f t="shared" si="17"/>
        <v>25.194503111711867</v>
      </c>
      <c r="CC18" s="57">
        <f t="shared" si="18"/>
        <v>24.534404832305484</v>
      </c>
      <c r="CD18" s="57">
        <v>22</v>
      </c>
      <c r="CE18" s="80">
        <v>500</v>
      </c>
      <c r="CF18" s="43">
        <v>1</v>
      </c>
      <c r="CG18" s="45">
        <v>500</v>
      </c>
      <c r="CH18" s="80">
        <v>500</v>
      </c>
      <c r="CI18" s="58">
        <v>1800</v>
      </c>
      <c r="CJ18" s="59">
        <f t="shared" si="8"/>
        <v>1644</v>
      </c>
      <c r="CK18" s="86"/>
      <c r="CL18" s="43">
        <v>87</v>
      </c>
      <c r="CM18" s="43"/>
      <c r="CN18" s="43">
        <v>1557</v>
      </c>
      <c r="CO18" s="43">
        <f t="shared" si="9"/>
        <v>90</v>
      </c>
      <c r="CP18" s="43">
        <v>2330</v>
      </c>
      <c r="CQ18" s="43">
        <f t="shared" si="10"/>
        <v>130</v>
      </c>
      <c r="CR18" s="61">
        <f t="shared" si="6"/>
        <v>14.964675658317276</v>
      </c>
      <c r="CS18" s="62">
        <v>35</v>
      </c>
      <c r="CT18" s="63">
        <f t="shared" si="7"/>
        <v>91.333333333333329</v>
      </c>
      <c r="CU18" s="64">
        <v>4</v>
      </c>
      <c r="CV18" s="64"/>
      <c r="CW18" s="64"/>
      <c r="CX18" s="64"/>
      <c r="CY18" s="65">
        <v>1500</v>
      </c>
      <c r="CZ18" s="64">
        <v>596</v>
      </c>
      <c r="DA18" s="66">
        <f t="shared" si="11"/>
        <v>39.733333333333334</v>
      </c>
      <c r="DB18" s="64">
        <f t="shared" si="12"/>
        <v>16</v>
      </c>
      <c r="DC18" s="62">
        <v>110</v>
      </c>
      <c r="DD18" s="64">
        <v>110</v>
      </c>
      <c r="DE18" s="62">
        <v>337</v>
      </c>
      <c r="DF18" s="64">
        <v>310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/>
      <c r="EI18" s="51"/>
      <c r="EJ18" s="51"/>
      <c r="EK18" s="51"/>
      <c r="EL18" s="51">
        <v>1467</v>
      </c>
      <c r="EM18" s="51">
        <v>2200</v>
      </c>
      <c r="EN18" s="51">
        <v>580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/>
      <c r="CA19" s="38"/>
      <c r="CB19" s="56">
        <f t="shared" si="17"/>
        <v>30.644726301735648</v>
      </c>
      <c r="CC19" s="57">
        <f t="shared" si="18"/>
        <v>29.819759679572762</v>
      </c>
      <c r="CD19" s="57">
        <v>16.8</v>
      </c>
      <c r="CE19" s="80">
        <v>63</v>
      </c>
      <c r="CF19" s="43">
        <v>1</v>
      </c>
      <c r="CG19" s="45">
        <v>60</v>
      </c>
      <c r="CH19" s="80">
        <v>63</v>
      </c>
      <c r="CI19" s="58">
        <v>287</v>
      </c>
      <c r="CJ19" s="59">
        <f t="shared" si="8"/>
        <v>190</v>
      </c>
      <c r="CK19" s="87"/>
      <c r="CL19" s="43">
        <v>40</v>
      </c>
      <c r="CM19" s="43"/>
      <c r="CN19" s="43">
        <v>150</v>
      </c>
      <c r="CO19" s="43">
        <f t="shared" si="9"/>
        <v>15</v>
      </c>
      <c r="CP19" s="43">
        <v>350</v>
      </c>
      <c r="CQ19" s="43">
        <f t="shared" si="10"/>
        <v>40</v>
      </c>
      <c r="CR19" s="61">
        <f t="shared" si="6"/>
        <v>23.333333333333336</v>
      </c>
      <c r="CS19" s="62"/>
      <c r="CT19" s="63">
        <f t="shared" si="7"/>
        <v>66.2020905923345</v>
      </c>
      <c r="CU19" s="88">
        <v>1</v>
      </c>
      <c r="CV19" s="66"/>
      <c r="CW19" s="66"/>
      <c r="CX19" s="64"/>
      <c r="CY19" s="65">
        <v>300</v>
      </c>
      <c r="CZ19" s="64">
        <v>25</v>
      </c>
      <c r="DA19" s="66">
        <f t="shared" si="11"/>
        <v>8.3333333333333321</v>
      </c>
      <c r="DB19" s="64">
        <f t="shared" si="12"/>
        <v>5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/>
      <c r="EI19" s="51"/>
      <c r="EJ19" s="51"/>
      <c r="EK19" s="51"/>
      <c r="EL19" s="51">
        <v>135</v>
      </c>
      <c r="EM19" s="51">
        <v>310</v>
      </c>
      <c r="EN19" s="51">
        <v>20</v>
      </c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80</v>
      </c>
      <c r="CA20" s="38">
        <v>87</v>
      </c>
      <c r="CB20" s="56">
        <f t="shared" si="17"/>
        <v>15.481873771565841</v>
      </c>
      <c r="CC20" s="57">
        <f t="shared" si="18"/>
        <v>14.148394846036252</v>
      </c>
      <c r="CD20" s="57">
        <v>4.9000000000000004</v>
      </c>
      <c r="CE20" s="80">
        <v>100</v>
      </c>
      <c r="CF20" s="43">
        <v>1</v>
      </c>
      <c r="CG20" s="45">
        <v>100</v>
      </c>
      <c r="CH20" s="80">
        <v>100</v>
      </c>
      <c r="CI20" s="58">
        <v>355</v>
      </c>
      <c r="CJ20" s="59">
        <f t="shared" si="8"/>
        <v>322</v>
      </c>
      <c r="CK20" s="87"/>
      <c r="CL20" s="43">
        <v>195</v>
      </c>
      <c r="CM20" s="43"/>
      <c r="CN20" s="43">
        <v>127</v>
      </c>
      <c r="CO20" s="43">
        <f t="shared" si="9"/>
        <v>23</v>
      </c>
      <c r="CP20" s="43">
        <v>248</v>
      </c>
      <c r="CQ20" s="43">
        <f t="shared" si="10"/>
        <v>57</v>
      </c>
      <c r="CR20" s="61">
        <f t="shared" si="6"/>
        <v>19.527559055118111</v>
      </c>
      <c r="CS20" s="62"/>
      <c r="CT20" s="63">
        <f t="shared" si="7"/>
        <v>90.704225352112672</v>
      </c>
      <c r="CU20" s="64">
        <v>1</v>
      </c>
      <c r="CV20" s="66"/>
      <c r="CW20" s="66"/>
      <c r="CX20" s="64"/>
      <c r="CY20" s="65">
        <v>280</v>
      </c>
      <c r="CZ20" s="65">
        <v>82</v>
      </c>
      <c r="DA20" s="66">
        <f t="shared" si="11"/>
        <v>29.285714285714288</v>
      </c>
      <c r="DB20" s="64">
        <f t="shared" si="12"/>
        <v>14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/>
      <c r="EI20" s="51"/>
      <c r="EJ20" s="51"/>
      <c r="EK20" s="51"/>
      <c r="EL20" s="51">
        <v>104</v>
      </c>
      <c r="EM20" s="51">
        <v>191</v>
      </c>
      <c r="EN20" s="51">
        <v>68</v>
      </c>
    </row>
    <row r="21" spans="1:144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115</v>
      </c>
      <c r="CK22" s="87"/>
      <c r="CL22" s="43">
        <v>65</v>
      </c>
      <c r="CM22" s="43"/>
      <c r="CN22" s="43">
        <v>50</v>
      </c>
      <c r="CO22" s="43">
        <f t="shared" si="9"/>
        <v>0</v>
      </c>
      <c r="CP22" s="43">
        <v>125</v>
      </c>
      <c r="CQ22" s="43">
        <f t="shared" si="10"/>
        <v>0</v>
      </c>
      <c r="CR22" s="61">
        <f t="shared" si="6"/>
        <v>25</v>
      </c>
      <c r="CS22" s="62"/>
      <c r="CT22" s="62">
        <f t="shared" si="7"/>
        <v>100</v>
      </c>
      <c r="CU22" s="64"/>
      <c r="CV22" s="66"/>
      <c r="CW22" s="66"/>
      <c r="CX22" s="64"/>
      <c r="CY22" s="65">
        <v>115</v>
      </c>
      <c r="CZ22" s="78">
        <v>115</v>
      </c>
      <c r="DA22" s="64">
        <f t="shared" si="11"/>
        <v>100</v>
      </c>
      <c r="DB22" s="64">
        <f t="shared" si="12"/>
        <v>0</v>
      </c>
      <c r="DC22" s="63"/>
      <c r="DD22" s="66"/>
      <c r="DE22" s="62">
        <v>25</v>
      </c>
      <c r="DF22" s="64">
        <v>25</v>
      </c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50</v>
      </c>
      <c r="EM22" s="51">
        <v>125</v>
      </c>
      <c r="EN22" s="51">
        <v>115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/>
      <c r="EI23" s="51"/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42.820512820512818</v>
      </c>
      <c r="CD24" s="57">
        <v>26.7</v>
      </c>
      <c r="CE24" s="43"/>
      <c r="CF24" s="43">
        <v>1</v>
      </c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>
        <v>0</v>
      </c>
      <c r="CO24" s="43">
        <f t="shared" si="9"/>
        <v>0</v>
      </c>
      <c r="CP24" s="43">
        <v>0</v>
      </c>
      <c r="CQ24" s="43">
        <f t="shared" si="10"/>
        <v>0</v>
      </c>
      <c r="CR24" s="61">
        <v>0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160</v>
      </c>
      <c r="DA24" s="66">
        <f t="shared" si="11"/>
        <v>88.888888888888886</v>
      </c>
      <c r="DB24" s="64">
        <f t="shared" si="12"/>
        <v>120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/>
      <c r="EI24" s="51"/>
      <c r="EJ24" s="51"/>
      <c r="EK24" s="51"/>
      <c r="EL24" s="51">
        <v>0</v>
      </c>
      <c r="EM24" s="51">
        <v>0</v>
      </c>
      <c r="EN24" s="51">
        <v>40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277</v>
      </c>
      <c r="CX25" s="92">
        <f>CW25/CV25*100</f>
        <v>79.142857142857153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>
        <v>6</v>
      </c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12.906309751434035</v>
      </c>
      <c r="CD26" s="57"/>
      <c r="CE26" s="43">
        <v>484</v>
      </c>
      <c r="CF26" s="43">
        <v>1</v>
      </c>
      <c r="CG26" s="45">
        <v>270</v>
      </c>
      <c r="CH26" s="43">
        <v>484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>
        <v>230</v>
      </c>
      <c r="DA26" s="66">
        <f t="shared" si="11"/>
        <v>29.677419354838708</v>
      </c>
      <c r="DB26" s="64">
        <f t="shared" si="12"/>
        <v>50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/>
      <c r="EI26" s="51"/>
      <c r="EJ26" s="51"/>
      <c r="EK26" s="51"/>
      <c r="EL26" s="51">
        <v>554</v>
      </c>
      <c r="EM26" s="51">
        <v>1031</v>
      </c>
      <c r="EN26" s="51">
        <v>180</v>
      </c>
    </row>
    <row r="27" spans="1:144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38"/>
      <c r="CA27" s="38"/>
      <c r="CB27" s="56"/>
      <c r="CC27" s="57"/>
      <c r="CD27" s="57"/>
      <c r="CE27" s="43"/>
      <c r="CF27" s="43"/>
      <c r="CG27" s="45"/>
      <c r="CH27" s="43"/>
      <c r="CI27" s="58"/>
      <c r="CJ27" s="59">
        <f t="shared" si="8"/>
        <v>85</v>
      </c>
      <c r="CK27" s="87"/>
      <c r="CL27" s="57"/>
      <c r="CM27" s="57"/>
      <c r="CN27" s="43">
        <v>85</v>
      </c>
      <c r="CO27" s="43"/>
      <c r="CP27" s="43">
        <v>209</v>
      </c>
      <c r="CQ27" s="43"/>
      <c r="CR27" s="61">
        <f t="shared" si="6"/>
        <v>24.588235294117649</v>
      </c>
      <c r="CS27" s="62"/>
      <c r="CT27" s="63"/>
      <c r="CU27" s="64"/>
      <c r="CV27" s="66"/>
      <c r="CW27" s="57"/>
      <c r="CX27" s="43"/>
      <c r="CY27" s="100"/>
      <c r="CZ27" s="80"/>
      <c r="DA27" s="66"/>
      <c r="DB27" s="64"/>
      <c r="DC27" s="61"/>
      <c r="DD27" s="80"/>
      <c r="DE27" s="101"/>
      <c r="DF27" s="80"/>
      <c r="DG27" s="102"/>
      <c r="DH27" s="102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4"/>
      <c r="EI27" s="51"/>
      <c r="EJ27" s="51"/>
      <c r="EK27" s="51"/>
      <c r="EL27" s="51">
        <v>85</v>
      </c>
      <c r="EM27" s="51">
        <v>209</v>
      </c>
      <c r="EN27" s="51"/>
    </row>
    <row r="28" spans="1:144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20">SUM(I5:I26)</f>
        <v>20674</v>
      </c>
      <c r="J28" s="41">
        <f t="shared" si="20"/>
        <v>12393</v>
      </c>
      <c r="K28" s="41">
        <f t="shared" si="20"/>
        <v>6684</v>
      </c>
      <c r="L28" s="41">
        <f t="shared" si="20"/>
        <v>3925</v>
      </c>
      <c r="M28" s="41">
        <f t="shared" si="20"/>
        <v>20</v>
      </c>
      <c r="N28" s="41">
        <f t="shared" si="20"/>
        <v>20674</v>
      </c>
      <c r="O28" s="41">
        <f t="shared" si="20"/>
        <v>4542</v>
      </c>
      <c r="P28" s="41">
        <f t="shared" si="20"/>
        <v>0</v>
      </c>
      <c r="Q28" s="41">
        <f t="shared" si="20"/>
        <v>19344</v>
      </c>
      <c r="R28" s="41">
        <f t="shared" si="20"/>
        <v>19344</v>
      </c>
      <c r="S28" s="45">
        <f t="shared" si="1"/>
        <v>100</v>
      </c>
      <c r="T28" s="45" t="e">
        <f>R28-#REF!</f>
        <v>#REF!</v>
      </c>
      <c r="U28" s="41">
        <f t="shared" ref="U28:BI28" si="21">SUM(U5:U26)</f>
        <v>550</v>
      </c>
      <c r="V28" s="41">
        <f t="shared" si="21"/>
        <v>700</v>
      </c>
      <c r="W28" s="41">
        <f t="shared" si="21"/>
        <v>0</v>
      </c>
      <c r="X28" s="41">
        <f t="shared" si="21"/>
        <v>0</v>
      </c>
      <c r="Y28" s="41">
        <f t="shared" si="21"/>
        <v>20</v>
      </c>
      <c r="Z28" s="41">
        <f t="shared" si="21"/>
        <v>1080</v>
      </c>
      <c r="AA28" s="41">
        <f t="shared" si="21"/>
        <v>1249</v>
      </c>
      <c r="AB28" s="41">
        <f t="shared" si="21"/>
        <v>2061</v>
      </c>
      <c r="AC28" s="41">
        <f t="shared" si="21"/>
        <v>2287</v>
      </c>
      <c r="AD28" s="41">
        <f t="shared" si="21"/>
        <v>965</v>
      </c>
      <c r="AE28" s="41">
        <f t="shared" si="21"/>
        <v>444</v>
      </c>
      <c r="AF28" s="41">
        <f t="shared" si="21"/>
        <v>442</v>
      </c>
      <c r="AG28" s="41">
        <f t="shared" si="21"/>
        <v>120</v>
      </c>
      <c r="AH28" s="41">
        <f t="shared" si="21"/>
        <v>0</v>
      </c>
      <c r="AI28" s="41">
        <f t="shared" si="21"/>
        <v>0</v>
      </c>
      <c r="AJ28" s="41">
        <f t="shared" si="21"/>
        <v>465</v>
      </c>
      <c r="AK28" s="41">
        <f t="shared" si="21"/>
        <v>460</v>
      </c>
      <c r="AL28" s="41">
        <f t="shared" si="21"/>
        <v>70</v>
      </c>
      <c r="AM28" s="41">
        <f t="shared" si="21"/>
        <v>55</v>
      </c>
      <c r="AN28" s="41">
        <f t="shared" si="21"/>
        <v>21</v>
      </c>
      <c r="AO28" s="41">
        <f t="shared" si="21"/>
        <v>9</v>
      </c>
      <c r="AP28" s="41">
        <f t="shared" si="21"/>
        <v>25</v>
      </c>
      <c r="AQ28" s="41">
        <f t="shared" si="21"/>
        <v>4069</v>
      </c>
      <c r="AR28" s="41">
        <f t="shared" si="21"/>
        <v>4204</v>
      </c>
      <c r="AS28" s="41">
        <f t="shared" si="21"/>
        <v>0</v>
      </c>
      <c r="AT28" s="41">
        <f t="shared" si="21"/>
        <v>0</v>
      </c>
      <c r="AU28" s="41">
        <f t="shared" si="21"/>
        <v>0</v>
      </c>
      <c r="AV28" s="41">
        <f t="shared" si="21"/>
        <v>0</v>
      </c>
      <c r="AW28" s="41">
        <f t="shared" si="21"/>
        <v>0</v>
      </c>
      <c r="AX28" s="41">
        <f t="shared" si="21"/>
        <v>0</v>
      </c>
      <c r="AY28" s="41">
        <f t="shared" si="21"/>
        <v>0</v>
      </c>
      <c r="AZ28" s="41">
        <f t="shared" si="21"/>
        <v>0</v>
      </c>
      <c r="BA28" s="41">
        <f t="shared" si="21"/>
        <v>0</v>
      </c>
      <c r="BB28" s="41">
        <f t="shared" si="21"/>
        <v>2192</v>
      </c>
      <c r="BC28" s="41">
        <f t="shared" si="21"/>
        <v>15248</v>
      </c>
      <c r="BD28" s="41">
        <f t="shared" si="21"/>
        <v>415</v>
      </c>
      <c r="BE28" s="41">
        <f t="shared" si="21"/>
        <v>550</v>
      </c>
      <c r="BF28" s="41">
        <f t="shared" si="21"/>
        <v>290</v>
      </c>
      <c r="BG28" s="41">
        <f t="shared" si="21"/>
        <v>61</v>
      </c>
      <c r="BH28" s="105">
        <f t="shared" si="21"/>
        <v>21187</v>
      </c>
      <c r="BI28" s="106">
        <f t="shared" si="21"/>
        <v>21187</v>
      </c>
      <c r="BJ28" s="107">
        <f>BI28/BH28*100</f>
        <v>100</v>
      </c>
      <c r="BK28" s="108">
        <f>SUM(BK5:BK26)</f>
        <v>21187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>
        <f>SUM(BO5:BO26)</f>
        <v>15707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>
        <f>SUM(BS5:BS26)</f>
        <v>64104</v>
      </c>
      <c r="BT28" s="106">
        <f>SUM(BT5:BT26)</f>
        <v>61100</v>
      </c>
      <c r="BU28" s="106">
        <f>SUM(BU5:BU26)</f>
        <v>81263</v>
      </c>
      <c r="BV28" s="106">
        <f>SUM(BV5:BV26)</f>
        <v>52723</v>
      </c>
      <c r="BW28" s="107">
        <f t="shared" si="16"/>
        <v>64.879465439375849</v>
      </c>
      <c r="BX28" s="106">
        <f>SUM(BX5:BX26)</f>
        <v>52723</v>
      </c>
      <c r="BY28" s="106">
        <f>SUM(BY5:BY26)</f>
        <v>17171</v>
      </c>
      <c r="BZ28" s="41">
        <f>SUM(BZ5:BZ27)</f>
        <v>8359</v>
      </c>
      <c r="CA28" s="41">
        <f>SUM(CA5:CA27)</f>
        <v>11414</v>
      </c>
      <c r="CB28" s="109">
        <f>((BM28*0.45)+(BQ28*0.34)+(BV28/1.33*0.18)+(CA28*0.2))/DI28*10</f>
        <v>26.65860279179844</v>
      </c>
      <c r="CC28" s="109">
        <f>(BO28*0.45+BS28*0.35+(BX28/1.33*0.17))/DI28*10</f>
        <v>25.239261890799423</v>
      </c>
      <c r="CD28" s="109"/>
      <c r="CE28" s="110">
        <f t="shared" ref="CE28:CM28" si="22">SUM(CE5:CE27)</f>
        <v>6348</v>
      </c>
      <c r="CF28" s="110">
        <f t="shared" si="22"/>
        <v>27</v>
      </c>
      <c r="CG28" s="110">
        <f t="shared" si="22"/>
        <v>6514</v>
      </c>
      <c r="CH28" s="110">
        <f t="shared" si="22"/>
        <v>6289</v>
      </c>
      <c r="CI28" s="110">
        <f t="shared" si="22"/>
        <v>24920</v>
      </c>
      <c r="CJ28" s="110">
        <f>SUM(CJ5:CJ27)</f>
        <v>23182</v>
      </c>
      <c r="CK28" s="110">
        <f t="shared" si="22"/>
        <v>1109</v>
      </c>
      <c r="CL28" s="110">
        <f t="shared" si="22"/>
        <v>2513</v>
      </c>
      <c r="CM28" s="110">
        <f t="shared" si="22"/>
        <v>70</v>
      </c>
      <c r="CN28" s="110">
        <f>SUM(CN5:CN27)</f>
        <v>20669</v>
      </c>
      <c r="CO28" s="110">
        <f>SUM(CO5:CO27)</f>
        <v>552</v>
      </c>
      <c r="CP28" s="110">
        <f>SUM(CP5:CP27)</f>
        <v>49883.6</v>
      </c>
      <c r="CQ28" s="110">
        <f>SUM(CQ5:CQ27)</f>
        <v>1084.6000000000004</v>
      </c>
      <c r="CR28" s="61">
        <f t="shared" si="6"/>
        <v>24.134500943441868</v>
      </c>
      <c r="CS28" s="111">
        <f>SUM(CS5:CS26)</f>
        <v>1077</v>
      </c>
      <c r="CT28" s="63">
        <f>CJ28/CI28*100</f>
        <v>93.025682182985562</v>
      </c>
      <c r="CU28" s="110">
        <f>SUM(CU5:CU26)</f>
        <v>32</v>
      </c>
      <c r="CV28" s="110">
        <f t="shared" ref="CV28:EF28" si="23">SUM(CV5:CV26)</f>
        <v>705</v>
      </c>
      <c r="CW28" s="110">
        <f t="shared" si="23"/>
        <v>632</v>
      </c>
      <c r="CX28" s="110">
        <f>CW28/CV28*100</f>
        <v>89.645390070921977</v>
      </c>
      <c r="CY28" s="45">
        <f t="shared" si="23"/>
        <v>21046</v>
      </c>
      <c r="CZ28" s="45">
        <f>SUM(CZ5:CZ27)</f>
        <v>8578</v>
      </c>
      <c r="DA28" s="113">
        <f t="shared" si="11"/>
        <v>40.758338876746173</v>
      </c>
      <c r="DB28" s="45">
        <f t="shared" si="23"/>
        <v>760</v>
      </c>
      <c r="DC28" s="45">
        <f t="shared" si="23"/>
        <v>1455</v>
      </c>
      <c r="DD28" s="45">
        <f>SUM(DD5:DD25)</f>
        <v>1151</v>
      </c>
      <c r="DE28" s="45">
        <f>SUM(DE5:DE26)</f>
        <v>4879</v>
      </c>
      <c r="DF28" s="45">
        <f>SUM(DF5:DF25)</f>
        <v>5155</v>
      </c>
      <c r="DG28" s="114">
        <f t="shared" si="23"/>
        <v>41</v>
      </c>
      <c r="DH28" s="114">
        <f t="shared" si="23"/>
        <v>0</v>
      </c>
      <c r="DI28" s="114">
        <f t="shared" si="23"/>
        <v>14360</v>
      </c>
      <c r="DJ28" s="114">
        <f t="shared" si="23"/>
        <v>423</v>
      </c>
      <c r="DK28" s="114">
        <f t="shared" si="23"/>
        <v>95</v>
      </c>
      <c r="DL28" s="114">
        <f t="shared" si="23"/>
        <v>423</v>
      </c>
      <c r="DM28" s="114">
        <f t="shared" si="23"/>
        <v>5514</v>
      </c>
      <c r="DN28" s="114">
        <f t="shared" si="23"/>
        <v>1233.3694963573012</v>
      </c>
      <c r="DO28" s="114">
        <f t="shared" si="23"/>
        <v>34</v>
      </c>
      <c r="DP28" s="114">
        <f t="shared" si="23"/>
        <v>7</v>
      </c>
      <c r="DQ28" s="114">
        <f t="shared" si="23"/>
        <v>27</v>
      </c>
      <c r="DR28" s="114">
        <f t="shared" si="23"/>
        <v>400</v>
      </c>
      <c r="DS28" s="114">
        <f t="shared" si="23"/>
        <v>344</v>
      </c>
      <c r="DT28" s="114">
        <f t="shared" si="23"/>
        <v>27</v>
      </c>
      <c r="DU28" s="114">
        <f t="shared" si="23"/>
        <v>5</v>
      </c>
      <c r="DV28" s="114">
        <f t="shared" si="23"/>
        <v>22</v>
      </c>
      <c r="DW28" s="114">
        <f t="shared" si="23"/>
        <v>338</v>
      </c>
      <c r="DX28" s="114">
        <f t="shared" si="23"/>
        <v>259</v>
      </c>
      <c r="DY28" s="114">
        <f t="shared" si="23"/>
        <v>25</v>
      </c>
      <c r="DZ28" s="114">
        <f t="shared" si="23"/>
        <v>25</v>
      </c>
      <c r="EA28" s="114">
        <f t="shared" si="23"/>
        <v>1957</v>
      </c>
      <c r="EB28" s="114">
        <f t="shared" si="23"/>
        <v>782.8</v>
      </c>
      <c r="EC28" s="114">
        <f t="shared" si="23"/>
        <v>86</v>
      </c>
      <c r="ED28" s="114">
        <f t="shared" si="23"/>
        <v>74</v>
      </c>
      <c r="EE28" s="114">
        <f t="shared" si="23"/>
        <v>2695</v>
      </c>
      <c r="EF28" s="114">
        <f t="shared" si="23"/>
        <v>526.42857142857144</v>
      </c>
      <c r="EG28" s="114">
        <f>SUM(EG5:EG26)</f>
        <v>0</v>
      </c>
      <c r="EH28" s="114"/>
      <c r="EI28" s="114"/>
      <c r="EJ28" s="114"/>
      <c r="EK28" s="114"/>
      <c r="EL28" s="114">
        <f>SUM(EL5:EL27)</f>
        <v>20117</v>
      </c>
      <c r="EM28" s="114">
        <f>SUM(EM5:EM27)</f>
        <v>48799</v>
      </c>
      <c r="EN28" s="114">
        <f>SUM(EN5:EN27)</f>
        <v>7818</v>
      </c>
    </row>
    <row r="29" spans="1:144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6"/>
        <v>72.180451127819538</v>
      </c>
      <c r="BX29" s="123"/>
      <c r="BY29" s="123">
        <v>560</v>
      </c>
      <c r="BZ29" s="125">
        <v>700</v>
      </c>
      <c r="CA29" s="125">
        <v>1050</v>
      </c>
      <c r="CB29" s="126">
        <f>((BM29*0.45)+(BQ29*0.34)+(BV29/1.33*0.18)+(CA29*0.2))/DI29*10</f>
        <v>20.360429506498569</v>
      </c>
      <c r="CC29" s="125"/>
      <c r="CD29" s="125"/>
      <c r="CE29" s="125">
        <v>600</v>
      </c>
      <c r="CF29" s="125"/>
      <c r="CG29" s="125">
        <v>600</v>
      </c>
      <c r="CH29" s="127">
        <v>505</v>
      </c>
      <c r="CI29" s="127">
        <v>8096</v>
      </c>
      <c r="CJ29" s="278">
        <f>CL29+CN29</f>
        <v>7000</v>
      </c>
      <c r="CK29" s="127">
        <v>20</v>
      </c>
      <c r="CL29" s="127">
        <v>1100</v>
      </c>
      <c r="CM29" s="127"/>
      <c r="CN29" s="127">
        <v>5900</v>
      </c>
      <c r="CO29" s="127"/>
      <c r="CP29" s="127">
        <v>11800</v>
      </c>
      <c r="CQ29" s="127"/>
      <c r="CR29" s="128">
        <f t="shared" si="6"/>
        <v>20</v>
      </c>
      <c r="CS29" s="129"/>
      <c r="CT29" s="129">
        <f>CJ29/CI29*100</f>
        <v>86.462450592885375</v>
      </c>
      <c r="CU29" s="127"/>
      <c r="CV29" s="127"/>
      <c r="CW29" s="130"/>
      <c r="CX29" s="131"/>
      <c r="CY29" s="132"/>
      <c r="CZ29" s="132">
        <v>1200</v>
      </c>
      <c r="DA29" s="133"/>
      <c r="DB29" s="132"/>
      <c r="DC29" s="130"/>
      <c r="DD29" s="130"/>
      <c r="DE29" s="130"/>
      <c r="DF29" s="130"/>
      <c r="DG29" s="279"/>
      <c r="DH29" s="279"/>
      <c r="DI29" s="135">
        <v>2163</v>
      </c>
      <c r="DJ29" s="134">
        <v>553</v>
      </c>
      <c r="DK29" s="134"/>
      <c r="DL29" s="134">
        <v>549</v>
      </c>
      <c r="DM29" s="134">
        <v>7023</v>
      </c>
      <c r="DN29" s="136">
        <f>DM29/DL29*10</f>
        <v>127.92349726775956</v>
      </c>
      <c r="DO29" s="134"/>
      <c r="DP29" s="134"/>
      <c r="DQ29" s="134">
        <v>20</v>
      </c>
      <c r="DR29" s="134">
        <v>650</v>
      </c>
      <c r="DS29" s="137">
        <f>DR29/DQ29*10</f>
        <v>325</v>
      </c>
      <c r="DT29" s="134"/>
      <c r="DU29" s="134"/>
      <c r="DV29" s="134">
        <v>16</v>
      </c>
      <c r="DW29" s="134">
        <v>384</v>
      </c>
      <c r="DX29" s="137">
        <f>DW29/DV29*10</f>
        <v>240</v>
      </c>
      <c r="DY29" s="134"/>
      <c r="DZ29" s="134">
        <v>27</v>
      </c>
      <c r="EA29" s="134">
        <v>832</v>
      </c>
      <c r="EB29" s="137">
        <f>EA29/DZ29*10</f>
        <v>308.14814814814815</v>
      </c>
      <c r="EC29" s="134"/>
      <c r="ED29" s="134">
        <f>DQ29+DV29+DZ29</f>
        <v>63</v>
      </c>
      <c r="EE29" s="134">
        <f>DR29+DW29+EA29</f>
        <v>1866</v>
      </c>
      <c r="EF29" s="137">
        <f>EE29/ED29*10</f>
        <v>296.1904761904762</v>
      </c>
      <c r="EH29" s="139"/>
      <c r="EI29" s="140"/>
      <c r="EJ29" s="139"/>
    </row>
    <row r="30" spans="1:144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31793</v>
      </c>
      <c r="BW30" s="146">
        <f t="shared" si="16"/>
        <v>43.552054794520551</v>
      </c>
      <c r="BX30" s="145"/>
      <c r="BY30" s="145">
        <v>9386</v>
      </c>
      <c r="BZ30" s="147"/>
      <c r="CA30" s="147">
        <v>10551</v>
      </c>
      <c r="CB30" s="148">
        <v>23.3</v>
      </c>
      <c r="CC30" s="147"/>
      <c r="CD30" s="147"/>
      <c r="CE30" s="147">
        <v>6760</v>
      </c>
      <c r="CF30" s="147"/>
      <c r="CG30" s="147">
        <v>7600</v>
      </c>
      <c r="CH30" s="147">
        <v>6640</v>
      </c>
      <c r="CI30" s="147">
        <v>24880</v>
      </c>
      <c r="CJ30" s="147"/>
      <c r="CK30" s="147"/>
      <c r="CL30" s="147">
        <v>173</v>
      </c>
      <c r="CM30" s="147"/>
      <c r="CN30" s="147">
        <v>13356</v>
      </c>
      <c r="CO30" s="147"/>
      <c r="CP30" s="147">
        <v>16762</v>
      </c>
      <c r="CQ30" s="147"/>
      <c r="CR30" s="128">
        <f t="shared" si="6"/>
        <v>12.55016471997604</v>
      </c>
      <c r="CS30" s="149"/>
      <c r="CT30" s="149">
        <v>54</v>
      </c>
      <c r="CU30" s="147"/>
      <c r="CV30" s="147">
        <v>700</v>
      </c>
      <c r="CW30" s="147">
        <v>195</v>
      </c>
      <c r="CX30" s="150"/>
      <c r="CY30" s="147">
        <v>21475</v>
      </c>
      <c r="CZ30" s="147">
        <v>10348</v>
      </c>
      <c r="DA30" s="151">
        <f t="shared" si="11"/>
        <v>48.186263096623982</v>
      </c>
      <c r="DB30" s="147"/>
      <c r="DC30" s="147">
        <v>1274</v>
      </c>
      <c r="DD30" s="147">
        <v>997</v>
      </c>
      <c r="DE30" s="147">
        <v>5964</v>
      </c>
      <c r="DF30" s="147">
        <v>5816</v>
      </c>
      <c r="DG30" s="152">
        <v>13</v>
      </c>
      <c r="DH30" s="152">
        <v>7</v>
      </c>
      <c r="EH30" s="153"/>
      <c r="EI30" s="140"/>
      <c r="EJ30" s="153"/>
    </row>
    <row r="31" spans="1:144" ht="12.75" customHeight="1" x14ac:dyDescent="0.3">
      <c r="B31" s="155"/>
      <c r="C31" s="156"/>
      <c r="Y31" s="135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CV35" s="164"/>
      <c r="EH35" s="163"/>
      <c r="EI35" s="140"/>
      <c r="EJ35" s="163"/>
      <c r="EK35" s="163"/>
      <c r="EL35" s="163"/>
      <c r="EM35" s="163"/>
    </row>
    <row r="36" spans="2:143" ht="12.75" customHeight="1" x14ac:dyDescent="0.3">
      <c r="B36" s="155"/>
      <c r="C36" s="156"/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H47" s="163"/>
      <c r="EI47" s="140"/>
      <c r="EJ47" s="163"/>
      <c r="EK47" s="163"/>
      <c r="EL47" s="163"/>
      <c r="EM47" s="163"/>
    </row>
    <row r="48" spans="2:143" x14ac:dyDescent="0.3">
      <c r="EI48" s="115"/>
    </row>
    <row r="49" spans="139:139" x14ac:dyDescent="0.3">
      <c r="EI49" s="138"/>
    </row>
    <row r="50" spans="139:139" x14ac:dyDescent="0.3">
      <c r="EI50" s="152"/>
    </row>
  </sheetData>
  <mergeCells count="75"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</mergeCells>
  <pageMargins left="0.51181102362204722" right="0.11811023622047245" top="0.55118110236220474" bottom="0.55118110236220474" header="0.31496062992125984" footer="0.31496062992125984"/>
  <pageSetup paperSize="9" scale="4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U50"/>
  <sheetViews>
    <sheetView view="pageBreakPreview" zoomScale="55" zoomScaleNormal="43" zoomScaleSheetLayoutView="55" zoomScalePageLayoutView="29" workbookViewId="0">
      <pane xSplit="77" ySplit="4" topLeftCell="BZ5" activePane="bottomRight" state="frozen"/>
      <selection pane="topRight" activeCell="BZ1" sqref="BZ1"/>
      <selection pane="bottomLeft" activeCell="A5" sqref="A5"/>
      <selection pane="bottomRight" activeCell="CF7" sqref="CF7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13.4414062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0" width="9.77734375" style="154" customWidth="1"/>
    <col min="91" max="91" width="9.77734375" style="154" hidden="1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4" width="5.88671875" style="154" customWidth="1"/>
    <col min="105" max="105" width="10" style="154" customWidth="1"/>
    <col min="106" max="106" width="9.5546875" style="154" customWidth="1"/>
    <col min="107" max="107" width="7.109375" style="154" customWidth="1"/>
    <col min="108" max="108" width="7.21875" style="154" customWidth="1"/>
    <col min="109" max="109" width="8.44140625" style="154" customWidth="1"/>
    <col min="110" max="110" width="8.88671875" style="154" customWidth="1"/>
    <col min="111" max="111" width="8.33203125" style="154" customWidth="1"/>
    <col min="112" max="112" width="9.21875" style="154" customWidth="1"/>
    <col min="113" max="113" width="7.109375" style="154" customWidth="1"/>
    <col min="114" max="114" width="7.6640625" style="154" customWidth="1"/>
    <col min="115" max="115" width="13.109375" style="154" hidden="1" customWidth="1"/>
    <col min="116" max="116" width="6.88671875" style="154" hidden="1" customWidth="1"/>
    <col min="117" max="117" width="8.109375" style="154" hidden="1" customWidth="1"/>
    <col min="118" max="118" width="6.77734375" style="154" hidden="1" customWidth="1"/>
    <col min="119" max="119" width="8.21875" style="154" hidden="1" customWidth="1"/>
    <col min="120" max="120" width="7.109375" style="154" hidden="1" customWidth="1"/>
    <col min="121" max="121" width="5.44140625" style="154" hidden="1" customWidth="1"/>
    <col min="122" max="122" width="5.77734375" style="154" hidden="1" customWidth="1"/>
    <col min="123" max="123" width="6.5546875" style="154" hidden="1" customWidth="1"/>
    <col min="124" max="124" width="6.109375" style="154" hidden="1" customWidth="1"/>
    <col min="125" max="125" width="5.88671875" style="154" hidden="1" customWidth="1"/>
    <col min="126" max="126" width="5.44140625" style="154" hidden="1" customWidth="1"/>
    <col min="127" max="127" width="5.5546875" style="154" hidden="1" customWidth="1"/>
    <col min="128" max="128" width="6.44140625" style="154" hidden="1" customWidth="1"/>
    <col min="129" max="129" width="6" style="154" hidden="1" customWidth="1"/>
    <col min="130" max="130" width="5.88671875" style="154" hidden="1" customWidth="1"/>
    <col min="131" max="131" width="5.109375" style="154" hidden="1" customWidth="1"/>
    <col min="132" max="132" width="6.77734375" style="154" hidden="1" customWidth="1"/>
    <col min="133" max="133" width="7.44140625" style="154" hidden="1" customWidth="1"/>
    <col min="134" max="134" width="5.5546875" style="154" hidden="1" customWidth="1"/>
    <col min="135" max="135" width="5.6640625" style="154" hidden="1" customWidth="1"/>
    <col min="136" max="136" width="6.88671875" style="154" hidden="1" customWidth="1"/>
    <col min="137" max="137" width="8.109375" style="154" hidden="1" customWidth="1"/>
    <col min="138" max="138" width="5.5546875" style="154" hidden="1" customWidth="1"/>
    <col min="139" max="139" width="9.109375" style="162" customWidth="1"/>
    <col min="140" max="140" width="13.109375" style="162" customWidth="1"/>
    <col min="141" max="143" width="9.44140625" style="162" bestFit="1" customWidth="1"/>
    <col min="144" max="144" width="11.21875" style="162" customWidth="1"/>
    <col min="145" max="145" width="11" style="162" customWidth="1"/>
    <col min="146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13.4414062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6" width="9.77734375" style="162" customWidth="1"/>
    <col min="347" max="347" width="0" style="162" hidden="1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60" width="5.88671875" style="162" customWidth="1"/>
    <col min="361" max="361" width="10" style="162" customWidth="1"/>
    <col min="362" max="362" width="9.5546875" style="162" customWidth="1"/>
    <col min="363" max="363" width="7.109375" style="162" customWidth="1"/>
    <col min="364" max="364" width="7.21875" style="162" customWidth="1"/>
    <col min="365" max="365" width="8.44140625" style="162" customWidth="1"/>
    <col min="366" max="366" width="8.88671875" style="162" customWidth="1"/>
    <col min="367" max="367" width="8.33203125" style="162" customWidth="1"/>
    <col min="368" max="368" width="9.21875" style="162" customWidth="1"/>
    <col min="369" max="369" width="7.109375" style="162" customWidth="1"/>
    <col min="370" max="370" width="7.6640625" style="162" customWidth="1"/>
    <col min="371" max="394" width="0" style="162" hidden="1" customWidth="1"/>
    <col min="395" max="395" width="9.109375" style="162" customWidth="1"/>
    <col min="396" max="396" width="13.109375" style="162" customWidth="1"/>
    <col min="397" max="399" width="9.44140625" style="162" bestFit="1" customWidth="1"/>
    <col min="400" max="400" width="11.21875" style="162" customWidth="1"/>
    <col min="401" max="401" width="11" style="162" customWidth="1"/>
    <col min="402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13.4414062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2" width="9.77734375" style="162" customWidth="1"/>
    <col min="603" max="603" width="0" style="162" hidden="1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6" width="5.88671875" style="162" customWidth="1"/>
    <col min="617" max="617" width="10" style="162" customWidth="1"/>
    <col min="618" max="618" width="9.5546875" style="162" customWidth="1"/>
    <col min="619" max="619" width="7.109375" style="162" customWidth="1"/>
    <col min="620" max="620" width="7.21875" style="162" customWidth="1"/>
    <col min="621" max="621" width="8.44140625" style="162" customWidth="1"/>
    <col min="622" max="622" width="8.88671875" style="162" customWidth="1"/>
    <col min="623" max="623" width="8.33203125" style="162" customWidth="1"/>
    <col min="624" max="624" width="9.21875" style="162" customWidth="1"/>
    <col min="625" max="625" width="7.109375" style="162" customWidth="1"/>
    <col min="626" max="626" width="7.6640625" style="162" customWidth="1"/>
    <col min="627" max="650" width="0" style="162" hidden="1" customWidth="1"/>
    <col min="651" max="651" width="9.109375" style="162" customWidth="1"/>
    <col min="652" max="652" width="13.109375" style="162" customWidth="1"/>
    <col min="653" max="655" width="9.44140625" style="162" bestFit="1" customWidth="1"/>
    <col min="656" max="656" width="11.21875" style="162" customWidth="1"/>
    <col min="657" max="657" width="11" style="162" customWidth="1"/>
    <col min="658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13.4414062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8" width="9.77734375" style="162" customWidth="1"/>
    <col min="859" max="859" width="0" style="162" hidden="1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2" width="5.88671875" style="162" customWidth="1"/>
    <col min="873" max="873" width="10" style="162" customWidth="1"/>
    <col min="874" max="874" width="9.5546875" style="162" customWidth="1"/>
    <col min="875" max="875" width="7.109375" style="162" customWidth="1"/>
    <col min="876" max="876" width="7.21875" style="162" customWidth="1"/>
    <col min="877" max="877" width="8.44140625" style="162" customWidth="1"/>
    <col min="878" max="878" width="8.88671875" style="162" customWidth="1"/>
    <col min="879" max="879" width="8.33203125" style="162" customWidth="1"/>
    <col min="880" max="880" width="9.21875" style="162" customWidth="1"/>
    <col min="881" max="881" width="7.109375" style="162" customWidth="1"/>
    <col min="882" max="882" width="7.6640625" style="162" customWidth="1"/>
    <col min="883" max="906" width="0" style="162" hidden="1" customWidth="1"/>
    <col min="907" max="907" width="9.109375" style="162" customWidth="1"/>
    <col min="908" max="908" width="13.109375" style="162" customWidth="1"/>
    <col min="909" max="911" width="9.44140625" style="162" bestFit="1" customWidth="1"/>
    <col min="912" max="912" width="11.21875" style="162" customWidth="1"/>
    <col min="913" max="913" width="11" style="162" customWidth="1"/>
    <col min="914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13.4414062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4" width="9.77734375" style="162" customWidth="1"/>
    <col min="1115" max="1115" width="0" style="162" hidden="1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8" width="5.88671875" style="162" customWidth="1"/>
    <col min="1129" max="1129" width="10" style="162" customWidth="1"/>
    <col min="1130" max="1130" width="9.5546875" style="162" customWidth="1"/>
    <col min="1131" max="1131" width="7.109375" style="162" customWidth="1"/>
    <col min="1132" max="1132" width="7.21875" style="162" customWidth="1"/>
    <col min="1133" max="1133" width="8.44140625" style="162" customWidth="1"/>
    <col min="1134" max="1134" width="8.88671875" style="162" customWidth="1"/>
    <col min="1135" max="1135" width="8.33203125" style="162" customWidth="1"/>
    <col min="1136" max="1136" width="9.21875" style="162" customWidth="1"/>
    <col min="1137" max="1137" width="7.109375" style="162" customWidth="1"/>
    <col min="1138" max="1138" width="7.6640625" style="162" customWidth="1"/>
    <col min="1139" max="1162" width="0" style="162" hidden="1" customWidth="1"/>
    <col min="1163" max="1163" width="9.109375" style="162" customWidth="1"/>
    <col min="1164" max="1164" width="13.109375" style="162" customWidth="1"/>
    <col min="1165" max="1167" width="9.44140625" style="162" bestFit="1" customWidth="1"/>
    <col min="1168" max="1168" width="11.21875" style="162" customWidth="1"/>
    <col min="1169" max="1169" width="11" style="162" customWidth="1"/>
    <col min="1170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13.4414062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0" width="9.77734375" style="162" customWidth="1"/>
    <col min="1371" max="1371" width="0" style="162" hidden="1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4" width="5.88671875" style="162" customWidth="1"/>
    <col min="1385" max="1385" width="10" style="162" customWidth="1"/>
    <col min="1386" max="1386" width="9.5546875" style="162" customWidth="1"/>
    <col min="1387" max="1387" width="7.109375" style="162" customWidth="1"/>
    <col min="1388" max="1388" width="7.21875" style="162" customWidth="1"/>
    <col min="1389" max="1389" width="8.44140625" style="162" customWidth="1"/>
    <col min="1390" max="1390" width="8.88671875" style="162" customWidth="1"/>
    <col min="1391" max="1391" width="8.33203125" style="162" customWidth="1"/>
    <col min="1392" max="1392" width="9.21875" style="162" customWidth="1"/>
    <col min="1393" max="1393" width="7.109375" style="162" customWidth="1"/>
    <col min="1394" max="1394" width="7.6640625" style="162" customWidth="1"/>
    <col min="1395" max="1418" width="0" style="162" hidden="1" customWidth="1"/>
    <col min="1419" max="1419" width="9.109375" style="162" customWidth="1"/>
    <col min="1420" max="1420" width="13.109375" style="162" customWidth="1"/>
    <col min="1421" max="1423" width="9.44140625" style="162" bestFit="1" customWidth="1"/>
    <col min="1424" max="1424" width="11.21875" style="162" customWidth="1"/>
    <col min="1425" max="1425" width="11" style="162" customWidth="1"/>
    <col min="1426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13.4414062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6" width="9.77734375" style="162" customWidth="1"/>
    <col min="1627" max="1627" width="0" style="162" hidden="1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40" width="5.88671875" style="162" customWidth="1"/>
    <col min="1641" max="1641" width="10" style="162" customWidth="1"/>
    <col min="1642" max="1642" width="9.5546875" style="162" customWidth="1"/>
    <col min="1643" max="1643" width="7.109375" style="162" customWidth="1"/>
    <col min="1644" max="1644" width="7.21875" style="162" customWidth="1"/>
    <col min="1645" max="1645" width="8.44140625" style="162" customWidth="1"/>
    <col min="1646" max="1646" width="8.88671875" style="162" customWidth="1"/>
    <col min="1647" max="1647" width="8.33203125" style="162" customWidth="1"/>
    <col min="1648" max="1648" width="9.21875" style="162" customWidth="1"/>
    <col min="1649" max="1649" width="7.109375" style="162" customWidth="1"/>
    <col min="1650" max="1650" width="7.6640625" style="162" customWidth="1"/>
    <col min="1651" max="1674" width="0" style="162" hidden="1" customWidth="1"/>
    <col min="1675" max="1675" width="9.109375" style="162" customWidth="1"/>
    <col min="1676" max="1676" width="13.109375" style="162" customWidth="1"/>
    <col min="1677" max="1679" width="9.44140625" style="162" bestFit="1" customWidth="1"/>
    <col min="1680" max="1680" width="11.21875" style="162" customWidth="1"/>
    <col min="1681" max="1681" width="11" style="162" customWidth="1"/>
    <col min="1682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13.4414062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2" width="9.77734375" style="162" customWidth="1"/>
    <col min="1883" max="1883" width="0" style="162" hidden="1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6" width="5.88671875" style="162" customWidth="1"/>
    <col min="1897" max="1897" width="10" style="162" customWidth="1"/>
    <col min="1898" max="1898" width="9.5546875" style="162" customWidth="1"/>
    <col min="1899" max="1899" width="7.109375" style="162" customWidth="1"/>
    <col min="1900" max="1900" width="7.21875" style="162" customWidth="1"/>
    <col min="1901" max="1901" width="8.44140625" style="162" customWidth="1"/>
    <col min="1902" max="1902" width="8.88671875" style="162" customWidth="1"/>
    <col min="1903" max="1903" width="8.33203125" style="162" customWidth="1"/>
    <col min="1904" max="1904" width="9.21875" style="162" customWidth="1"/>
    <col min="1905" max="1905" width="7.109375" style="162" customWidth="1"/>
    <col min="1906" max="1906" width="7.6640625" style="162" customWidth="1"/>
    <col min="1907" max="1930" width="0" style="162" hidden="1" customWidth="1"/>
    <col min="1931" max="1931" width="9.109375" style="162" customWidth="1"/>
    <col min="1932" max="1932" width="13.109375" style="162" customWidth="1"/>
    <col min="1933" max="1935" width="9.44140625" style="162" bestFit="1" customWidth="1"/>
    <col min="1936" max="1936" width="11.21875" style="162" customWidth="1"/>
    <col min="1937" max="1937" width="11" style="162" customWidth="1"/>
    <col min="1938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13.4414062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8" width="9.77734375" style="162" customWidth="1"/>
    <col min="2139" max="2139" width="0" style="162" hidden="1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2" width="5.88671875" style="162" customWidth="1"/>
    <col min="2153" max="2153" width="10" style="162" customWidth="1"/>
    <col min="2154" max="2154" width="9.5546875" style="162" customWidth="1"/>
    <col min="2155" max="2155" width="7.109375" style="162" customWidth="1"/>
    <col min="2156" max="2156" width="7.21875" style="162" customWidth="1"/>
    <col min="2157" max="2157" width="8.44140625" style="162" customWidth="1"/>
    <col min="2158" max="2158" width="8.88671875" style="162" customWidth="1"/>
    <col min="2159" max="2159" width="8.33203125" style="162" customWidth="1"/>
    <col min="2160" max="2160" width="9.21875" style="162" customWidth="1"/>
    <col min="2161" max="2161" width="7.109375" style="162" customWidth="1"/>
    <col min="2162" max="2162" width="7.6640625" style="162" customWidth="1"/>
    <col min="2163" max="2186" width="0" style="162" hidden="1" customWidth="1"/>
    <col min="2187" max="2187" width="9.109375" style="162" customWidth="1"/>
    <col min="2188" max="2188" width="13.109375" style="162" customWidth="1"/>
    <col min="2189" max="2191" width="9.44140625" style="162" bestFit="1" customWidth="1"/>
    <col min="2192" max="2192" width="11.21875" style="162" customWidth="1"/>
    <col min="2193" max="2193" width="11" style="162" customWidth="1"/>
    <col min="2194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13.4414062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4" width="9.77734375" style="162" customWidth="1"/>
    <col min="2395" max="2395" width="0" style="162" hidden="1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8" width="5.88671875" style="162" customWidth="1"/>
    <col min="2409" max="2409" width="10" style="162" customWidth="1"/>
    <col min="2410" max="2410" width="9.5546875" style="162" customWidth="1"/>
    <col min="2411" max="2411" width="7.109375" style="162" customWidth="1"/>
    <col min="2412" max="2412" width="7.21875" style="162" customWidth="1"/>
    <col min="2413" max="2413" width="8.44140625" style="162" customWidth="1"/>
    <col min="2414" max="2414" width="8.88671875" style="162" customWidth="1"/>
    <col min="2415" max="2415" width="8.33203125" style="162" customWidth="1"/>
    <col min="2416" max="2416" width="9.21875" style="162" customWidth="1"/>
    <col min="2417" max="2417" width="7.109375" style="162" customWidth="1"/>
    <col min="2418" max="2418" width="7.6640625" style="162" customWidth="1"/>
    <col min="2419" max="2442" width="0" style="162" hidden="1" customWidth="1"/>
    <col min="2443" max="2443" width="9.109375" style="162" customWidth="1"/>
    <col min="2444" max="2444" width="13.109375" style="162" customWidth="1"/>
    <col min="2445" max="2447" width="9.44140625" style="162" bestFit="1" customWidth="1"/>
    <col min="2448" max="2448" width="11.21875" style="162" customWidth="1"/>
    <col min="2449" max="2449" width="11" style="162" customWidth="1"/>
    <col min="2450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13.4414062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0" width="9.77734375" style="162" customWidth="1"/>
    <col min="2651" max="2651" width="0" style="162" hidden="1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4" width="5.88671875" style="162" customWidth="1"/>
    <col min="2665" max="2665" width="10" style="162" customWidth="1"/>
    <col min="2666" max="2666" width="9.5546875" style="162" customWidth="1"/>
    <col min="2667" max="2667" width="7.109375" style="162" customWidth="1"/>
    <col min="2668" max="2668" width="7.21875" style="162" customWidth="1"/>
    <col min="2669" max="2669" width="8.44140625" style="162" customWidth="1"/>
    <col min="2670" max="2670" width="8.88671875" style="162" customWidth="1"/>
    <col min="2671" max="2671" width="8.33203125" style="162" customWidth="1"/>
    <col min="2672" max="2672" width="9.21875" style="162" customWidth="1"/>
    <col min="2673" max="2673" width="7.109375" style="162" customWidth="1"/>
    <col min="2674" max="2674" width="7.6640625" style="162" customWidth="1"/>
    <col min="2675" max="2698" width="0" style="162" hidden="1" customWidth="1"/>
    <col min="2699" max="2699" width="9.109375" style="162" customWidth="1"/>
    <col min="2700" max="2700" width="13.109375" style="162" customWidth="1"/>
    <col min="2701" max="2703" width="9.44140625" style="162" bestFit="1" customWidth="1"/>
    <col min="2704" max="2704" width="11.21875" style="162" customWidth="1"/>
    <col min="2705" max="2705" width="11" style="162" customWidth="1"/>
    <col min="2706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13.4414062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6" width="9.77734375" style="162" customWidth="1"/>
    <col min="2907" max="2907" width="0" style="162" hidden="1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20" width="5.88671875" style="162" customWidth="1"/>
    <col min="2921" max="2921" width="10" style="162" customWidth="1"/>
    <col min="2922" max="2922" width="9.5546875" style="162" customWidth="1"/>
    <col min="2923" max="2923" width="7.109375" style="162" customWidth="1"/>
    <col min="2924" max="2924" width="7.21875" style="162" customWidth="1"/>
    <col min="2925" max="2925" width="8.44140625" style="162" customWidth="1"/>
    <col min="2926" max="2926" width="8.88671875" style="162" customWidth="1"/>
    <col min="2927" max="2927" width="8.33203125" style="162" customWidth="1"/>
    <col min="2928" max="2928" width="9.21875" style="162" customWidth="1"/>
    <col min="2929" max="2929" width="7.109375" style="162" customWidth="1"/>
    <col min="2930" max="2930" width="7.6640625" style="162" customWidth="1"/>
    <col min="2931" max="2954" width="0" style="162" hidden="1" customWidth="1"/>
    <col min="2955" max="2955" width="9.109375" style="162" customWidth="1"/>
    <col min="2956" max="2956" width="13.109375" style="162" customWidth="1"/>
    <col min="2957" max="2959" width="9.44140625" style="162" bestFit="1" customWidth="1"/>
    <col min="2960" max="2960" width="11.21875" style="162" customWidth="1"/>
    <col min="2961" max="2961" width="11" style="162" customWidth="1"/>
    <col min="2962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13.4414062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2" width="9.77734375" style="162" customWidth="1"/>
    <col min="3163" max="3163" width="0" style="162" hidden="1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6" width="5.88671875" style="162" customWidth="1"/>
    <col min="3177" max="3177" width="10" style="162" customWidth="1"/>
    <col min="3178" max="3178" width="9.5546875" style="162" customWidth="1"/>
    <col min="3179" max="3179" width="7.109375" style="162" customWidth="1"/>
    <col min="3180" max="3180" width="7.21875" style="162" customWidth="1"/>
    <col min="3181" max="3181" width="8.44140625" style="162" customWidth="1"/>
    <col min="3182" max="3182" width="8.88671875" style="162" customWidth="1"/>
    <col min="3183" max="3183" width="8.33203125" style="162" customWidth="1"/>
    <col min="3184" max="3184" width="9.21875" style="162" customWidth="1"/>
    <col min="3185" max="3185" width="7.109375" style="162" customWidth="1"/>
    <col min="3186" max="3186" width="7.6640625" style="162" customWidth="1"/>
    <col min="3187" max="3210" width="0" style="162" hidden="1" customWidth="1"/>
    <col min="3211" max="3211" width="9.109375" style="162" customWidth="1"/>
    <col min="3212" max="3212" width="13.109375" style="162" customWidth="1"/>
    <col min="3213" max="3215" width="9.44140625" style="162" bestFit="1" customWidth="1"/>
    <col min="3216" max="3216" width="11.21875" style="162" customWidth="1"/>
    <col min="3217" max="3217" width="11" style="162" customWidth="1"/>
    <col min="3218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13.4414062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8" width="9.77734375" style="162" customWidth="1"/>
    <col min="3419" max="3419" width="0" style="162" hidden="1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2" width="5.88671875" style="162" customWidth="1"/>
    <col min="3433" max="3433" width="10" style="162" customWidth="1"/>
    <col min="3434" max="3434" width="9.5546875" style="162" customWidth="1"/>
    <col min="3435" max="3435" width="7.109375" style="162" customWidth="1"/>
    <col min="3436" max="3436" width="7.21875" style="162" customWidth="1"/>
    <col min="3437" max="3437" width="8.44140625" style="162" customWidth="1"/>
    <col min="3438" max="3438" width="8.88671875" style="162" customWidth="1"/>
    <col min="3439" max="3439" width="8.33203125" style="162" customWidth="1"/>
    <col min="3440" max="3440" width="9.21875" style="162" customWidth="1"/>
    <col min="3441" max="3441" width="7.109375" style="162" customWidth="1"/>
    <col min="3442" max="3442" width="7.6640625" style="162" customWidth="1"/>
    <col min="3443" max="3466" width="0" style="162" hidden="1" customWidth="1"/>
    <col min="3467" max="3467" width="9.109375" style="162" customWidth="1"/>
    <col min="3468" max="3468" width="13.109375" style="162" customWidth="1"/>
    <col min="3469" max="3471" width="9.44140625" style="162" bestFit="1" customWidth="1"/>
    <col min="3472" max="3472" width="11.21875" style="162" customWidth="1"/>
    <col min="3473" max="3473" width="11" style="162" customWidth="1"/>
    <col min="3474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13.4414062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4" width="9.77734375" style="162" customWidth="1"/>
    <col min="3675" max="3675" width="0" style="162" hidden="1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8" width="5.88671875" style="162" customWidth="1"/>
    <col min="3689" max="3689" width="10" style="162" customWidth="1"/>
    <col min="3690" max="3690" width="9.5546875" style="162" customWidth="1"/>
    <col min="3691" max="3691" width="7.109375" style="162" customWidth="1"/>
    <col min="3692" max="3692" width="7.21875" style="162" customWidth="1"/>
    <col min="3693" max="3693" width="8.44140625" style="162" customWidth="1"/>
    <col min="3694" max="3694" width="8.88671875" style="162" customWidth="1"/>
    <col min="3695" max="3695" width="8.33203125" style="162" customWidth="1"/>
    <col min="3696" max="3696" width="9.21875" style="162" customWidth="1"/>
    <col min="3697" max="3697" width="7.109375" style="162" customWidth="1"/>
    <col min="3698" max="3698" width="7.6640625" style="162" customWidth="1"/>
    <col min="3699" max="3722" width="0" style="162" hidden="1" customWidth="1"/>
    <col min="3723" max="3723" width="9.109375" style="162" customWidth="1"/>
    <col min="3724" max="3724" width="13.109375" style="162" customWidth="1"/>
    <col min="3725" max="3727" width="9.44140625" style="162" bestFit="1" customWidth="1"/>
    <col min="3728" max="3728" width="11.21875" style="162" customWidth="1"/>
    <col min="3729" max="3729" width="11" style="162" customWidth="1"/>
    <col min="3730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13.4414062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0" width="9.77734375" style="162" customWidth="1"/>
    <col min="3931" max="3931" width="0" style="162" hidden="1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4" width="5.88671875" style="162" customWidth="1"/>
    <col min="3945" max="3945" width="10" style="162" customWidth="1"/>
    <col min="3946" max="3946" width="9.5546875" style="162" customWidth="1"/>
    <col min="3947" max="3947" width="7.109375" style="162" customWidth="1"/>
    <col min="3948" max="3948" width="7.21875" style="162" customWidth="1"/>
    <col min="3949" max="3949" width="8.44140625" style="162" customWidth="1"/>
    <col min="3950" max="3950" width="8.88671875" style="162" customWidth="1"/>
    <col min="3951" max="3951" width="8.33203125" style="162" customWidth="1"/>
    <col min="3952" max="3952" width="9.21875" style="162" customWidth="1"/>
    <col min="3953" max="3953" width="7.109375" style="162" customWidth="1"/>
    <col min="3954" max="3954" width="7.6640625" style="162" customWidth="1"/>
    <col min="3955" max="3978" width="0" style="162" hidden="1" customWidth="1"/>
    <col min="3979" max="3979" width="9.109375" style="162" customWidth="1"/>
    <col min="3980" max="3980" width="13.109375" style="162" customWidth="1"/>
    <col min="3981" max="3983" width="9.44140625" style="162" bestFit="1" customWidth="1"/>
    <col min="3984" max="3984" width="11.21875" style="162" customWidth="1"/>
    <col min="3985" max="3985" width="11" style="162" customWidth="1"/>
    <col min="3986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13.4414062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6" width="9.77734375" style="162" customWidth="1"/>
    <col min="4187" max="4187" width="0" style="162" hidden="1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200" width="5.88671875" style="162" customWidth="1"/>
    <col min="4201" max="4201" width="10" style="162" customWidth="1"/>
    <col min="4202" max="4202" width="9.5546875" style="162" customWidth="1"/>
    <col min="4203" max="4203" width="7.109375" style="162" customWidth="1"/>
    <col min="4204" max="4204" width="7.21875" style="162" customWidth="1"/>
    <col min="4205" max="4205" width="8.44140625" style="162" customWidth="1"/>
    <col min="4206" max="4206" width="8.88671875" style="162" customWidth="1"/>
    <col min="4207" max="4207" width="8.33203125" style="162" customWidth="1"/>
    <col min="4208" max="4208" width="9.21875" style="162" customWidth="1"/>
    <col min="4209" max="4209" width="7.109375" style="162" customWidth="1"/>
    <col min="4210" max="4210" width="7.6640625" style="162" customWidth="1"/>
    <col min="4211" max="4234" width="0" style="162" hidden="1" customWidth="1"/>
    <col min="4235" max="4235" width="9.109375" style="162" customWidth="1"/>
    <col min="4236" max="4236" width="13.109375" style="162" customWidth="1"/>
    <col min="4237" max="4239" width="9.44140625" style="162" bestFit="1" customWidth="1"/>
    <col min="4240" max="4240" width="11.21875" style="162" customWidth="1"/>
    <col min="4241" max="4241" width="11" style="162" customWidth="1"/>
    <col min="4242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13.4414062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2" width="9.77734375" style="162" customWidth="1"/>
    <col min="4443" max="4443" width="0" style="162" hidden="1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6" width="5.88671875" style="162" customWidth="1"/>
    <col min="4457" max="4457" width="10" style="162" customWidth="1"/>
    <col min="4458" max="4458" width="9.5546875" style="162" customWidth="1"/>
    <col min="4459" max="4459" width="7.109375" style="162" customWidth="1"/>
    <col min="4460" max="4460" width="7.21875" style="162" customWidth="1"/>
    <col min="4461" max="4461" width="8.44140625" style="162" customWidth="1"/>
    <col min="4462" max="4462" width="8.88671875" style="162" customWidth="1"/>
    <col min="4463" max="4463" width="8.33203125" style="162" customWidth="1"/>
    <col min="4464" max="4464" width="9.21875" style="162" customWidth="1"/>
    <col min="4465" max="4465" width="7.109375" style="162" customWidth="1"/>
    <col min="4466" max="4466" width="7.6640625" style="162" customWidth="1"/>
    <col min="4467" max="4490" width="0" style="162" hidden="1" customWidth="1"/>
    <col min="4491" max="4491" width="9.109375" style="162" customWidth="1"/>
    <col min="4492" max="4492" width="13.109375" style="162" customWidth="1"/>
    <col min="4493" max="4495" width="9.44140625" style="162" bestFit="1" customWidth="1"/>
    <col min="4496" max="4496" width="11.21875" style="162" customWidth="1"/>
    <col min="4497" max="4497" width="11" style="162" customWidth="1"/>
    <col min="4498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13.4414062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8" width="9.77734375" style="162" customWidth="1"/>
    <col min="4699" max="4699" width="0" style="162" hidden="1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2" width="5.88671875" style="162" customWidth="1"/>
    <col min="4713" max="4713" width="10" style="162" customWidth="1"/>
    <col min="4714" max="4714" width="9.5546875" style="162" customWidth="1"/>
    <col min="4715" max="4715" width="7.109375" style="162" customWidth="1"/>
    <col min="4716" max="4716" width="7.21875" style="162" customWidth="1"/>
    <col min="4717" max="4717" width="8.44140625" style="162" customWidth="1"/>
    <col min="4718" max="4718" width="8.88671875" style="162" customWidth="1"/>
    <col min="4719" max="4719" width="8.33203125" style="162" customWidth="1"/>
    <col min="4720" max="4720" width="9.21875" style="162" customWidth="1"/>
    <col min="4721" max="4721" width="7.109375" style="162" customWidth="1"/>
    <col min="4722" max="4722" width="7.6640625" style="162" customWidth="1"/>
    <col min="4723" max="4746" width="0" style="162" hidden="1" customWidth="1"/>
    <col min="4747" max="4747" width="9.109375" style="162" customWidth="1"/>
    <col min="4748" max="4748" width="13.109375" style="162" customWidth="1"/>
    <col min="4749" max="4751" width="9.44140625" style="162" bestFit="1" customWidth="1"/>
    <col min="4752" max="4752" width="11.21875" style="162" customWidth="1"/>
    <col min="4753" max="4753" width="11" style="162" customWidth="1"/>
    <col min="4754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13.4414062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4" width="9.77734375" style="162" customWidth="1"/>
    <col min="4955" max="4955" width="0" style="162" hidden="1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8" width="5.88671875" style="162" customWidth="1"/>
    <col min="4969" max="4969" width="10" style="162" customWidth="1"/>
    <col min="4970" max="4970" width="9.5546875" style="162" customWidth="1"/>
    <col min="4971" max="4971" width="7.109375" style="162" customWidth="1"/>
    <col min="4972" max="4972" width="7.21875" style="162" customWidth="1"/>
    <col min="4973" max="4973" width="8.44140625" style="162" customWidth="1"/>
    <col min="4974" max="4974" width="8.88671875" style="162" customWidth="1"/>
    <col min="4975" max="4975" width="8.33203125" style="162" customWidth="1"/>
    <col min="4976" max="4976" width="9.21875" style="162" customWidth="1"/>
    <col min="4977" max="4977" width="7.109375" style="162" customWidth="1"/>
    <col min="4978" max="4978" width="7.6640625" style="162" customWidth="1"/>
    <col min="4979" max="5002" width="0" style="162" hidden="1" customWidth="1"/>
    <col min="5003" max="5003" width="9.109375" style="162" customWidth="1"/>
    <col min="5004" max="5004" width="13.109375" style="162" customWidth="1"/>
    <col min="5005" max="5007" width="9.44140625" style="162" bestFit="1" customWidth="1"/>
    <col min="5008" max="5008" width="11.21875" style="162" customWidth="1"/>
    <col min="5009" max="5009" width="11" style="162" customWidth="1"/>
    <col min="5010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13.4414062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0" width="9.77734375" style="162" customWidth="1"/>
    <col min="5211" max="5211" width="0" style="162" hidden="1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4" width="5.88671875" style="162" customWidth="1"/>
    <col min="5225" max="5225" width="10" style="162" customWidth="1"/>
    <col min="5226" max="5226" width="9.5546875" style="162" customWidth="1"/>
    <col min="5227" max="5227" width="7.109375" style="162" customWidth="1"/>
    <col min="5228" max="5228" width="7.21875" style="162" customWidth="1"/>
    <col min="5229" max="5229" width="8.44140625" style="162" customWidth="1"/>
    <col min="5230" max="5230" width="8.88671875" style="162" customWidth="1"/>
    <col min="5231" max="5231" width="8.33203125" style="162" customWidth="1"/>
    <col min="5232" max="5232" width="9.21875" style="162" customWidth="1"/>
    <col min="5233" max="5233" width="7.109375" style="162" customWidth="1"/>
    <col min="5234" max="5234" width="7.6640625" style="162" customWidth="1"/>
    <col min="5235" max="5258" width="0" style="162" hidden="1" customWidth="1"/>
    <col min="5259" max="5259" width="9.109375" style="162" customWidth="1"/>
    <col min="5260" max="5260" width="13.109375" style="162" customWidth="1"/>
    <col min="5261" max="5263" width="9.44140625" style="162" bestFit="1" customWidth="1"/>
    <col min="5264" max="5264" width="11.21875" style="162" customWidth="1"/>
    <col min="5265" max="5265" width="11" style="162" customWidth="1"/>
    <col min="5266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13.4414062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6" width="9.77734375" style="162" customWidth="1"/>
    <col min="5467" max="5467" width="0" style="162" hidden="1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80" width="5.88671875" style="162" customWidth="1"/>
    <col min="5481" max="5481" width="10" style="162" customWidth="1"/>
    <col min="5482" max="5482" width="9.5546875" style="162" customWidth="1"/>
    <col min="5483" max="5483" width="7.109375" style="162" customWidth="1"/>
    <col min="5484" max="5484" width="7.21875" style="162" customWidth="1"/>
    <col min="5485" max="5485" width="8.44140625" style="162" customWidth="1"/>
    <col min="5486" max="5486" width="8.88671875" style="162" customWidth="1"/>
    <col min="5487" max="5487" width="8.33203125" style="162" customWidth="1"/>
    <col min="5488" max="5488" width="9.21875" style="162" customWidth="1"/>
    <col min="5489" max="5489" width="7.109375" style="162" customWidth="1"/>
    <col min="5490" max="5490" width="7.6640625" style="162" customWidth="1"/>
    <col min="5491" max="5514" width="0" style="162" hidden="1" customWidth="1"/>
    <col min="5515" max="5515" width="9.109375" style="162" customWidth="1"/>
    <col min="5516" max="5516" width="13.109375" style="162" customWidth="1"/>
    <col min="5517" max="5519" width="9.44140625" style="162" bestFit="1" customWidth="1"/>
    <col min="5520" max="5520" width="11.21875" style="162" customWidth="1"/>
    <col min="5521" max="5521" width="11" style="162" customWidth="1"/>
    <col min="5522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13.4414062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2" width="9.77734375" style="162" customWidth="1"/>
    <col min="5723" max="5723" width="0" style="162" hidden="1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6" width="5.88671875" style="162" customWidth="1"/>
    <col min="5737" max="5737" width="10" style="162" customWidth="1"/>
    <col min="5738" max="5738" width="9.5546875" style="162" customWidth="1"/>
    <col min="5739" max="5739" width="7.109375" style="162" customWidth="1"/>
    <col min="5740" max="5740" width="7.21875" style="162" customWidth="1"/>
    <col min="5741" max="5741" width="8.44140625" style="162" customWidth="1"/>
    <col min="5742" max="5742" width="8.88671875" style="162" customWidth="1"/>
    <col min="5743" max="5743" width="8.33203125" style="162" customWidth="1"/>
    <col min="5744" max="5744" width="9.21875" style="162" customWidth="1"/>
    <col min="5745" max="5745" width="7.109375" style="162" customWidth="1"/>
    <col min="5746" max="5746" width="7.6640625" style="162" customWidth="1"/>
    <col min="5747" max="5770" width="0" style="162" hidden="1" customWidth="1"/>
    <col min="5771" max="5771" width="9.109375" style="162" customWidth="1"/>
    <col min="5772" max="5772" width="13.109375" style="162" customWidth="1"/>
    <col min="5773" max="5775" width="9.44140625" style="162" bestFit="1" customWidth="1"/>
    <col min="5776" max="5776" width="11.21875" style="162" customWidth="1"/>
    <col min="5777" max="5777" width="11" style="162" customWidth="1"/>
    <col min="5778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13.4414062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8" width="9.77734375" style="162" customWidth="1"/>
    <col min="5979" max="5979" width="0" style="162" hidden="1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2" width="5.88671875" style="162" customWidth="1"/>
    <col min="5993" max="5993" width="10" style="162" customWidth="1"/>
    <col min="5994" max="5994" width="9.5546875" style="162" customWidth="1"/>
    <col min="5995" max="5995" width="7.109375" style="162" customWidth="1"/>
    <col min="5996" max="5996" width="7.21875" style="162" customWidth="1"/>
    <col min="5997" max="5997" width="8.44140625" style="162" customWidth="1"/>
    <col min="5998" max="5998" width="8.88671875" style="162" customWidth="1"/>
    <col min="5999" max="5999" width="8.33203125" style="162" customWidth="1"/>
    <col min="6000" max="6000" width="9.21875" style="162" customWidth="1"/>
    <col min="6001" max="6001" width="7.109375" style="162" customWidth="1"/>
    <col min="6002" max="6002" width="7.6640625" style="162" customWidth="1"/>
    <col min="6003" max="6026" width="0" style="162" hidden="1" customWidth="1"/>
    <col min="6027" max="6027" width="9.109375" style="162" customWidth="1"/>
    <col min="6028" max="6028" width="13.109375" style="162" customWidth="1"/>
    <col min="6029" max="6031" width="9.44140625" style="162" bestFit="1" customWidth="1"/>
    <col min="6032" max="6032" width="11.21875" style="162" customWidth="1"/>
    <col min="6033" max="6033" width="11" style="162" customWidth="1"/>
    <col min="6034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13.4414062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4" width="9.77734375" style="162" customWidth="1"/>
    <col min="6235" max="6235" width="0" style="162" hidden="1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8" width="5.88671875" style="162" customWidth="1"/>
    <col min="6249" max="6249" width="10" style="162" customWidth="1"/>
    <col min="6250" max="6250" width="9.5546875" style="162" customWidth="1"/>
    <col min="6251" max="6251" width="7.109375" style="162" customWidth="1"/>
    <col min="6252" max="6252" width="7.21875" style="162" customWidth="1"/>
    <col min="6253" max="6253" width="8.44140625" style="162" customWidth="1"/>
    <col min="6254" max="6254" width="8.88671875" style="162" customWidth="1"/>
    <col min="6255" max="6255" width="8.33203125" style="162" customWidth="1"/>
    <col min="6256" max="6256" width="9.21875" style="162" customWidth="1"/>
    <col min="6257" max="6257" width="7.109375" style="162" customWidth="1"/>
    <col min="6258" max="6258" width="7.6640625" style="162" customWidth="1"/>
    <col min="6259" max="6282" width="0" style="162" hidden="1" customWidth="1"/>
    <col min="6283" max="6283" width="9.109375" style="162" customWidth="1"/>
    <col min="6284" max="6284" width="13.109375" style="162" customWidth="1"/>
    <col min="6285" max="6287" width="9.44140625" style="162" bestFit="1" customWidth="1"/>
    <col min="6288" max="6288" width="11.21875" style="162" customWidth="1"/>
    <col min="6289" max="6289" width="11" style="162" customWidth="1"/>
    <col min="6290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13.4414062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0" width="9.77734375" style="162" customWidth="1"/>
    <col min="6491" max="6491" width="0" style="162" hidden="1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4" width="5.88671875" style="162" customWidth="1"/>
    <col min="6505" max="6505" width="10" style="162" customWidth="1"/>
    <col min="6506" max="6506" width="9.5546875" style="162" customWidth="1"/>
    <col min="6507" max="6507" width="7.109375" style="162" customWidth="1"/>
    <col min="6508" max="6508" width="7.21875" style="162" customWidth="1"/>
    <col min="6509" max="6509" width="8.44140625" style="162" customWidth="1"/>
    <col min="6510" max="6510" width="8.88671875" style="162" customWidth="1"/>
    <col min="6511" max="6511" width="8.33203125" style="162" customWidth="1"/>
    <col min="6512" max="6512" width="9.21875" style="162" customWidth="1"/>
    <col min="6513" max="6513" width="7.109375" style="162" customWidth="1"/>
    <col min="6514" max="6514" width="7.6640625" style="162" customWidth="1"/>
    <col min="6515" max="6538" width="0" style="162" hidden="1" customWidth="1"/>
    <col min="6539" max="6539" width="9.109375" style="162" customWidth="1"/>
    <col min="6540" max="6540" width="13.109375" style="162" customWidth="1"/>
    <col min="6541" max="6543" width="9.44140625" style="162" bestFit="1" customWidth="1"/>
    <col min="6544" max="6544" width="11.21875" style="162" customWidth="1"/>
    <col min="6545" max="6545" width="11" style="162" customWidth="1"/>
    <col min="6546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13.4414062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6" width="9.77734375" style="162" customWidth="1"/>
    <col min="6747" max="6747" width="0" style="162" hidden="1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60" width="5.88671875" style="162" customWidth="1"/>
    <col min="6761" max="6761" width="10" style="162" customWidth="1"/>
    <col min="6762" max="6762" width="9.5546875" style="162" customWidth="1"/>
    <col min="6763" max="6763" width="7.109375" style="162" customWidth="1"/>
    <col min="6764" max="6764" width="7.21875" style="162" customWidth="1"/>
    <col min="6765" max="6765" width="8.44140625" style="162" customWidth="1"/>
    <col min="6766" max="6766" width="8.88671875" style="162" customWidth="1"/>
    <col min="6767" max="6767" width="8.33203125" style="162" customWidth="1"/>
    <col min="6768" max="6768" width="9.21875" style="162" customWidth="1"/>
    <col min="6769" max="6769" width="7.109375" style="162" customWidth="1"/>
    <col min="6770" max="6770" width="7.6640625" style="162" customWidth="1"/>
    <col min="6771" max="6794" width="0" style="162" hidden="1" customWidth="1"/>
    <col min="6795" max="6795" width="9.109375" style="162" customWidth="1"/>
    <col min="6796" max="6796" width="13.109375" style="162" customWidth="1"/>
    <col min="6797" max="6799" width="9.44140625" style="162" bestFit="1" customWidth="1"/>
    <col min="6800" max="6800" width="11.21875" style="162" customWidth="1"/>
    <col min="6801" max="6801" width="11" style="162" customWidth="1"/>
    <col min="6802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13.4414062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2" width="9.77734375" style="162" customWidth="1"/>
    <col min="7003" max="7003" width="0" style="162" hidden="1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6" width="5.88671875" style="162" customWidth="1"/>
    <col min="7017" max="7017" width="10" style="162" customWidth="1"/>
    <col min="7018" max="7018" width="9.5546875" style="162" customWidth="1"/>
    <col min="7019" max="7019" width="7.109375" style="162" customWidth="1"/>
    <col min="7020" max="7020" width="7.21875" style="162" customWidth="1"/>
    <col min="7021" max="7021" width="8.44140625" style="162" customWidth="1"/>
    <col min="7022" max="7022" width="8.88671875" style="162" customWidth="1"/>
    <col min="7023" max="7023" width="8.33203125" style="162" customWidth="1"/>
    <col min="7024" max="7024" width="9.21875" style="162" customWidth="1"/>
    <col min="7025" max="7025" width="7.109375" style="162" customWidth="1"/>
    <col min="7026" max="7026" width="7.6640625" style="162" customWidth="1"/>
    <col min="7027" max="7050" width="0" style="162" hidden="1" customWidth="1"/>
    <col min="7051" max="7051" width="9.109375" style="162" customWidth="1"/>
    <col min="7052" max="7052" width="13.109375" style="162" customWidth="1"/>
    <col min="7053" max="7055" width="9.44140625" style="162" bestFit="1" customWidth="1"/>
    <col min="7056" max="7056" width="11.21875" style="162" customWidth="1"/>
    <col min="7057" max="7057" width="11" style="162" customWidth="1"/>
    <col min="7058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13.4414062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8" width="9.77734375" style="162" customWidth="1"/>
    <col min="7259" max="7259" width="0" style="162" hidden="1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2" width="5.88671875" style="162" customWidth="1"/>
    <col min="7273" max="7273" width="10" style="162" customWidth="1"/>
    <col min="7274" max="7274" width="9.5546875" style="162" customWidth="1"/>
    <col min="7275" max="7275" width="7.109375" style="162" customWidth="1"/>
    <col min="7276" max="7276" width="7.21875" style="162" customWidth="1"/>
    <col min="7277" max="7277" width="8.44140625" style="162" customWidth="1"/>
    <col min="7278" max="7278" width="8.88671875" style="162" customWidth="1"/>
    <col min="7279" max="7279" width="8.33203125" style="162" customWidth="1"/>
    <col min="7280" max="7280" width="9.21875" style="162" customWidth="1"/>
    <col min="7281" max="7281" width="7.109375" style="162" customWidth="1"/>
    <col min="7282" max="7282" width="7.6640625" style="162" customWidth="1"/>
    <col min="7283" max="7306" width="0" style="162" hidden="1" customWidth="1"/>
    <col min="7307" max="7307" width="9.109375" style="162" customWidth="1"/>
    <col min="7308" max="7308" width="13.109375" style="162" customWidth="1"/>
    <col min="7309" max="7311" width="9.44140625" style="162" bestFit="1" customWidth="1"/>
    <col min="7312" max="7312" width="11.21875" style="162" customWidth="1"/>
    <col min="7313" max="7313" width="11" style="162" customWidth="1"/>
    <col min="7314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13.4414062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4" width="9.77734375" style="162" customWidth="1"/>
    <col min="7515" max="7515" width="0" style="162" hidden="1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8" width="5.88671875" style="162" customWidth="1"/>
    <col min="7529" max="7529" width="10" style="162" customWidth="1"/>
    <col min="7530" max="7530" width="9.5546875" style="162" customWidth="1"/>
    <col min="7531" max="7531" width="7.109375" style="162" customWidth="1"/>
    <col min="7532" max="7532" width="7.21875" style="162" customWidth="1"/>
    <col min="7533" max="7533" width="8.44140625" style="162" customWidth="1"/>
    <col min="7534" max="7534" width="8.88671875" style="162" customWidth="1"/>
    <col min="7535" max="7535" width="8.33203125" style="162" customWidth="1"/>
    <col min="7536" max="7536" width="9.21875" style="162" customWidth="1"/>
    <col min="7537" max="7537" width="7.109375" style="162" customWidth="1"/>
    <col min="7538" max="7538" width="7.6640625" style="162" customWidth="1"/>
    <col min="7539" max="7562" width="0" style="162" hidden="1" customWidth="1"/>
    <col min="7563" max="7563" width="9.109375" style="162" customWidth="1"/>
    <col min="7564" max="7564" width="13.109375" style="162" customWidth="1"/>
    <col min="7565" max="7567" width="9.44140625" style="162" bestFit="1" customWidth="1"/>
    <col min="7568" max="7568" width="11.21875" style="162" customWidth="1"/>
    <col min="7569" max="7569" width="11" style="162" customWidth="1"/>
    <col min="7570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13.4414062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0" width="9.77734375" style="162" customWidth="1"/>
    <col min="7771" max="7771" width="0" style="162" hidden="1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4" width="5.88671875" style="162" customWidth="1"/>
    <col min="7785" max="7785" width="10" style="162" customWidth="1"/>
    <col min="7786" max="7786" width="9.5546875" style="162" customWidth="1"/>
    <col min="7787" max="7787" width="7.109375" style="162" customWidth="1"/>
    <col min="7788" max="7788" width="7.21875" style="162" customWidth="1"/>
    <col min="7789" max="7789" width="8.44140625" style="162" customWidth="1"/>
    <col min="7790" max="7790" width="8.88671875" style="162" customWidth="1"/>
    <col min="7791" max="7791" width="8.33203125" style="162" customWidth="1"/>
    <col min="7792" max="7792" width="9.21875" style="162" customWidth="1"/>
    <col min="7793" max="7793" width="7.109375" style="162" customWidth="1"/>
    <col min="7794" max="7794" width="7.6640625" style="162" customWidth="1"/>
    <col min="7795" max="7818" width="0" style="162" hidden="1" customWidth="1"/>
    <col min="7819" max="7819" width="9.109375" style="162" customWidth="1"/>
    <col min="7820" max="7820" width="13.109375" style="162" customWidth="1"/>
    <col min="7821" max="7823" width="9.44140625" style="162" bestFit="1" customWidth="1"/>
    <col min="7824" max="7824" width="11.21875" style="162" customWidth="1"/>
    <col min="7825" max="7825" width="11" style="162" customWidth="1"/>
    <col min="7826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13.4414062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6" width="9.77734375" style="162" customWidth="1"/>
    <col min="8027" max="8027" width="0" style="162" hidden="1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40" width="5.88671875" style="162" customWidth="1"/>
    <col min="8041" max="8041" width="10" style="162" customWidth="1"/>
    <col min="8042" max="8042" width="9.5546875" style="162" customWidth="1"/>
    <col min="8043" max="8043" width="7.109375" style="162" customWidth="1"/>
    <col min="8044" max="8044" width="7.21875" style="162" customWidth="1"/>
    <col min="8045" max="8045" width="8.44140625" style="162" customWidth="1"/>
    <col min="8046" max="8046" width="8.88671875" style="162" customWidth="1"/>
    <col min="8047" max="8047" width="8.33203125" style="162" customWidth="1"/>
    <col min="8048" max="8048" width="9.21875" style="162" customWidth="1"/>
    <col min="8049" max="8049" width="7.109375" style="162" customWidth="1"/>
    <col min="8050" max="8050" width="7.6640625" style="162" customWidth="1"/>
    <col min="8051" max="8074" width="0" style="162" hidden="1" customWidth="1"/>
    <col min="8075" max="8075" width="9.109375" style="162" customWidth="1"/>
    <col min="8076" max="8076" width="13.109375" style="162" customWidth="1"/>
    <col min="8077" max="8079" width="9.44140625" style="162" bestFit="1" customWidth="1"/>
    <col min="8080" max="8080" width="11.21875" style="162" customWidth="1"/>
    <col min="8081" max="8081" width="11" style="162" customWidth="1"/>
    <col min="8082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13.4414062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2" width="9.77734375" style="162" customWidth="1"/>
    <col min="8283" max="8283" width="0" style="162" hidden="1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6" width="5.88671875" style="162" customWidth="1"/>
    <col min="8297" max="8297" width="10" style="162" customWidth="1"/>
    <col min="8298" max="8298" width="9.5546875" style="162" customWidth="1"/>
    <col min="8299" max="8299" width="7.109375" style="162" customWidth="1"/>
    <col min="8300" max="8300" width="7.21875" style="162" customWidth="1"/>
    <col min="8301" max="8301" width="8.44140625" style="162" customWidth="1"/>
    <col min="8302" max="8302" width="8.88671875" style="162" customWidth="1"/>
    <col min="8303" max="8303" width="8.33203125" style="162" customWidth="1"/>
    <col min="8304" max="8304" width="9.21875" style="162" customWidth="1"/>
    <col min="8305" max="8305" width="7.109375" style="162" customWidth="1"/>
    <col min="8306" max="8306" width="7.6640625" style="162" customWidth="1"/>
    <col min="8307" max="8330" width="0" style="162" hidden="1" customWidth="1"/>
    <col min="8331" max="8331" width="9.109375" style="162" customWidth="1"/>
    <col min="8332" max="8332" width="13.109375" style="162" customWidth="1"/>
    <col min="8333" max="8335" width="9.44140625" style="162" bestFit="1" customWidth="1"/>
    <col min="8336" max="8336" width="11.21875" style="162" customWidth="1"/>
    <col min="8337" max="8337" width="11" style="162" customWidth="1"/>
    <col min="8338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13.4414062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8" width="9.77734375" style="162" customWidth="1"/>
    <col min="8539" max="8539" width="0" style="162" hidden="1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2" width="5.88671875" style="162" customWidth="1"/>
    <col min="8553" max="8553" width="10" style="162" customWidth="1"/>
    <col min="8554" max="8554" width="9.5546875" style="162" customWidth="1"/>
    <col min="8555" max="8555" width="7.109375" style="162" customWidth="1"/>
    <col min="8556" max="8556" width="7.21875" style="162" customWidth="1"/>
    <col min="8557" max="8557" width="8.44140625" style="162" customWidth="1"/>
    <col min="8558" max="8558" width="8.88671875" style="162" customWidth="1"/>
    <col min="8559" max="8559" width="8.33203125" style="162" customWidth="1"/>
    <col min="8560" max="8560" width="9.21875" style="162" customWidth="1"/>
    <col min="8561" max="8561" width="7.109375" style="162" customWidth="1"/>
    <col min="8562" max="8562" width="7.6640625" style="162" customWidth="1"/>
    <col min="8563" max="8586" width="0" style="162" hidden="1" customWidth="1"/>
    <col min="8587" max="8587" width="9.109375" style="162" customWidth="1"/>
    <col min="8588" max="8588" width="13.109375" style="162" customWidth="1"/>
    <col min="8589" max="8591" width="9.44140625" style="162" bestFit="1" customWidth="1"/>
    <col min="8592" max="8592" width="11.21875" style="162" customWidth="1"/>
    <col min="8593" max="8593" width="11" style="162" customWidth="1"/>
    <col min="8594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13.4414062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4" width="9.77734375" style="162" customWidth="1"/>
    <col min="8795" max="8795" width="0" style="162" hidden="1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8" width="5.88671875" style="162" customWidth="1"/>
    <col min="8809" max="8809" width="10" style="162" customWidth="1"/>
    <col min="8810" max="8810" width="9.5546875" style="162" customWidth="1"/>
    <col min="8811" max="8811" width="7.109375" style="162" customWidth="1"/>
    <col min="8812" max="8812" width="7.21875" style="162" customWidth="1"/>
    <col min="8813" max="8813" width="8.44140625" style="162" customWidth="1"/>
    <col min="8814" max="8814" width="8.88671875" style="162" customWidth="1"/>
    <col min="8815" max="8815" width="8.33203125" style="162" customWidth="1"/>
    <col min="8816" max="8816" width="9.21875" style="162" customWidth="1"/>
    <col min="8817" max="8817" width="7.109375" style="162" customWidth="1"/>
    <col min="8818" max="8818" width="7.6640625" style="162" customWidth="1"/>
    <col min="8819" max="8842" width="0" style="162" hidden="1" customWidth="1"/>
    <col min="8843" max="8843" width="9.109375" style="162" customWidth="1"/>
    <col min="8844" max="8844" width="13.109375" style="162" customWidth="1"/>
    <col min="8845" max="8847" width="9.44140625" style="162" bestFit="1" customWidth="1"/>
    <col min="8848" max="8848" width="11.21875" style="162" customWidth="1"/>
    <col min="8849" max="8849" width="11" style="162" customWidth="1"/>
    <col min="8850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13.4414062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0" width="9.77734375" style="162" customWidth="1"/>
    <col min="9051" max="9051" width="0" style="162" hidden="1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4" width="5.88671875" style="162" customWidth="1"/>
    <col min="9065" max="9065" width="10" style="162" customWidth="1"/>
    <col min="9066" max="9066" width="9.5546875" style="162" customWidth="1"/>
    <col min="9067" max="9067" width="7.109375" style="162" customWidth="1"/>
    <col min="9068" max="9068" width="7.21875" style="162" customWidth="1"/>
    <col min="9069" max="9069" width="8.44140625" style="162" customWidth="1"/>
    <col min="9070" max="9070" width="8.88671875" style="162" customWidth="1"/>
    <col min="9071" max="9071" width="8.33203125" style="162" customWidth="1"/>
    <col min="9072" max="9072" width="9.21875" style="162" customWidth="1"/>
    <col min="9073" max="9073" width="7.109375" style="162" customWidth="1"/>
    <col min="9074" max="9074" width="7.6640625" style="162" customWidth="1"/>
    <col min="9075" max="9098" width="0" style="162" hidden="1" customWidth="1"/>
    <col min="9099" max="9099" width="9.109375" style="162" customWidth="1"/>
    <col min="9100" max="9100" width="13.109375" style="162" customWidth="1"/>
    <col min="9101" max="9103" width="9.44140625" style="162" bestFit="1" customWidth="1"/>
    <col min="9104" max="9104" width="11.21875" style="162" customWidth="1"/>
    <col min="9105" max="9105" width="11" style="162" customWidth="1"/>
    <col min="9106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13.4414062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6" width="9.77734375" style="162" customWidth="1"/>
    <col min="9307" max="9307" width="0" style="162" hidden="1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20" width="5.88671875" style="162" customWidth="1"/>
    <col min="9321" max="9321" width="10" style="162" customWidth="1"/>
    <col min="9322" max="9322" width="9.5546875" style="162" customWidth="1"/>
    <col min="9323" max="9323" width="7.109375" style="162" customWidth="1"/>
    <col min="9324" max="9324" width="7.21875" style="162" customWidth="1"/>
    <col min="9325" max="9325" width="8.44140625" style="162" customWidth="1"/>
    <col min="9326" max="9326" width="8.88671875" style="162" customWidth="1"/>
    <col min="9327" max="9327" width="8.33203125" style="162" customWidth="1"/>
    <col min="9328" max="9328" width="9.21875" style="162" customWidth="1"/>
    <col min="9329" max="9329" width="7.109375" style="162" customWidth="1"/>
    <col min="9330" max="9330" width="7.6640625" style="162" customWidth="1"/>
    <col min="9331" max="9354" width="0" style="162" hidden="1" customWidth="1"/>
    <col min="9355" max="9355" width="9.109375" style="162" customWidth="1"/>
    <col min="9356" max="9356" width="13.109375" style="162" customWidth="1"/>
    <col min="9357" max="9359" width="9.44140625" style="162" bestFit="1" customWidth="1"/>
    <col min="9360" max="9360" width="11.21875" style="162" customWidth="1"/>
    <col min="9361" max="9361" width="11" style="162" customWidth="1"/>
    <col min="9362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13.4414062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2" width="9.77734375" style="162" customWidth="1"/>
    <col min="9563" max="9563" width="0" style="162" hidden="1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6" width="5.88671875" style="162" customWidth="1"/>
    <col min="9577" max="9577" width="10" style="162" customWidth="1"/>
    <col min="9578" max="9578" width="9.5546875" style="162" customWidth="1"/>
    <col min="9579" max="9579" width="7.109375" style="162" customWidth="1"/>
    <col min="9580" max="9580" width="7.21875" style="162" customWidth="1"/>
    <col min="9581" max="9581" width="8.44140625" style="162" customWidth="1"/>
    <col min="9582" max="9582" width="8.88671875" style="162" customWidth="1"/>
    <col min="9583" max="9583" width="8.33203125" style="162" customWidth="1"/>
    <col min="9584" max="9584" width="9.21875" style="162" customWidth="1"/>
    <col min="9585" max="9585" width="7.109375" style="162" customWidth="1"/>
    <col min="9586" max="9586" width="7.6640625" style="162" customWidth="1"/>
    <col min="9587" max="9610" width="0" style="162" hidden="1" customWidth="1"/>
    <col min="9611" max="9611" width="9.109375" style="162" customWidth="1"/>
    <col min="9612" max="9612" width="13.109375" style="162" customWidth="1"/>
    <col min="9613" max="9615" width="9.44140625" style="162" bestFit="1" customWidth="1"/>
    <col min="9616" max="9616" width="11.21875" style="162" customWidth="1"/>
    <col min="9617" max="9617" width="11" style="162" customWidth="1"/>
    <col min="9618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13.4414062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8" width="9.77734375" style="162" customWidth="1"/>
    <col min="9819" max="9819" width="0" style="162" hidden="1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2" width="5.88671875" style="162" customWidth="1"/>
    <col min="9833" max="9833" width="10" style="162" customWidth="1"/>
    <col min="9834" max="9834" width="9.5546875" style="162" customWidth="1"/>
    <col min="9835" max="9835" width="7.109375" style="162" customWidth="1"/>
    <col min="9836" max="9836" width="7.21875" style="162" customWidth="1"/>
    <col min="9837" max="9837" width="8.44140625" style="162" customWidth="1"/>
    <col min="9838" max="9838" width="8.88671875" style="162" customWidth="1"/>
    <col min="9839" max="9839" width="8.33203125" style="162" customWidth="1"/>
    <col min="9840" max="9840" width="9.21875" style="162" customWidth="1"/>
    <col min="9841" max="9841" width="7.109375" style="162" customWidth="1"/>
    <col min="9842" max="9842" width="7.6640625" style="162" customWidth="1"/>
    <col min="9843" max="9866" width="0" style="162" hidden="1" customWidth="1"/>
    <col min="9867" max="9867" width="9.109375" style="162" customWidth="1"/>
    <col min="9868" max="9868" width="13.109375" style="162" customWidth="1"/>
    <col min="9869" max="9871" width="9.44140625" style="162" bestFit="1" customWidth="1"/>
    <col min="9872" max="9872" width="11.21875" style="162" customWidth="1"/>
    <col min="9873" max="9873" width="11" style="162" customWidth="1"/>
    <col min="9874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13.4414062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4" width="9.77734375" style="162" customWidth="1"/>
    <col min="10075" max="10075" width="0" style="162" hidden="1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8" width="5.88671875" style="162" customWidth="1"/>
    <col min="10089" max="10089" width="10" style="162" customWidth="1"/>
    <col min="10090" max="10090" width="9.5546875" style="162" customWidth="1"/>
    <col min="10091" max="10091" width="7.109375" style="162" customWidth="1"/>
    <col min="10092" max="10092" width="7.21875" style="162" customWidth="1"/>
    <col min="10093" max="10093" width="8.44140625" style="162" customWidth="1"/>
    <col min="10094" max="10094" width="8.88671875" style="162" customWidth="1"/>
    <col min="10095" max="10095" width="8.33203125" style="162" customWidth="1"/>
    <col min="10096" max="10096" width="9.21875" style="162" customWidth="1"/>
    <col min="10097" max="10097" width="7.109375" style="162" customWidth="1"/>
    <col min="10098" max="10098" width="7.6640625" style="162" customWidth="1"/>
    <col min="10099" max="10122" width="0" style="162" hidden="1" customWidth="1"/>
    <col min="10123" max="10123" width="9.109375" style="162" customWidth="1"/>
    <col min="10124" max="10124" width="13.109375" style="162" customWidth="1"/>
    <col min="10125" max="10127" width="9.44140625" style="162" bestFit="1" customWidth="1"/>
    <col min="10128" max="10128" width="11.21875" style="162" customWidth="1"/>
    <col min="10129" max="10129" width="11" style="162" customWidth="1"/>
    <col min="10130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13.4414062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0" width="9.77734375" style="162" customWidth="1"/>
    <col min="10331" max="10331" width="0" style="162" hidden="1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4" width="5.88671875" style="162" customWidth="1"/>
    <col min="10345" max="10345" width="10" style="162" customWidth="1"/>
    <col min="10346" max="10346" width="9.5546875" style="162" customWidth="1"/>
    <col min="10347" max="10347" width="7.109375" style="162" customWidth="1"/>
    <col min="10348" max="10348" width="7.21875" style="162" customWidth="1"/>
    <col min="10349" max="10349" width="8.44140625" style="162" customWidth="1"/>
    <col min="10350" max="10350" width="8.88671875" style="162" customWidth="1"/>
    <col min="10351" max="10351" width="8.33203125" style="162" customWidth="1"/>
    <col min="10352" max="10352" width="9.21875" style="162" customWidth="1"/>
    <col min="10353" max="10353" width="7.109375" style="162" customWidth="1"/>
    <col min="10354" max="10354" width="7.6640625" style="162" customWidth="1"/>
    <col min="10355" max="10378" width="0" style="162" hidden="1" customWidth="1"/>
    <col min="10379" max="10379" width="9.109375" style="162" customWidth="1"/>
    <col min="10380" max="10380" width="13.109375" style="162" customWidth="1"/>
    <col min="10381" max="10383" width="9.44140625" style="162" bestFit="1" customWidth="1"/>
    <col min="10384" max="10384" width="11.21875" style="162" customWidth="1"/>
    <col min="10385" max="10385" width="11" style="162" customWidth="1"/>
    <col min="10386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13.4414062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6" width="9.77734375" style="162" customWidth="1"/>
    <col min="10587" max="10587" width="0" style="162" hidden="1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600" width="5.88671875" style="162" customWidth="1"/>
    <col min="10601" max="10601" width="10" style="162" customWidth="1"/>
    <col min="10602" max="10602" width="9.5546875" style="162" customWidth="1"/>
    <col min="10603" max="10603" width="7.109375" style="162" customWidth="1"/>
    <col min="10604" max="10604" width="7.21875" style="162" customWidth="1"/>
    <col min="10605" max="10605" width="8.44140625" style="162" customWidth="1"/>
    <col min="10606" max="10606" width="8.88671875" style="162" customWidth="1"/>
    <col min="10607" max="10607" width="8.33203125" style="162" customWidth="1"/>
    <col min="10608" max="10608" width="9.21875" style="162" customWidth="1"/>
    <col min="10609" max="10609" width="7.109375" style="162" customWidth="1"/>
    <col min="10610" max="10610" width="7.6640625" style="162" customWidth="1"/>
    <col min="10611" max="10634" width="0" style="162" hidden="1" customWidth="1"/>
    <col min="10635" max="10635" width="9.109375" style="162" customWidth="1"/>
    <col min="10636" max="10636" width="13.109375" style="162" customWidth="1"/>
    <col min="10637" max="10639" width="9.44140625" style="162" bestFit="1" customWidth="1"/>
    <col min="10640" max="10640" width="11.21875" style="162" customWidth="1"/>
    <col min="10641" max="10641" width="11" style="162" customWidth="1"/>
    <col min="10642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13.4414062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2" width="9.77734375" style="162" customWidth="1"/>
    <col min="10843" max="10843" width="0" style="162" hidden="1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6" width="5.88671875" style="162" customWidth="1"/>
    <col min="10857" max="10857" width="10" style="162" customWidth="1"/>
    <col min="10858" max="10858" width="9.5546875" style="162" customWidth="1"/>
    <col min="10859" max="10859" width="7.109375" style="162" customWidth="1"/>
    <col min="10860" max="10860" width="7.21875" style="162" customWidth="1"/>
    <col min="10861" max="10861" width="8.44140625" style="162" customWidth="1"/>
    <col min="10862" max="10862" width="8.88671875" style="162" customWidth="1"/>
    <col min="10863" max="10863" width="8.33203125" style="162" customWidth="1"/>
    <col min="10864" max="10864" width="9.21875" style="162" customWidth="1"/>
    <col min="10865" max="10865" width="7.109375" style="162" customWidth="1"/>
    <col min="10866" max="10866" width="7.6640625" style="162" customWidth="1"/>
    <col min="10867" max="10890" width="0" style="162" hidden="1" customWidth="1"/>
    <col min="10891" max="10891" width="9.109375" style="162" customWidth="1"/>
    <col min="10892" max="10892" width="13.109375" style="162" customWidth="1"/>
    <col min="10893" max="10895" width="9.44140625" style="162" bestFit="1" customWidth="1"/>
    <col min="10896" max="10896" width="11.21875" style="162" customWidth="1"/>
    <col min="10897" max="10897" width="11" style="162" customWidth="1"/>
    <col min="10898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13.4414062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8" width="9.77734375" style="162" customWidth="1"/>
    <col min="11099" max="11099" width="0" style="162" hidden="1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2" width="5.88671875" style="162" customWidth="1"/>
    <col min="11113" max="11113" width="10" style="162" customWidth="1"/>
    <col min="11114" max="11114" width="9.5546875" style="162" customWidth="1"/>
    <col min="11115" max="11115" width="7.109375" style="162" customWidth="1"/>
    <col min="11116" max="11116" width="7.21875" style="162" customWidth="1"/>
    <col min="11117" max="11117" width="8.44140625" style="162" customWidth="1"/>
    <col min="11118" max="11118" width="8.88671875" style="162" customWidth="1"/>
    <col min="11119" max="11119" width="8.33203125" style="162" customWidth="1"/>
    <col min="11120" max="11120" width="9.21875" style="162" customWidth="1"/>
    <col min="11121" max="11121" width="7.109375" style="162" customWidth="1"/>
    <col min="11122" max="11122" width="7.6640625" style="162" customWidth="1"/>
    <col min="11123" max="11146" width="0" style="162" hidden="1" customWidth="1"/>
    <col min="11147" max="11147" width="9.109375" style="162" customWidth="1"/>
    <col min="11148" max="11148" width="13.109375" style="162" customWidth="1"/>
    <col min="11149" max="11151" width="9.44140625" style="162" bestFit="1" customWidth="1"/>
    <col min="11152" max="11152" width="11.21875" style="162" customWidth="1"/>
    <col min="11153" max="11153" width="11" style="162" customWidth="1"/>
    <col min="11154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13.4414062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4" width="9.77734375" style="162" customWidth="1"/>
    <col min="11355" max="11355" width="0" style="162" hidden="1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8" width="5.88671875" style="162" customWidth="1"/>
    <col min="11369" max="11369" width="10" style="162" customWidth="1"/>
    <col min="11370" max="11370" width="9.5546875" style="162" customWidth="1"/>
    <col min="11371" max="11371" width="7.109375" style="162" customWidth="1"/>
    <col min="11372" max="11372" width="7.21875" style="162" customWidth="1"/>
    <col min="11373" max="11373" width="8.44140625" style="162" customWidth="1"/>
    <col min="11374" max="11374" width="8.88671875" style="162" customWidth="1"/>
    <col min="11375" max="11375" width="8.33203125" style="162" customWidth="1"/>
    <col min="11376" max="11376" width="9.21875" style="162" customWidth="1"/>
    <col min="11377" max="11377" width="7.109375" style="162" customWidth="1"/>
    <col min="11378" max="11378" width="7.6640625" style="162" customWidth="1"/>
    <col min="11379" max="11402" width="0" style="162" hidden="1" customWidth="1"/>
    <col min="11403" max="11403" width="9.109375" style="162" customWidth="1"/>
    <col min="11404" max="11404" width="13.109375" style="162" customWidth="1"/>
    <col min="11405" max="11407" width="9.44140625" style="162" bestFit="1" customWidth="1"/>
    <col min="11408" max="11408" width="11.21875" style="162" customWidth="1"/>
    <col min="11409" max="11409" width="11" style="162" customWidth="1"/>
    <col min="11410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13.4414062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0" width="9.77734375" style="162" customWidth="1"/>
    <col min="11611" max="11611" width="0" style="162" hidden="1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4" width="5.88671875" style="162" customWidth="1"/>
    <col min="11625" max="11625" width="10" style="162" customWidth="1"/>
    <col min="11626" max="11626" width="9.5546875" style="162" customWidth="1"/>
    <col min="11627" max="11627" width="7.109375" style="162" customWidth="1"/>
    <col min="11628" max="11628" width="7.21875" style="162" customWidth="1"/>
    <col min="11629" max="11629" width="8.44140625" style="162" customWidth="1"/>
    <col min="11630" max="11630" width="8.88671875" style="162" customWidth="1"/>
    <col min="11631" max="11631" width="8.33203125" style="162" customWidth="1"/>
    <col min="11632" max="11632" width="9.21875" style="162" customWidth="1"/>
    <col min="11633" max="11633" width="7.109375" style="162" customWidth="1"/>
    <col min="11634" max="11634" width="7.6640625" style="162" customWidth="1"/>
    <col min="11635" max="11658" width="0" style="162" hidden="1" customWidth="1"/>
    <col min="11659" max="11659" width="9.109375" style="162" customWidth="1"/>
    <col min="11660" max="11660" width="13.109375" style="162" customWidth="1"/>
    <col min="11661" max="11663" width="9.44140625" style="162" bestFit="1" customWidth="1"/>
    <col min="11664" max="11664" width="11.21875" style="162" customWidth="1"/>
    <col min="11665" max="11665" width="11" style="162" customWidth="1"/>
    <col min="11666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13.4414062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6" width="9.77734375" style="162" customWidth="1"/>
    <col min="11867" max="11867" width="0" style="162" hidden="1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80" width="5.88671875" style="162" customWidth="1"/>
    <col min="11881" max="11881" width="10" style="162" customWidth="1"/>
    <col min="11882" max="11882" width="9.5546875" style="162" customWidth="1"/>
    <col min="11883" max="11883" width="7.109375" style="162" customWidth="1"/>
    <col min="11884" max="11884" width="7.21875" style="162" customWidth="1"/>
    <col min="11885" max="11885" width="8.44140625" style="162" customWidth="1"/>
    <col min="11886" max="11886" width="8.88671875" style="162" customWidth="1"/>
    <col min="11887" max="11887" width="8.33203125" style="162" customWidth="1"/>
    <col min="11888" max="11888" width="9.21875" style="162" customWidth="1"/>
    <col min="11889" max="11889" width="7.109375" style="162" customWidth="1"/>
    <col min="11890" max="11890" width="7.6640625" style="162" customWidth="1"/>
    <col min="11891" max="11914" width="0" style="162" hidden="1" customWidth="1"/>
    <col min="11915" max="11915" width="9.109375" style="162" customWidth="1"/>
    <col min="11916" max="11916" width="13.109375" style="162" customWidth="1"/>
    <col min="11917" max="11919" width="9.44140625" style="162" bestFit="1" customWidth="1"/>
    <col min="11920" max="11920" width="11.21875" style="162" customWidth="1"/>
    <col min="11921" max="11921" width="11" style="162" customWidth="1"/>
    <col min="11922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13.4414062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2" width="9.77734375" style="162" customWidth="1"/>
    <col min="12123" max="12123" width="0" style="162" hidden="1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6" width="5.88671875" style="162" customWidth="1"/>
    <col min="12137" max="12137" width="10" style="162" customWidth="1"/>
    <col min="12138" max="12138" width="9.5546875" style="162" customWidth="1"/>
    <col min="12139" max="12139" width="7.109375" style="162" customWidth="1"/>
    <col min="12140" max="12140" width="7.21875" style="162" customWidth="1"/>
    <col min="12141" max="12141" width="8.44140625" style="162" customWidth="1"/>
    <col min="12142" max="12142" width="8.88671875" style="162" customWidth="1"/>
    <col min="12143" max="12143" width="8.33203125" style="162" customWidth="1"/>
    <col min="12144" max="12144" width="9.21875" style="162" customWidth="1"/>
    <col min="12145" max="12145" width="7.109375" style="162" customWidth="1"/>
    <col min="12146" max="12146" width="7.6640625" style="162" customWidth="1"/>
    <col min="12147" max="12170" width="0" style="162" hidden="1" customWidth="1"/>
    <col min="12171" max="12171" width="9.109375" style="162" customWidth="1"/>
    <col min="12172" max="12172" width="13.109375" style="162" customWidth="1"/>
    <col min="12173" max="12175" width="9.44140625" style="162" bestFit="1" customWidth="1"/>
    <col min="12176" max="12176" width="11.21875" style="162" customWidth="1"/>
    <col min="12177" max="12177" width="11" style="162" customWidth="1"/>
    <col min="12178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13.4414062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8" width="9.77734375" style="162" customWidth="1"/>
    <col min="12379" max="12379" width="0" style="162" hidden="1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2" width="5.88671875" style="162" customWidth="1"/>
    <col min="12393" max="12393" width="10" style="162" customWidth="1"/>
    <col min="12394" max="12394" width="9.5546875" style="162" customWidth="1"/>
    <col min="12395" max="12395" width="7.109375" style="162" customWidth="1"/>
    <col min="12396" max="12396" width="7.21875" style="162" customWidth="1"/>
    <col min="12397" max="12397" width="8.44140625" style="162" customWidth="1"/>
    <col min="12398" max="12398" width="8.88671875" style="162" customWidth="1"/>
    <col min="12399" max="12399" width="8.33203125" style="162" customWidth="1"/>
    <col min="12400" max="12400" width="9.21875" style="162" customWidth="1"/>
    <col min="12401" max="12401" width="7.109375" style="162" customWidth="1"/>
    <col min="12402" max="12402" width="7.6640625" style="162" customWidth="1"/>
    <col min="12403" max="12426" width="0" style="162" hidden="1" customWidth="1"/>
    <col min="12427" max="12427" width="9.109375" style="162" customWidth="1"/>
    <col min="12428" max="12428" width="13.109375" style="162" customWidth="1"/>
    <col min="12429" max="12431" width="9.44140625" style="162" bestFit="1" customWidth="1"/>
    <col min="12432" max="12432" width="11.21875" style="162" customWidth="1"/>
    <col min="12433" max="12433" width="11" style="162" customWidth="1"/>
    <col min="12434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13.4414062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4" width="9.77734375" style="162" customWidth="1"/>
    <col min="12635" max="12635" width="0" style="162" hidden="1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8" width="5.88671875" style="162" customWidth="1"/>
    <col min="12649" max="12649" width="10" style="162" customWidth="1"/>
    <col min="12650" max="12650" width="9.5546875" style="162" customWidth="1"/>
    <col min="12651" max="12651" width="7.109375" style="162" customWidth="1"/>
    <col min="12652" max="12652" width="7.21875" style="162" customWidth="1"/>
    <col min="12653" max="12653" width="8.44140625" style="162" customWidth="1"/>
    <col min="12654" max="12654" width="8.88671875" style="162" customWidth="1"/>
    <col min="12655" max="12655" width="8.33203125" style="162" customWidth="1"/>
    <col min="12656" max="12656" width="9.21875" style="162" customWidth="1"/>
    <col min="12657" max="12657" width="7.109375" style="162" customWidth="1"/>
    <col min="12658" max="12658" width="7.6640625" style="162" customWidth="1"/>
    <col min="12659" max="12682" width="0" style="162" hidden="1" customWidth="1"/>
    <col min="12683" max="12683" width="9.109375" style="162" customWidth="1"/>
    <col min="12684" max="12684" width="13.109375" style="162" customWidth="1"/>
    <col min="12685" max="12687" width="9.44140625" style="162" bestFit="1" customWidth="1"/>
    <col min="12688" max="12688" width="11.21875" style="162" customWidth="1"/>
    <col min="12689" max="12689" width="11" style="162" customWidth="1"/>
    <col min="12690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13.4414062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0" width="9.77734375" style="162" customWidth="1"/>
    <col min="12891" max="12891" width="0" style="162" hidden="1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4" width="5.88671875" style="162" customWidth="1"/>
    <col min="12905" max="12905" width="10" style="162" customWidth="1"/>
    <col min="12906" max="12906" width="9.5546875" style="162" customWidth="1"/>
    <col min="12907" max="12907" width="7.109375" style="162" customWidth="1"/>
    <col min="12908" max="12908" width="7.21875" style="162" customWidth="1"/>
    <col min="12909" max="12909" width="8.44140625" style="162" customWidth="1"/>
    <col min="12910" max="12910" width="8.88671875" style="162" customWidth="1"/>
    <col min="12911" max="12911" width="8.33203125" style="162" customWidth="1"/>
    <col min="12912" max="12912" width="9.21875" style="162" customWidth="1"/>
    <col min="12913" max="12913" width="7.109375" style="162" customWidth="1"/>
    <col min="12914" max="12914" width="7.6640625" style="162" customWidth="1"/>
    <col min="12915" max="12938" width="0" style="162" hidden="1" customWidth="1"/>
    <col min="12939" max="12939" width="9.109375" style="162" customWidth="1"/>
    <col min="12940" max="12940" width="13.109375" style="162" customWidth="1"/>
    <col min="12941" max="12943" width="9.44140625" style="162" bestFit="1" customWidth="1"/>
    <col min="12944" max="12944" width="11.21875" style="162" customWidth="1"/>
    <col min="12945" max="12945" width="11" style="162" customWidth="1"/>
    <col min="12946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13.4414062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6" width="9.77734375" style="162" customWidth="1"/>
    <col min="13147" max="13147" width="0" style="162" hidden="1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60" width="5.88671875" style="162" customWidth="1"/>
    <col min="13161" max="13161" width="10" style="162" customWidth="1"/>
    <col min="13162" max="13162" width="9.5546875" style="162" customWidth="1"/>
    <col min="13163" max="13163" width="7.109375" style="162" customWidth="1"/>
    <col min="13164" max="13164" width="7.21875" style="162" customWidth="1"/>
    <col min="13165" max="13165" width="8.44140625" style="162" customWidth="1"/>
    <col min="13166" max="13166" width="8.88671875" style="162" customWidth="1"/>
    <col min="13167" max="13167" width="8.33203125" style="162" customWidth="1"/>
    <col min="13168" max="13168" width="9.21875" style="162" customWidth="1"/>
    <col min="13169" max="13169" width="7.109375" style="162" customWidth="1"/>
    <col min="13170" max="13170" width="7.6640625" style="162" customWidth="1"/>
    <col min="13171" max="13194" width="0" style="162" hidden="1" customWidth="1"/>
    <col min="13195" max="13195" width="9.109375" style="162" customWidth="1"/>
    <col min="13196" max="13196" width="13.109375" style="162" customWidth="1"/>
    <col min="13197" max="13199" width="9.44140625" style="162" bestFit="1" customWidth="1"/>
    <col min="13200" max="13200" width="11.21875" style="162" customWidth="1"/>
    <col min="13201" max="13201" width="11" style="162" customWidth="1"/>
    <col min="13202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13.4414062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2" width="9.77734375" style="162" customWidth="1"/>
    <col min="13403" max="13403" width="0" style="162" hidden="1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6" width="5.88671875" style="162" customWidth="1"/>
    <col min="13417" max="13417" width="10" style="162" customWidth="1"/>
    <col min="13418" max="13418" width="9.5546875" style="162" customWidth="1"/>
    <col min="13419" max="13419" width="7.109375" style="162" customWidth="1"/>
    <col min="13420" max="13420" width="7.21875" style="162" customWidth="1"/>
    <col min="13421" max="13421" width="8.44140625" style="162" customWidth="1"/>
    <col min="13422" max="13422" width="8.88671875" style="162" customWidth="1"/>
    <col min="13423" max="13423" width="8.33203125" style="162" customWidth="1"/>
    <col min="13424" max="13424" width="9.21875" style="162" customWidth="1"/>
    <col min="13425" max="13425" width="7.109375" style="162" customWidth="1"/>
    <col min="13426" max="13426" width="7.6640625" style="162" customWidth="1"/>
    <col min="13427" max="13450" width="0" style="162" hidden="1" customWidth="1"/>
    <col min="13451" max="13451" width="9.109375" style="162" customWidth="1"/>
    <col min="13452" max="13452" width="13.109375" style="162" customWidth="1"/>
    <col min="13453" max="13455" width="9.44140625" style="162" bestFit="1" customWidth="1"/>
    <col min="13456" max="13456" width="11.21875" style="162" customWidth="1"/>
    <col min="13457" max="13457" width="11" style="162" customWidth="1"/>
    <col min="13458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13.4414062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8" width="9.77734375" style="162" customWidth="1"/>
    <col min="13659" max="13659" width="0" style="162" hidden="1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2" width="5.88671875" style="162" customWidth="1"/>
    <col min="13673" max="13673" width="10" style="162" customWidth="1"/>
    <col min="13674" max="13674" width="9.5546875" style="162" customWidth="1"/>
    <col min="13675" max="13675" width="7.109375" style="162" customWidth="1"/>
    <col min="13676" max="13676" width="7.21875" style="162" customWidth="1"/>
    <col min="13677" max="13677" width="8.44140625" style="162" customWidth="1"/>
    <col min="13678" max="13678" width="8.88671875" style="162" customWidth="1"/>
    <col min="13679" max="13679" width="8.33203125" style="162" customWidth="1"/>
    <col min="13680" max="13680" width="9.21875" style="162" customWidth="1"/>
    <col min="13681" max="13681" width="7.109375" style="162" customWidth="1"/>
    <col min="13682" max="13682" width="7.6640625" style="162" customWidth="1"/>
    <col min="13683" max="13706" width="0" style="162" hidden="1" customWidth="1"/>
    <col min="13707" max="13707" width="9.109375" style="162" customWidth="1"/>
    <col min="13708" max="13708" width="13.109375" style="162" customWidth="1"/>
    <col min="13709" max="13711" width="9.44140625" style="162" bestFit="1" customWidth="1"/>
    <col min="13712" max="13712" width="11.21875" style="162" customWidth="1"/>
    <col min="13713" max="13713" width="11" style="162" customWidth="1"/>
    <col min="13714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13.4414062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4" width="9.77734375" style="162" customWidth="1"/>
    <col min="13915" max="13915" width="0" style="162" hidden="1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8" width="5.88671875" style="162" customWidth="1"/>
    <col min="13929" max="13929" width="10" style="162" customWidth="1"/>
    <col min="13930" max="13930" width="9.5546875" style="162" customWidth="1"/>
    <col min="13931" max="13931" width="7.109375" style="162" customWidth="1"/>
    <col min="13932" max="13932" width="7.21875" style="162" customWidth="1"/>
    <col min="13933" max="13933" width="8.44140625" style="162" customWidth="1"/>
    <col min="13934" max="13934" width="8.88671875" style="162" customWidth="1"/>
    <col min="13935" max="13935" width="8.33203125" style="162" customWidth="1"/>
    <col min="13936" max="13936" width="9.21875" style="162" customWidth="1"/>
    <col min="13937" max="13937" width="7.109375" style="162" customWidth="1"/>
    <col min="13938" max="13938" width="7.6640625" style="162" customWidth="1"/>
    <col min="13939" max="13962" width="0" style="162" hidden="1" customWidth="1"/>
    <col min="13963" max="13963" width="9.109375" style="162" customWidth="1"/>
    <col min="13964" max="13964" width="13.109375" style="162" customWidth="1"/>
    <col min="13965" max="13967" width="9.44140625" style="162" bestFit="1" customWidth="1"/>
    <col min="13968" max="13968" width="11.21875" style="162" customWidth="1"/>
    <col min="13969" max="13969" width="11" style="162" customWidth="1"/>
    <col min="13970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13.4414062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0" width="9.77734375" style="162" customWidth="1"/>
    <col min="14171" max="14171" width="0" style="162" hidden="1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4" width="5.88671875" style="162" customWidth="1"/>
    <col min="14185" max="14185" width="10" style="162" customWidth="1"/>
    <col min="14186" max="14186" width="9.5546875" style="162" customWidth="1"/>
    <col min="14187" max="14187" width="7.109375" style="162" customWidth="1"/>
    <col min="14188" max="14188" width="7.21875" style="162" customWidth="1"/>
    <col min="14189" max="14189" width="8.44140625" style="162" customWidth="1"/>
    <col min="14190" max="14190" width="8.88671875" style="162" customWidth="1"/>
    <col min="14191" max="14191" width="8.33203125" style="162" customWidth="1"/>
    <col min="14192" max="14192" width="9.21875" style="162" customWidth="1"/>
    <col min="14193" max="14193" width="7.109375" style="162" customWidth="1"/>
    <col min="14194" max="14194" width="7.6640625" style="162" customWidth="1"/>
    <col min="14195" max="14218" width="0" style="162" hidden="1" customWidth="1"/>
    <col min="14219" max="14219" width="9.109375" style="162" customWidth="1"/>
    <col min="14220" max="14220" width="13.109375" style="162" customWidth="1"/>
    <col min="14221" max="14223" width="9.44140625" style="162" bestFit="1" customWidth="1"/>
    <col min="14224" max="14224" width="11.21875" style="162" customWidth="1"/>
    <col min="14225" max="14225" width="11" style="162" customWidth="1"/>
    <col min="14226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13.4414062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6" width="9.77734375" style="162" customWidth="1"/>
    <col min="14427" max="14427" width="0" style="162" hidden="1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40" width="5.88671875" style="162" customWidth="1"/>
    <col min="14441" max="14441" width="10" style="162" customWidth="1"/>
    <col min="14442" max="14442" width="9.5546875" style="162" customWidth="1"/>
    <col min="14443" max="14443" width="7.109375" style="162" customWidth="1"/>
    <col min="14444" max="14444" width="7.21875" style="162" customWidth="1"/>
    <col min="14445" max="14445" width="8.44140625" style="162" customWidth="1"/>
    <col min="14446" max="14446" width="8.88671875" style="162" customWidth="1"/>
    <col min="14447" max="14447" width="8.33203125" style="162" customWidth="1"/>
    <col min="14448" max="14448" width="9.21875" style="162" customWidth="1"/>
    <col min="14449" max="14449" width="7.109375" style="162" customWidth="1"/>
    <col min="14450" max="14450" width="7.6640625" style="162" customWidth="1"/>
    <col min="14451" max="14474" width="0" style="162" hidden="1" customWidth="1"/>
    <col min="14475" max="14475" width="9.109375" style="162" customWidth="1"/>
    <col min="14476" max="14476" width="13.109375" style="162" customWidth="1"/>
    <col min="14477" max="14479" width="9.44140625" style="162" bestFit="1" customWidth="1"/>
    <col min="14480" max="14480" width="11.21875" style="162" customWidth="1"/>
    <col min="14481" max="14481" width="11" style="162" customWidth="1"/>
    <col min="14482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13.4414062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2" width="9.77734375" style="162" customWidth="1"/>
    <col min="14683" max="14683" width="0" style="162" hidden="1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6" width="5.88671875" style="162" customWidth="1"/>
    <col min="14697" max="14697" width="10" style="162" customWidth="1"/>
    <col min="14698" max="14698" width="9.5546875" style="162" customWidth="1"/>
    <col min="14699" max="14699" width="7.109375" style="162" customWidth="1"/>
    <col min="14700" max="14700" width="7.21875" style="162" customWidth="1"/>
    <col min="14701" max="14701" width="8.44140625" style="162" customWidth="1"/>
    <col min="14702" max="14702" width="8.88671875" style="162" customWidth="1"/>
    <col min="14703" max="14703" width="8.33203125" style="162" customWidth="1"/>
    <col min="14704" max="14704" width="9.21875" style="162" customWidth="1"/>
    <col min="14705" max="14705" width="7.109375" style="162" customWidth="1"/>
    <col min="14706" max="14706" width="7.6640625" style="162" customWidth="1"/>
    <col min="14707" max="14730" width="0" style="162" hidden="1" customWidth="1"/>
    <col min="14731" max="14731" width="9.109375" style="162" customWidth="1"/>
    <col min="14732" max="14732" width="13.109375" style="162" customWidth="1"/>
    <col min="14733" max="14735" width="9.44140625" style="162" bestFit="1" customWidth="1"/>
    <col min="14736" max="14736" width="11.21875" style="162" customWidth="1"/>
    <col min="14737" max="14737" width="11" style="162" customWidth="1"/>
    <col min="14738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13.4414062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8" width="9.77734375" style="162" customWidth="1"/>
    <col min="14939" max="14939" width="0" style="162" hidden="1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2" width="5.88671875" style="162" customWidth="1"/>
    <col min="14953" max="14953" width="10" style="162" customWidth="1"/>
    <col min="14954" max="14954" width="9.5546875" style="162" customWidth="1"/>
    <col min="14955" max="14955" width="7.109375" style="162" customWidth="1"/>
    <col min="14956" max="14956" width="7.21875" style="162" customWidth="1"/>
    <col min="14957" max="14957" width="8.44140625" style="162" customWidth="1"/>
    <col min="14958" max="14958" width="8.88671875" style="162" customWidth="1"/>
    <col min="14959" max="14959" width="8.33203125" style="162" customWidth="1"/>
    <col min="14960" max="14960" width="9.21875" style="162" customWidth="1"/>
    <col min="14961" max="14961" width="7.109375" style="162" customWidth="1"/>
    <col min="14962" max="14962" width="7.6640625" style="162" customWidth="1"/>
    <col min="14963" max="14986" width="0" style="162" hidden="1" customWidth="1"/>
    <col min="14987" max="14987" width="9.109375" style="162" customWidth="1"/>
    <col min="14988" max="14988" width="13.109375" style="162" customWidth="1"/>
    <col min="14989" max="14991" width="9.44140625" style="162" bestFit="1" customWidth="1"/>
    <col min="14992" max="14992" width="11.21875" style="162" customWidth="1"/>
    <col min="14993" max="14993" width="11" style="162" customWidth="1"/>
    <col min="14994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13.4414062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4" width="9.77734375" style="162" customWidth="1"/>
    <col min="15195" max="15195" width="0" style="162" hidden="1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8" width="5.88671875" style="162" customWidth="1"/>
    <col min="15209" max="15209" width="10" style="162" customWidth="1"/>
    <col min="15210" max="15210" width="9.5546875" style="162" customWidth="1"/>
    <col min="15211" max="15211" width="7.109375" style="162" customWidth="1"/>
    <col min="15212" max="15212" width="7.21875" style="162" customWidth="1"/>
    <col min="15213" max="15213" width="8.44140625" style="162" customWidth="1"/>
    <col min="15214" max="15214" width="8.88671875" style="162" customWidth="1"/>
    <col min="15215" max="15215" width="8.33203125" style="162" customWidth="1"/>
    <col min="15216" max="15216" width="9.21875" style="162" customWidth="1"/>
    <col min="15217" max="15217" width="7.109375" style="162" customWidth="1"/>
    <col min="15218" max="15218" width="7.6640625" style="162" customWidth="1"/>
    <col min="15219" max="15242" width="0" style="162" hidden="1" customWidth="1"/>
    <col min="15243" max="15243" width="9.109375" style="162" customWidth="1"/>
    <col min="15244" max="15244" width="13.109375" style="162" customWidth="1"/>
    <col min="15245" max="15247" width="9.44140625" style="162" bestFit="1" customWidth="1"/>
    <col min="15248" max="15248" width="11.21875" style="162" customWidth="1"/>
    <col min="15249" max="15249" width="11" style="162" customWidth="1"/>
    <col min="15250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13.4414062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0" width="9.77734375" style="162" customWidth="1"/>
    <col min="15451" max="15451" width="0" style="162" hidden="1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4" width="5.88671875" style="162" customWidth="1"/>
    <col min="15465" max="15465" width="10" style="162" customWidth="1"/>
    <col min="15466" max="15466" width="9.5546875" style="162" customWidth="1"/>
    <col min="15467" max="15467" width="7.109375" style="162" customWidth="1"/>
    <col min="15468" max="15468" width="7.21875" style="162" customWidth="1"/>
    <col min="15469" max="15469" width="8.44140625" style="162" customWidth="1"/>
    <col min="15470" max="15470" width="8.88671875" style="162" customWidth="1"/>
    <col min="15471" max="15471" width="8.33203125" style="162" customWidth="1"/>
    <col min="15472" max="15472" width="9.21875" style="162" customWidth="1"/>
    <col min="15473" max="15473" width="7.109375" style="162" customWidth="1"/>
    <col min="15474" max="15474" width="7.6640625" style="162" customWidth="1"/>
    <col min="15475" max="15498" width="0" style="162" hidden="1" customWidth="1"/>
    <col min="15499" max="15499" width="9.109375" style="162" customWidth="1"/>
    <col min="15500" max="15500" width="13.109375" style="162" customWidth="1"/>
    <col min="15501" max="15503" width="9.44140625" style="162" bestFit="1" customWidth="1"/>
    <col min="15504" max="15504" width="11.21875" style="162" customWidth="1"/>
    <col min="15505" max="15505" width="11" style="162" customWidth="1"/>
    <col min="15506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13.4414062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6" width="9.77734375" style="162" customWidth="1"/>
    <col min="15707" max="15707" width="0" style="162" hidden="1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20" width="5.88671875" style="162" customWidth="1"/>
    <col min="15721" max="15721" width="10" style="162" customWidth="1"/>
    <col min="15722" max="15722" width="9.5546875" style="162" customWidth="1"/>
    <col min="15723" max="15723" width="7.109375" style="162" customWidth="1"/>
    <col min="15724" max="15724" width="7.21875" style="162" customWidth="1"/>
    <col min="15725" max="15725" width="8.44140625" style="162" customWidth="1"/>
    <col min="15726" max="15726" width="8.88671875" style="162" customWidth="1"/>
    <col min="15727" max="15727" width="8.33203125" style="162" customWidth="1"/>
    <col min="15728" max="15728" width="9.21875" style="162" customWidth="1"/>
    <col min="15729" max="15729" width="7.109375" style="162" customWidth="1"/>
    <col min="15730" max="15730" width="7.6640625" style="162" customWidth="1"/>
    <col min="15731" max="15754" width="0" style="162" hidden="1" customWidth="1"/>
    <col min="15755" max="15755" width="9.109375" style="162" customWidth="1"/>
    <col min="15756" max="15756" width="13.109375" style="162" customWidth="1"/>
    <col min="15757" max="15759" width="9.44140625" style="162" bestFit="1" customWidth="1"/>
    <col min="15760" max="15760" width="11.21875" style="162" customWidth="1"/>
    <col min="15761" max="15761" width="11" style="162" customWidth="1"/>
    <col min="15762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13.4414062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2" width="9.77734375" style="162" customWidth="1"/>
    <col min="15963" max="15963" width="0" style="162" hidden="1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6" width="5.88671875" style="162" customWidth="1"/>
    <col min="15977" max="15977" width="10" style="162" customWidth="1"/>
    <col min="15978" max="15978" width="9.5546875" style="162" customWidth="1"/>
    <col min="15979" max="15979" width="7.109375" style="162" customWidth="1"/>
    <col min="15980" max="15980" width="7.21875" style="162" customWidth="1"/>
    <col min="15981" max="15981" width="8.44140625" style="162" customWidth="1"/>
    <col min="15982" max="15982" width="8.88671875" style="162" customWidth="1"/>
    <col min="15983" max="15983" width="8.33203125" style="162" customWidth="1"/>
    <col min="15984" max="15984" width="9.21875" style="162" customWidth="1"/>
    <col min="15985" max="15985" width="7.109375" style="162" customWidth="1"/>
    <col min="15986" max="15986" width="7.6640625" style="162" customWidth="1"/>
    <col min="15987" max="16010" width="0" style="162" hidden="1" customWidth="1"/>
    <col min="16011" max="16011" width="9.109375" style="162" customWidth="1"/>
    <col min="16012" max="16012" width="13.109375" style="162" customWidth="1"/>
    <col min="16013" max="16015" width="9.44140625" style="162" bestFit="1" customWidth="1"/>
    <col min="16016" max="16016" width="11.21875" style="162" customWidth="1"/>
    <col min="16017" max="16017" width="11" style="162" customWidth="1"/>
    <col min="16018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13.4414062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8" width="9.77734375" style="162" customWidth="1"/>
    <col min="16219" max="16219" width="0" style="162" hidden="1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2" width="5.88671875" style="162" customWidth="1"/>
    <col min="16233" max="16233" width="10" style="162" customWidth="1"/>
    <col min="16234" max="16234" width="9.5546875" style="162" customWidth="1"/>
    <col min="16235" max="16235" width="7.109375" style="162" customWidth="1"/>
    <col min="16236" max="16236" width="7.21875" style="162" customWidth="1"/>
    <col min="16237" max="16237" width="8.44140625" style="162" customWidth="1"/>
    <col min="16238" max="16238" width="8.88671875" style="162" customWidth="1"/>
    <col min="16239" max="16239" width="8.33203125" style="162" customWidth="1"/>
    <col min="16240" max="16240" width="9.21875" style="162" customWidth="1"/>
    <col min="16241" max="16241" width="7.109375" style="162" customWidth="1"/>
    <col min="16242" max="16242" width="7.6640625" style="162" customWidth="1"/>
    <col min="16243" max="16266" width="0" style="162" hidden="1" customWidth="1"/>
    <col min="16267" max="16267" width="9.109375" style="162" customWidth="1"/>
    <col min="16268" max="16268" width="13.109375" style="162" customWidth="1"/>
    <col min="16269" max="16271" width="9.44140625" style="162" bestFit="1" customWidth="1"/>
    <col min="16272" max="16272" width="11.21875" style="162" customWidth="1"/>
    <col min="16273" max="16273" width="11" style="162" customWidth="1"/>
    <col min="16274" max="16384" width="9.109375" style="162"/>
  </cols>
  <sheetData>
    <row r="1" spans="1:151" s="4" customFormat="1" ht="73.5" customHeight="1" x14ac:dyDescent="0.25">
      <c r="A1" s="1"/>
      <c r="B1" s="545" t="s">
        <v>143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545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</row>
    <row r="2" spans="1:151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297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302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64" t="s">
        <v>144</v>
      </c>
      <c r="CZ2" s="564"/>
      <c r="DA2" s="510" t="s">
        <v>32</v>
      </c>
      <c r="DB2" s="511"/>
      <c r="DC2" s="511"/>
      <c r="DD2" s="512"/>
      <c r="DE2" s="516" t="s">
        <v>33</v>
      </c>
      <c r="DF2" s="517"/>
      <c r="DG2" s="517"/>
      <c r="DH2" s="517"/>
      <c r="DI2" s="517"/>
      <c r="DJ2" s="518"/>
      <c r="DK2" s="519" t="s">
        <v>34</v>
      </c>
      <c r="DL2" s="483" t="s">
        <v>35</v>
      </c>
      <c r="DM2" s="483"/>
      <c r="DN2" s="483"/>
      <c r="DO2" s="483"/>
      <c r="DP2" s="483"/>
      <c r="DQ2" s="486" t="s">
        <v>36</v>
      </c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8"/>
      <c r="EE2" s="483" t="s">
        <v>37</v>
      </c>
      <c r="EF2" s="483"/>
      <c r="EG2" s="483"/>
      <c r="EH2" s="483"/>
    </row>
    <row r="3" spans="1:151" s="16" customFormat="1" ht="49.8" customHeight="1" x14ac:dyDescent="0.3">
      <c r="A3" s="546"/>
      <c r="B3" s="546"/>
      <c r="C3" s="295" t="s">
        <v>38</v>
      </c>
      <c r="D3" s="303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298"/>
      <c r="U3" s="304"/>
      <c r="V3" s="305"/>
      <c r="W3" s="13" t="s">
        <v>43</v>
      </c>
      <c r="X3" s="305" t="s">
        <v>44</v>
      </c>
      <c r="Y3" s="305" t="s">
        <v>45</v>
      </c>
      <c r="Z3" s="14"/>
      <c r="AA3" s="14"/>
      <c r="AB3" s="14"/>
      <c r="AC3" s="306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64"/>
      <c r="CZ3" s="564"/>
      <c r="DA3" s="513"/>
      <c r="DB3" s="514"/>
      <c r="DC3" s="514"/>
      <c r="DD3" s="515"/>
      <c r="DE3" s="484" t="s">
        <v>66</v>
      </c>
      <c r="DF3" s="484"/>
      <c r="DG3" s="484" t="s">
        <v>67</v>
      </c>
      <c r="DH3" s="484"/>
      <c r="DI3" s="480" t="s">
        <v>68</v>
      </c>
      <c r="DJ3" s="480" t="s">
        <v>69</v>
      </c>
      <c r="DK3" s="519"/>
      <c r="DL3" s="483"/>
      <c r="DM3" s="483"/>
      <c r="DN3" s="483"/>
      <c r="DO3" s="483"/>
      <c r="DP3" s="483"/>
      <c r="DQ3" s="473" t="s">
        <v>54</v>
      </c>
      <c r="DR3" s="474"/>
      <c r="DS3" s="474"/>
      <c r="DT3" s="474"/>
      <c r="DU3" s="475"/>
      <c r="DV3" s="476" t="s">
        <v>53</v>
      </c>
      <c r="DW3" s="477"/>
      <c r="DX3" s="477"/>
      <c r="DY3" s="477"/>
      <c r="DZ3" s="478"/>
      <c r="EA3" s="479" t="s">
        <v>52</v>
      </c>
      <c r="EB3" s="479"/>
      <c r="EC3" s="479"/>
      <c r="ED3" s="479"/>
      <c r="EE3" s="483"/>
      <c r="EF3" s="483"/>
      <c r="EG3" s="483"/>
      <c r="EH3" s="483"/>
    </row>
    <row r="4" spans="1:151" s="16" customFormat="1" ht="67.2" customHeight="1" x14ac:dyDescent="0.25">
      <c r="A4" s="497"/>
      <c r="B4" s="546"/>
      <c r="C4" s="17" t="s">
        <v>51</v>
      </c>
      <c r="D4" s="307" t="s">
        <v>51</v>
      </c>
      <c r="E4" s="303" t="s">
        <v>50</v>
      </c>
      <c r="F4" s="303" t="s">
        <v>51</v>
      </c>
      <c r="G4" s="303" t="s">
        <v>70</v>
      </c>
      <c r="H4" s="303" t="s">
        <v>71</v>
      </c>
      <c r="I4" s="303" t="s">
        <v>50</v>
      </c>
      <c r="J4" s="303" t="s">
        <v>51</v>
      </c>
      <c r="K4" s="306" t="s">
        <v>50</v>
      </c>
      <c r="L4" s="306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296" t="s">
        <v>51</v>
      </c>
      <c r="S4" s="296" t="s">
        <v>70</v>
      </c>
      <c r="T4" s="296" t="s">
        <v>71</v>
      </c>
      <c r="U4" s="294" t="s">
        <v>50</v>
      </c>
      <c r="V4" s="294" t="s">
        <v>51</v>
      </c>
      <c r="W4" s="14" t="s">
        <v>73</v>
      </c>
      <c r="X4" s="294" t="s">
        <v>74</v>
      </c>
      <c r="Y4" s="21"/>
      <c r="Z4" s="14" t="s">
        <v>50</v>
      </c>
      <c r="AA4" s="14" t="s">
        <v>51</v>
      </c>
      <c r="AB4" s="14" t="s">
        <v>50</v>
      </c>
      <c r="AC4" s="306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299" t="s">
        <v>39</v>
      </c>
      <c r="BF4" s="301" t="s">
        <v>76</v>
      </c>
      <c r="BG4" s="28" t="s">
        <v>60</v>
      </c>
      <c r="BH4" s="29" t="s">
        <v>50</v>
      </c>
      <c r="BI4" s="299" t="s">
        <v>51</v>
      </c>
      <c r="BJ4" s="299" t="s">
        <v>70</v>
      </c>
      <c r="BK4" s="299" t="s">
        <v>77</v>
      </c>
      <c r="BL4" s="30" t="s">
        <v>50</v>
      </c>
      <c r="BM4" s="307" t="s">
        <v>51</v>
      </c>
      <c r="BN4" s="307" t="s">
        <v>70</v>
      </c>
      <c r="BO4" s="299" t="s">
        <v>78</v>
      </c>
      <c r="BP4" s="29" t="s">
        <v>50</v>
      </c>
      <c r="BQ4" s="31" t="s">
        <v>51</v>
      </c>
      <c r="BR4" s="307" t="s">
        <v>70</v>
      </c>
      <c r="BS4" s="299" t="s">
        <v>78</v>
      </c>
      <c r="BT4" s="32" t="s">
        <v>79</v>
      </c>
      <c r="BU4" s="32" t="s">
        <v>80</v>
      </c>
      <c r="BV4" s="25" t="s">
        <v>51</v>
      </c>
      <c r="BW4" s="299" t="s">
        <v>70</v>
      </c>
      <c r="BX4" s="299" t="s">
        <v>81</v>
      </c>
      <c r="BY4" s="484"/>
      <c r="BZ4" s="301" t="s">
        <v>82</v>
      </c>
      <c r="CA4" s="301" t="s">
        <v>83</v>
      </c>
      <c r="CB4" s="484"/>
      <c r="CC4" s="484"/>
      <c r="CD4" s="299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299" t="s">
        <v>90</v>
      </c>
      <c r="CO4" s="299" t="s">
        <v>91</v>
      </c>
      <c r="CP4" s="24" t="s">
        <v>92</v>
      </c>
      <c r="CQ4" s="299" t="s">
        <v>93</v>
      </c>
      <c r="CR4" s="24" t="s">
        <v>94</v>
      </c>
      <c r="CS4" s="24" t="s">
        <v>95</v>
      </c>
      <c r="CT4" s="299" t="s">
        <v>96</v>
      </c>
      <c r="CU4" s="25" t="s">
        <v>97</v>
      </c>
      <c r="CV4" s="300" t="s">
        <v>50</v>
      </c>
      <c r="CW4" s="300" t="s">
        <v>51</v>
      </c>
      <c r="CX4" s="300" t="s">
        <v>70</v>
      </c>
      <c r="CY4" s="300" t="s">
        <v>82</v>
      </c>
      <c r="CZ4" s="300" t="s">
        <v>83</v>
      </c>
      <c r="DA4" s="25" t="s">
        <v>50</v>
      </c>
      <c r="DB4" s="25" t="s">
        <v>51</v>
      </c>
      <c r="DC4" s="25" t="s">
        <v>70</v>
      </c>
      <c r="DD4" s="25" t="s">
        <v>98</v>
      </c>
      <c r="DE4" s="25" t="s">
        <v>50</v>
      </c>
      <c r="DF4" s="25" t="s">
        <v>51</v>
      </c>
      <c r="DG4" s="25" t="s">
        <v>50</v>
      </c>
      <c r="DH4" s="25" t="s">
        <v>51</v>
      </c>
      <c r="DI4" s="480"/>
      <c r="DJ4" s="480"/>
      <c r="DK4" s="520"/>
      <c r="DL4" s="299" t="s">
        <v>99</v>
      </c>
      <c r="DM4" s="299" t="s">
        <v>100</v>
      </c>
      <c r="DN4" s="299" t="s">
        <v>101</v>
      </c>
      <c r="DO4" s="307" t="s">
        <v>83</v>
      </c>
      <c r="DP4" s="307" t="s">
        <v>102</v>
      </c>
      <c r="DQ4" s="299" t="s">
        <v>99</v>
      </c>
      <c r="DR4" s="299" t="s">
        <v>100</v>
      </c>
      <c r="DS4" s="299" t="s">
        <v>101</v>
      </c>
      <c r="DT4" s="307" t="s">
        <v>83</v>
      </c>
      <c r="DU4" s="307" t="s">
        <v>102</v>
      </c>
      <c r="DV4" s="299" t="s">
        <v>99</v>
      </c>
      <c r="DW4" s="299" t="s">
        <v>103</v>
      </c>
      <c r="DX4" s="299" t="s">
        <v>101</v>
      </c>
      <c r="DY4" s="307" t="s">
        <v>83</v>
      </c>
      <c r="DZ4" s="307" t="s">
        <v>102</v>
      </c>
      <c r="EA4" s="299" t="s">
        <v>99</v>
      </c>
      <c r="EB4" s="299" t="s">
        <v>101</v>
      </c>
      <c r="EC4" s="307" t="s">
        <v>83</v>
      </c>
      <c r="ED4" s="307" t="s">
        <v>102</v>
      </c>
      <c r="EE4" s="301" t="s">
        <v>99</v>
      </c>
      <c r="EF4" s="301" t="s">
        <v>101</v>
      </c>
      <c r="EG4" s="28" t="s">
        <v>83</v>
      </c>
      <c r="EH4" s="307" t="s">
        <v>102</v>
      </c>
      <c r="EN4" s="37" t="s">
        <v>106</v>
      </c>
      <c r="EO4" s="37" t="s">
        <v>83</v>
      </c>
      <c r="EP4" s="16" t="s">
        <v>107</v>
      </c>
    </row>
    <row r="5" spans="1:151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9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BI5-EJ5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BM5-EK5</f>
        <v>3350</v>
      </c>
      <c r="BP5" s="53">
        <v>8000</v>
      </c>
      <c r="BQ5" s="55">
        <v>30453</v>
      </c>
      <c r="BR5" s="55">
        <f>BQ5/BP5*100</f>
        <v>380.66249999999997</v>
      </c>
      <c r="BS5" s="55">
        <f t="shared" ref="BS5:BS26" si="4">BQ5-EL5</f>
        <v>30453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BV5-EM5</f>
        <v>0</v>
      </c>
      <c r="BY5" s="54"/>
      <c r="BZ5" s="38">
        <v>2079</v>
      </c>
      <c r="CA5" s="38">
        <v>4495</v>
      </c>
      <c r="CB5" s="56">
        <f>((BM5*0.45)+(BQ5*0.34)+(BV5/1.33*0.18)+(CA5*0.2))/DK5*10</f>
        <v>32.577278529486854</v>
      </c>
      <c r="CC5" s="57">
        <f>(BO5*0.45+BS5*0.35+(BX5/1.33*0.17))/DK5*10</f>
        <v>31.059611947919326</v>
      </c>
      <c r="CD5" s="57">
        <v>23.1</v>
      </c>
      <c r="CE5" s="43">
        <v>1500</v>
      </c>
      <c r="CF5" s="43"/>
      <c r="CG5" s="45">
        <v>1500</v>
      </c>
      <c r="CH5" s="80">
        <v>1500</v>
      </c>
      <c r="CI5" s="58">
        <v>6604</v>
      </c>
      <c r="CJ5" s="59">
        <f>CL5+CN5</f>
        <v>6604</v>
      </c>
      <c r="CK5" s="60">
        <v>200</v>
      </c>
      <c r="CL5" s="43">
        <v>414</v>
      </c>
      <c r="CM5" s="43"/>
      <c r="CN5" s="43">
        <v>6190</v>
      </c>
      <c r="CO5" s="43">
        <f>CN5-EN5</f>
        <v>0</v>
      </c>
      <c r="CP5" s="43">
        <v>17579</v>
      </c>
      <c r="CQ5" s="43">
        <f>CP5-EO5</f>
        <v>0</v>
      </c>
      <c r="CR5" s="61">
        <f t="shared" ref="CR5:CR30" si="6">CP5/CN5*10</f>
        <v>28.39903069466882</v>
      </c>
      <c r="CS5" s="62">
        <v>400</v>
      </c>
      <c r="CT5" s="62">
        <f t="shared" ref="CT5:CT24" si="7">CJ5/CI5*100</f>
        <v>100</v>
      </c>
      <c r="CU5" s="64"/>
      <c r="CV5" s="64"/>
      <c r="CW5" s="64"/>
      <c r="CX5" s="64"/>
      <c r="CY5" s="64"/>
      <c r="CZ5" s="64"/>
      <c r="DA5" s="65">
        <v>5000</v>
      </c>
      <c r="DB5" s="64">
        <v>1058</v>
      </c>
      <c r="DC5" s="66">
        <f>DB5/DA5*100</f>
        <v>21.16</v>
      </c>
      <c r="DD5" s="64">
        <f>DB5-EP5</f>
        <v>-896</v>
      </c>
      <c r="DE5" s="62">
        <v>384</v>
      </c>
      <c r="DF5" s="64">
        <v>384</v>
      </c>
      <c r="DG5" s="62">
        <v>1383</v>
      </c>
      <c r="DH5" s="64">
        <v>1731</v>
      </c>
      <c r="DI5" s="67"/>
      <c r="DJ5" s="67"/>
      <c r="DK5" s="68">
        <v>3917</v>
      </c>
      <c r="DL5" s="69">
        <v>110</v>
      </c>
      <c r="DM5" s="69"/>
      <c r="DN5" s="69">
        <v>110</v>
      </c>
      <c r="DO5" s="51">
        <v>2118</v>
      </c>
      <c r="DP5" s="70">
        <f>DO5/DN5*10</f>
        <v>192.54545454545453</v>
      </c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J5" s="54"/>
      <c r="EK5" s="51"/>
      <c r="EL5" s="70"/>
      <c r="EM5" s="51"/>
      <c r="EN5" s="43">
        <v>6190</v>
      </c>
      <c r="EO5" s="43">
        <v>17579</v>
      </c>
      <c r="EP5" s="64">
        <v>1954</v>
      </c>
    </row>
    <row r="6" spans="1:151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7" si="8">CL6+CN6</f>
        <v>896</v>
      </c>
      <c r="CK6" s="60"/>
      <c r="CL6" s="43"/>
      <c r="CM6" s="43"/>
      <c r="CN6" s="43">
        <v>896</v>
      </c>
      <c r="CO6" s="43">
        <f t="shared" ref="CO6:CO26" si="9">CN6-EN6</f>
        <v>0</v>
      </c>
      <c r="CP6" s="43">
        <v>1801</v>
      </c>
      <c r="CQ6" s="43">
        <f t="shared" ref="CQ6:CQ26" si="10">CP6-EO6</f>
        <v>0</v>
      </c>
      <c r="CR6" s="61">
        <f t="shared" si="6"/>
        <v>20.100446428571427</v>
      </c>
      <c r="CS6" s="62"/>
      <c r="CT6" s="62">
        <f t="shared" si="7"/>
        <v>100</v>
      </c>
      <c r="CU6" s="64"/>
      <c r="CV6" s="66"/>
      <c r="CW6" s="66"/>
      <c r="CX6" s="66"/>
      <c r="CY6" s="66"/>
      <c r="CZ6" s="66"/>
      <c r="DA6" s="65">
        <v>896</v>
      </c>
      <c r="DB6" s="64">
        <v>896</v>
      </c>
      <c r="DC6" s="64">
        <f t="shared" ref="DC6:DC30" si="11">DB6/DA6*100</f>
        <v>100</v>
      </c>
      <c r="DD6" s="64">
        <f t="shared" ref="DD6:DD26" si="12">DB6-EP6</f>
        <v>896</v>
      </c>
      <c r="DE6" s="63"/>
      <c r="DF6" s="66"/>
      <c r="DG6" s="62">
        <v>234</v>
      </c>
      <c r="DH6" s="64">
        <v>269</v>
      </c>
      <c r="DI6" s="67"/>
      <c r="DJ6" s="67"/>
      <c r="DK6" s="68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J6" s="54"/>
      <c r="EK6" s="51"/>
      <c r="EL6" s="51"/>
      <c r="EM6" s="51"/>
      <c r="EN6" s="43">
        <v>896</v>
      </c>
      <c r="EO6" s="43">
        <v>1801</v>
      </c>
      <c r="EP6" s="78"/>
    </row>
    <row r="7" spans="1:151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30" si="16">BV7/BU7*100</f>
        <v>64.769230769230774</v>
      </c>
      <c r="BX7" s="54">
        <f t="shared" si="5"/>
        <v>8420</v>
      </c>
      <c r="BY7" s="55">
        <v>1210</v>
      </c>
      <c r="BZ7" s="43">
        <v>800</v>
      </c>
      <c r="CA7" s="43">
        <v>1418</v>
      </c>
      <c r="CB7" s="56">
        <f t="shared" ref="CB7:CB20" si="17">((BM7*0.45)+(BQ7*0.34)+(BV7/1.33*0.18)+(CA7*0.2))/DK7*10</f>
        <v>27.656495017171373</v>
      </c>
      <c r="CC7" s="57">
        <f t="shared" ref="CC7:CC20" si="18">(BO7*0.45+BS7*0.35+(BX7/1.33*0.17))/DK7*10</f>
        <v>25.877262021164377</v>
      </c>
      <c r="CD7" s="57">
        <v>18.899999999999999</v>
      </c>
      <c r="CE7" s="80">
        <v>521</v>
      </c>
      <c r="CF7" s="43">
        <v>1</v>
      </c>
      <c r="CG7" s="45">
        <v>521</v>
      </c>
      <c r="CH7" s="80">
        <v>521</v>
      </c>
      <c r="CI7" s="58">
        <v>1788</v>
      </c>
      <c r="CJ7" s="59">
        <f t="shared" si="8"/>
        <v>1788</v>
      </c>
      <c r="CK7" s="60">
        <v>286</v>
      </c>
      <c r="CL7" s="43">
        <v>250</v>
      </c>
      <c r="CM7" s="43"/>
      <c r="CN7" s="43">
        <v>1538</v>
      </c>
      <c r="CO7" s="43">
        <f t="shared" si="9"/>
        <v>0</v>
      </c>
      <c r="CP7" s="43">
        <v>5244.6</v>
      </c>
      <c r="CQ7" s="43">
        <f t="shared" si="10"/>
        <v>0</v>
      </c>
      <c r="CR7" s="61">
        <f t="shared" si="6"/>
        <v>34.100130039011709</v>
      </c>
      <c r="CS7" s="62">
        <v>101</v>
      </c>
      <c r="CT7" s="62">
        <f t="shared" si="7"/>
        <v>100</v>
      </c>
      <c r="CU7" s="64"/>
      <c r="CV7" s="66"/>
      <c r="CW7" s="66"/>
      <c r="CX7" s="66"/>
      <c r="CY7" s="66"/>
      <c r="CZ7" s="66"/>
      <c r="DA7" s="65">
        <v>1700</v>
      </c>
      <c r="DB7" s="65">
        <v>980</v>
      </c>
      <c r="DC7" s="66">
        <f t="shared" si="11"/>
        <v>57.647058823529406</v>
      </c>
      <c r="DD7" s="64">
        <f t="shared" si="12"/>
        <v>35</v>
      </c>
      <c r="DE7" s="62">
        <v>93</v>
      </c>
      <c r="DF7" s="64"/>
      <c r="DG7" s="62">
        <v>370</v>
      </c>
      <c r="DH7" s="64">
        <v>455</v>
      </c>
      <c r="DI7" s="67"/>
      <c r="DJ7" s="67"/>
      <c r="DK7" s="67">
        <v>1561</v>
      </c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J7" s="54"/>
      <c r="EK7" s="51"/>
      <c r="EL7" s="70"/>
      <c r="EM7" s="51"/>
      <c r="EN7" s="43">
        <v>1538</v>
      </c>
      <c r="EO7" s="43">
        <v>5244.6</v>
      </c>
      <c r="EP7" s="65">
        <v>945</v>
      </c>
    </row>
    <row r="8" spans="1:151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165</v>
      </c>
      <c r="CA8" s="38">
        <v>120</v>
      </c>
      <c r="CB8" s="56">
        <f t="shared" si="17"/>
        <v>22.950433197221511</v>
      </c>
      <c r="CC8" s="57">
        <f t="shared" si="18"/>
        <v>22.027491072370307</v>
      </c>
      <c r="CD8" s="57">
        <v>17.7</v>
      </c>
      <c r="CE8" s="43">
        <v>355</v>
      </c>
      <c r="CF8" s="43">
        <v>1</v>
      </c>
      <c r="CG8" s="45">
        <v>423</v>
      </c>
      <c r="CH8" s="80">
        <v>423</v>
      </c>
      <c r="CI8" s="58">
        <v>634</v>
      </c>
      <c r="CJ8" s="59">
        <f t="shared" si="8"/>
        <v>634</v>
      </c>
      <c r="CK8" s="60"/>
      <c r="CL8" s="43">
        <v>244</v>
      </c>
      <c r="CM8" s="43"/>
      <c r="CN8" s="43">
        <v>390</v>
      </c>
      <c r="CO8" s="43">
        <f t="shared" si="9"/>
        <v>0</v>
      </c>
      <c r="CP8" s="43">
        <v>420</v>
      </c>
      <c r="CQ8" s="43">
        <f t="shared" si="10"/>
        <v>0</v>
      </c>
      <c r="CR8" s="61">
        <f t="shared" si="6"/>
        <v>10.769230769230768</v>
      </c>
      <c r="CS8" s="62">
        <v>10</v>
      </c>
      <c r="CT8" s="62">
        <f t="shared" si="7"/>
        <v>100</v>
      </c>
      <c r="CU8" s="64"/>
      <c r="CV8" s="64"/>
      <c r="CW8" s="64"/>
      <c r="CX8" s="64"/>
      <c r="CY8" s="64"/>
      <c r="CZ8" s="64"/>
      <c r="DA8" s="65">
        <v>530</v>
      </c>
      <c r="DB8" s="65">
        <v>440</v>
      </c>
      <c r="DC8" s="66">
        <f t="shared" si="11"/>
        <v>83.018867924528308</v>
      </c>
      <c r="DD8" s="64">
        <f t="shared" si="12"/>
        <v>60</v>
      </c>
      <c r="DE8" s="62">
        <v>93</v>
      </c>
      <c r="DF8" s="64"/>
      <c r="DG8" s="62">
        <v>106</v>
      </c>
      <c r="DH8" s="64">
        <v>60</v>
      </c>
      <c r="DI8" s="67"/>
      <c r="DJ8" s="67">
        <v>0</v>
      </c>
      <c r="DK8" s="68">
        <v>499</v>
      </c>
      <c r="DL8" s="69">
        <v>30</v>
      </c>
      <c r="DM8" s="69"/>
      <c r="DN8" s="69">
        <v>30</v>
      </c>
      <c r="DO8" s="51">
        <v>237</v>
      </c>
      <c r="DP8" s="70">
        <f>DO8/DN8*10</f>
        <v>79</v>
      </c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J8" s="54"/>
      <c r="EK8" s="51"/>
      <c r="EL8" s="51"/>
      <c r="EM8" s="51"/>
      <c r="EN8" s="43">
        <v>390</v>
      </c>
      <c r="EO8" s="43">
        <v>420</v>
      </c>
      <c r="EP8" s="65">
        <v>380</v>
      </c>
    </row>
    <row r="9" spans="1:151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1172</v>
      </c>
      <c r="CA9" s="38">
        <v>527</v>
      </c>
      <c r="CB9" s="56">
        <f t="shared" si="17"/>
        <v>27.024102773941653</v>
      </c>
      <c r="CC9" s="57">
        <f t="shared" si="18"/>
        <v>24.855429389801031</v>
      </c>
      <c r="CD9" s="57">
        <v>18.100000000000001</v>
      </c>
      <c r="CE9" s="43">
        <v>391</v>
      </c>
      <c r="CF9" s="43">
        <v>1</v>
      </c>
      <c r="CG9" s="45">
        <v>480</v>
      </c>
      <c r="CH9" s="43">
        <v>391</v>
      </c>
      <c r="CI9" s="58">
        <v>1880</v>
      </c>
      <c r="CJ9" s="59">
        <f t="shared" si="8"/>
        <v>1678</v>
      </c>
      <c r="CK9" s="60"/>
      <c r="CL9" s="43">
        <v>20</v>
      </c>
      <c r="CM9" s="43"/>
      <c r="CN9" s="43">
        <v>1658</v>
      </c>
      <c r="CO9" s="43">
        <f t="shared" si="9"/>
        <v>111</v>
      </c>
      <c r="CP9" s="43">
        <v>3265</v>
      </c>
      <c r="CQ9" s="43">
        <f t="shared" si="10"/>
        <v>145</v>
      </c>
      <c r="CR9" s="61">
        <f t="shared" si="6"/>
        <v>19.692400482509047</v>
      </c>
      <c r="CS9" s="62">
        <v>95</v>
      </c>
      <c r="CT9" s="63">
        <f t="shared" si="7"/>
        <v>89.255319148936181</v>
      </c>
      <c r="CU9" s="64">
        <v>5</v>
      </c>
      <c r="CV9" s="64"/>
      <c r="CW9" s="64"/>
      <c r="CX9" s="64"/>
      <c r="CY9" s="64"/>
      <c r="CZ9" s="64"/>
      <c r="DA9" s="65">
        <v>1100</v>
      </c>
      <c r="DB9" s="64">
        <v>730</v>
      </c>
      <c r="DC9" s="66">
        <f t="shared" si="11"/>
        <v>66.363636363636374</v>
      </c>
      <c r="DD9" s="64">
        <f t="shared" si="12"/>
        <v>20</v>
      </c>
      <c r="DE9" s="62">
        <v>99</v>
      </c>
      <c r="DF9" s="64">
        <v>99</v>
      </c>
      <c r="DG9" s="62">
        <v>363</v>
      </c>
      <c r="DH9" s="64">
        <v>363</v>
      </c>
      <c r="DI9" s="67"/>
      <c r="DJ9" s="67"/>
      <c r="DK9" s="68">
        <v>882</v>
      </c>
      <c r="DL9" s="69"/>
      <c r="DM9" s="69"/>
      <c r="DN9" s="69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J9" s="54"/>
      <c r="EK9" s="51"/>
      <c r="EL9" s="51"/>
      <c r="EM9" s="51"/>
      <c r="EN9" s="43">
        <v>1547</v>
      </c>
      <c r="EO9" s="43">
        <v>3120</v>
      </c>
      <c r="EP9" s="64">
        <v>710</v>
      </c>
    </row>
    <row r="10" spans="1:151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559</v>
      </c>
      <c r="CA10" s="38">
        <v>550</v>
      </c>
      <c r="CB10" s="56">
        <f t="shared" si="17"/>
        <v>24.165316045380877</v>
      </c>
      <c r="CC10" s="57">
        <f t="shared" si="18"/>
        <v>23.0064829821718</v>
      </c>
      <c r="CD10" s="57">
        <v>15.2</v>
      </c>
      <c r="CE10" s="43">
        <v>90</v>
      </c>
      <c r="CF10" s="43">
        <v>1</v>
      </c>
      <c r="CG10" s="45">
        <v>140</v>
      </c>
      <c r="CH10" s="43">
        <v>90</v>
      </c>
      <c r="CI10" s="58">
        <v>760</v>
      </c>
      <c r="CJ10" s="59">
        <f t="shared" si="8"/>
        <v>760</v>
      </c>
      <c r="CK10" s="60"/>
      <c r="CL10" s="43">
        <v>45</v>
      </c>
      <c r="CM10" s="43"/>
      <c r="CN10" s="43">
        <v>715</v>
      </c>
      <c r="CO10" s="43">
        <f t="shared" si="9"/>
        <v>8</v>
      </c>
      <c r="CP10" s="43">
        <v>2088</v>
      </c>
      <c r="CQ10" s="43">
        <f t="shared" si="10"/>
        <v>64</v>
      </c>
      <c r="CR10" s="61">
        <f t="shared" si="6"/>
        <v>29.2027972027972</v>
      </c>
      <c r="CS10" s="62">
        <v>35</v>
      </c>
      <c r="CT10" s="62">
        <f t="shared" si="7"/>
        <v>100</v>
      </c>
      <c r="CU10" s="64">
        <v>2</v>
      </c>
      <c r="CV10" s="66"/>
      <c r="CW10" s="66"/>
      <c r="CX10" s="66"/>
      <c r="CY10" s="66"/>
      <c r="CZ10" s="66"/>
      <c r="DA10" s="65">
        <v>800</v>
      </c>
      <c r="DB10" s="64">
        <v>485</v>
      </c>
      <c r="DC10" s="64">
        <f t="shared" si="11"/>
        <v>60.624999999999993</v>
      </c>
      <c r="DD10" s="64">
        <f t="shared" si="12"/>
        <v>0</v>
      </c>
      <c r="DE10" s="62">
        <v>30</v>
      </c>
      <c r="DF10" s="64">
        <v>21</v>
      </c>
      <c r="DG10" s="62">
        <v>180</v>
      </c>
      <c r="DH10" s="64">
        <v>220</v>
      </c>
      <c r="DI10" s="67"/>
      <c r="DJ10" s="67">
        <v>0</v>
      </c>
      <c r="DK10" s="68">
        <v>617</v>
      </c>
      <c r="DL10" s="69">
        <v>40</v>
      </c>
      <c r="DM10" s="69"/>
      <c r="DN10" s="69">
        <v>40</v>
      </c>
      <c r="DO10" s="51">
        <v>402</v>
      </c>
      <c r="DP10" s="70">
        <f t="shared" ref="DP10:DP15" si="19">DO10/DN10*10</f>
        <v>100.5</v>
      </c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J10" s="54"/>
      <c r="EK10" s="51"/>
      <c r="EL10" s="51"/>
      <c r="EM10" s="51"/>
      <c r="EN10" s="43">
        <v>707</v>
      </c>
      <c r="EO10" s="43">
        <v>2024</v>
      </c>
      <c r="EP10" s="64">
        <v>485</v>
      </c>
    </row>
    <row r="11" spans="1:151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450</v>
      </c>
      <c r="CA11" s="38">
        <v>480</v>
      </c>
      <c r="CB11" s="56">
        <f t="shared" si="17"/>
        <v>21.805182957393484</v>
      </c>
      <c r="CC11" s="57">
        <f t="shared" si="18"/>
        <v>19.025413533834588</v>
      </c>
      <c r="CD11" s="57">
        <v>12.2</v>
      </c>
      <c r="CE11" s="80">
        <v>70</v>
      </c>
      <c r="CF11" s="43">
        <v>1</v>
      </c>
      <c r="CG11" s="45">
        <v>70</v>
      </c>
      <c r="CH11" s="80">
        <v>70</v>
      </c>
      <c r="CI11" s="58">
        <v>590</v>
      </c>
      <c r="CJ11" s="59">
        <f t="shared" si="8"/>
        <v>590</v>
      </c>
      <c r="CK11" s="60"/>
      <c r="CL11" s="43">
        <v>45</v>
      </c>
      <c r="CM11" s="43"/>
      <c r="CN11" s="43">
        <v>545</v>
      </c>
      <c r="CO11" s="43">
        <f t="shared" si="9"/>
        <v>0</v>
      </c>
      <c r="CP11" s="43">
        <v>1526</v>
      </c>
      <c r="CQ11" s="43">
        <f t="shared" si="10"/>
        <v>0</v>
      </c>
      <c r="CR11" s="61">
        <f t="shared" si="6"/>
        <v>28</v>
      </c>
      <c r="CS11" s="62">
        <v>40</v>
      </c>
      <c r="CT11" s="62">
        <f t="shared" si="7"/>
        <v>100</v>
      </c>
      <c r="CU11" s="64"/>
      <c r="CV11" s="66"/>
      <c r="CW11" s="66"/>
      <c r="CX11" s="66"/>
      <c r="CY11" s="66"/>
      <c r="CZ11" s="66"/>
      <c r="DA11" s="65">
        <v>500</v>
      </c>
      <c r="DB11" s="64">
        <v>420</v>
      </c>
      <c r="DC11" s="66">
        <f t="shared" si="11"/>
        <v>84</v>
      </c>
      <c r="DD11" s="64">
        <f t="shared" si="12"/>
        <v>20</v>
      </c>
      <c r="DE11" s="62">
        <v>15</v>
      </c>
      <c r="DF11" s="64">
        <v>15</v>
      </c>
      <c r="DG11" s="62">
        <v>131</v>
      </c>
      <c r="DH11" s="64">
        <v>140</v>
      </c>
      <c r="DI11" s="67"/>
      <c r="DJ11" s="67">
        <v>0</v>
      </c>
      <c r="DK11" s="68">
        <v>375</v>
      </c>
      <c r="DL11" s="69">
        <v>20</v>
      </c>
      <c r="DM11" s="69">
        <v>15</v>
      </c>
      <c r="DN11" s="69">
        <v>20</v>
      </c>
      <c r="DO11" s="51">
        <v>240</v>
      </c>
      <c r="DP11" s="51">
        <f t="shared" si="19"/>
        <v>120</v>
      </c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J11" s="54"/>
      <c r="EK11" s="51"/>
      <c r="EL11" s="51"/>
      <c r="EM11" s="51"/>
      <c r="EN11" s="43">
        <v>545</v>
      </c>
      <c r="EO11" s="43">
        <v>1526</v>
      </c>
      <c r="EP11" s="64">
        <v>400</v>
      </c>
    </row>
    <row r="12" spans="1:151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550</v>
      </c>
      <c r="CA12" s="38">
        <v>1045</v>
      </c>
      <c r="CB12" s="56">
        <f t="shared" si="17"/>
        <v>14.706016038765355</v>
      </c>
      <c r="CC12" s="57">
        <f t="shared" si="18"/>
        <v>13.051465214300732</v>
      </c>
      <c r="CD12" s="57">
        <v>10</v>
      </c>
      <c r="CE12" s="80">
        <v>250</v>
      </c>
      <c r="CF12" s="43">
        <v>2</v>
      </c>
      <c r="CG12" s="45">
        <v>250</v>
      </c>
      <c r="CH12" s="80">
        <v>250</v>
      </c>
      <c r="CI12" s="58">
        <v>1380</v>
      </c>
      <c r="CJ12" s="59">
        <f t="shared" si="8"/>
        <v>1280</v>
      </c>
      <c r="CK12" s="60">
        <v>162</v>
      </c>
      <c r="CL12" s="43"/>
      <c r="CM12" s="43"/>
      <c r="CN12" s="43">
        <v>1280</v>
      </c>
      <c r="CO12" s="43">
        <f t="shared" si="9"/>
        <v>0</v>
      </c>
      <c r="CP12" s="43">
        <v>3409</v>
      </c>
      <c r="CQ12" s="43">
        <f t="shared" si="10"/>
        <v>0</v>
      </c>
      <c r="CR12" s="61">
        <f t="shared" si="6"/>
        <v>26.6328125</v>
      </c>
      <c r="CS12" s="62">
        <v>140</v>
      </c>
      <c r="CT12" s="63">
        <f t="shared" si="7"/>
        <v>92.753623188405797</v>
      </c>
      <c r="CU12" s="64"/>
      <c r="CV12" s="64"/>
      <c r="CW12" s="64"/>
      <c r="CX12" s="64"/>
      <c r="CY12" s="64"/>
      <c r="CZ12" s="64"/>
      <c r="DA12" s="65">
        <v>1800</v>
      </c>
      <c r="DB12" s="64">
        <v>512</v>
      </c>
      <c r="DC12" s="66">
        <f t="shared" si="11"/>
        <v>28.444444444444443</v>
      </c>
      <c r="DD12" s="64">
        <f t="shared" si="12"/>
        <v>32</v>
      </c>
      <c r="DE12" s="62">
        <v>55</v>
      </c>
      <c r="DF12" s="64">
        <v>55</v>
      </c>
      <c r="DG12" s="62">
        <v>350</v>
      </c>
      <c r="DH12" s="64">
        <v>277</v>
      </c>
      <c r="DI12" s="67"/>
      <c r="DJ12" s="67"/>
      <c r="DK12" s="68">
        <v>1502</v>
      </c>
      <c r="DL12" s="69">
        <v>41</v>
      </c>
      <c r="DM12" s="69"/>
      <c r="DN12" s="69">
        <v>41</v>
      </c>
      <c r="DO12" s="51">
        <v>679</v>
      </c>
      <c r="DP12" s="70">
        <f t="shared" si="19"/>
        <v>165.60975609756099</v>
      </c>
      <c r="DQ12" s="51">
        <v>25</v>
      </c>
      <c r="DR12" s="51"/>
      <c r="DS12" s="69">
        <v>25</v>
      </c>
      <c r="DT12" s="51">
        <v>360</v>
      </c>
      <c r="DU12" s="51">
        <f>DT12/DS12*10</f>
        <v>144</v>
      </c>
      <c r="DV12" s="51">
        <v>20</v>
      </c>
      <c r="DW12" s="51"/>
      <c r="DX12" s="69">
        <v>20</v>
      </c>
      <c r="DY12" s="51">
        <v>318</v>
      </c>
      <c r="DZ12" s="51">
        <f>DY12/DX12*10</f>
        <v>159</v>
      </c>
      <c r="EA12" s="51">
        <v>25</v>
      </c>
      <c r="EB12" s="81">
        <v>25</v>
      </c>
      <c r="EC12" s="81">
        <v>1957</v>
      </c>
      <c r="ED12" s="51">
        <f>EC12/EB12*10</f>
        <v>782.8</v>
      </c>
      <c r="EE12" s="51">
        <f>DQ12+DV12+EA12</f>
        <v>70</v>
      </c>
      <c r="EF12" s="51">
        <f>DS12+DX12+EB12</f>
        <v>70</v>
      </c>
      <c r="EG12" s="51">
        <f>DT12+DY12+EC12</f>
        <v>2635</v>
      </c>
      <c r="EH12" s="51">
        <f>EG12/EF12*10</f>
        <v>376.42857142857144</v>
      </c>
      <c r="EJ12" s="54"/>
      <c r="EK12" s="51"/>
      <c r="EL12" s="51"/>
      <c r="EM12" s="51"/>
      <c r="EN12" s="43">
        <v>1280</v>
      </c>
      <c r="EO12" s="43">
        <v>3409</v>
      </c>
      <c r="EP12" s="64">
        <v>480</v>
      </c>
    </row>
    <row r="13" spans="1:151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620</v>
      </c>
      <c r="CA13" s="38">
        <v>730</v>
      </c>
      <c r="CB13" s="56">
        <f t="shared" si="17"/>
        <v>26.349914236706692</v>
      </c>
      <c r="CC13" s="57">
        <f t="shared" si="18"/>
        <v>24.365351629502573</v>
      </c>
      <c r="CD13" s="57">
        <v>22</v>
      </c>
      <c r="CE13" s="80">
        <v>350</v>
      </c>
      <c r="CF13" s="43">
        <v>1</v>
      </c>
      <c r="CG13" s="45">
        <v>350</v>
      </c>
      <c r="CH13" s="80">
        <v>350</v>
      </c>
      <c r="CI13" s="58">
        <v>1113</v>
      </c>
      <c r="CJ13" s="59">
        <f t="shared" si="8"/>
        <v>958</v>
      </c>
      <c r="CK13" s="60"/>
      <c r="CL13" s="43">
        <v>68</v>
      </c>
      <c r="CM13" s="57"/>
      <c r="CN13" s="43">
        <v>890</v>
      </c>
      <c r="CO13" s="43">
        <f t="shared" si="9"/>
        <v>50</v>
      </c>
      <c r="CP13" s="43">
        <v>2049</v>
      </c>
      <c r="CQ13" s="43">
        <f t="shared" si="10"/>
        <v>130</v>
      </c>
      <c r="CR13" s="61">
        <f t="shared" si="6"/>
        <v>23.022471910112362</v>
      </c>
      <c r="CS13" s="62">
        <v>45</v>
      </c>
      <c r="CT13" s="63">
        <f t="shared" si="7"/>
        <v>86.073674752920041</v>
      </c>
      <c r="CU13" s="64">
        <v>2</v>
      </c>
      <c r="CV13" s="64"/>
      <c r="CW13" s="64"/>
      <c r="CX13" s="64"/>
      <c r="CY13" s="64"/>
      <c r="CZ13" s="64"/>
      <c r="DA13" s="65">
        <v>800</v>
      </c>
      <c r="DB13" s="64">
        <v>390</v>
      </c>
      <c r="DC13" s="66">
        <f t="shared" si="11"/>
        <v>48.75</v>
      </c>
      <c r="DD13" s="64">
        <f t="shared" si="12"/>
        <v>0</v>
      </c>
      <c r="DE13" s="62">
        <v>77</v>
      </c>
      <c r="DF13" s="64">
        <v>77</v>
      </c>
      <c r="DG13" s="62">
        <v>252</v>
      </c>
      <c r="DH13" s="64">
        <v>200</v>
      </c>
      <c r="DI13" s="67"/>
      <c r="DJ13" s="67"/>
      <c r="DK13" s="68">
        <v>583</v>
      </c>
      <c r="DL13" s="69">
        <v>20</v>
      </c>
      <c r="DM13" s="51"/>
      <c r="DN13" s="69">
        <v>20</v>
      </c>
      <c r="DO13" s="51">
        <v>160</v>
      </c>
      <c r="DP13" s="70">
        <f t="shared" si="19"/>
        <v>80</v>
      </c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J13" s="54"/>
      <c r="EK13" s="51"/>
      <c r="EL13" s="51"/>
      <c r="EM13" s="51"/>
      <c r="EN13" s="43">
        <v>840</v>
      </c>
      <c r="EO13" s="43">
        <v>1919</v>
      </c>
      <c r="EP13" s="64">
        <v>390</v>
      </c>
    </row>
    <row r="14" spans="1:151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460</v>
      </c>
      <c r="CA14" s="38">
        <v>232</v>
      </c>
      <c r="CB14" s="56">
        <f t="shared" si="17"/>
        <v>22.413939122900189</v>
      </c>
      <c r="CC14" s="57">
        <f t="shared" si="18"/>
        <v>21.256184140649022</v>
      </c>
      <c r="CD14" s="57">
        <v>23.5</v>
      </c>
      <c r="CE14" s="43">
        <v>150</v>
      </c>
      <c r="CF14" s="43">
        <v>2</v>
      </c>
      <c r="CG14" s="45">
        <v>150</v>
      </c>
      <c r="CH14" s="80">
        <v>150</v>
      </c>
      <c r="CI14" s="58">
        <v>1085</v>
      </c>
      <c r="CJ14" s="59">
        <f t="shared" si="8"/>
        <v>955</v>
      </c>
      <c r="CK14" s="60"/>
      <c r="CL14" s="43">
        <v>200</v>
      </c>
      <c r="CM14" s="43"/>
      <c r="CN14" s="43">
        <v>755</v>
      </c>
      <c r="CO14" s="43">
        <f t="shared" si="9"/>
        <v>65</v>
      </c>
      <c r="CP14" s="43">
        <v>1800</v>
      </c>
      <c r="CQ14" s="43">
        <f t="shared" si="10"/>
        <v>110</v>
      </c>
      <c r="CR14" s="61">
        <f t="shared" si="6"/>
        <v>23.841059602649008</v>
      </c>
      <c r="CS14" s="62">
        <v>40</v>
      </c>
      <c r="CT14" s="63">
        <f t="shared" si="7"/>
        <v>88.018433179723502</v>
      </c>
      <c r="CU14" s="64">
        <v>3</v>
      </c>
      <c r="CV14" s="64"/>
      <c r="CW14" s="64"/>
      <c r="CX14" s="64"/>
      <c r="CY14" s="64"/>
      <c r="CZ14" s="64"/>
      <c r="DA14" s="65">
        <v>900</v>
      </c>
      <c r="DB14" s="64">
        <v>300</v>
      </c>
      <c r="DC14" s="66">
        <f t="shared" si="11"/>
        <v>33.333333333333329</v>
      </c>
      <c r="DD14" s="64">
        <f t="shared" si="12"/>
        <v>120</v>
      </c>
      <c r="DE14" s="62">
        <v>56</v>
      </c>
      <c r="DF14" s="64"/>
      <c r="DG14" s="62">
        <v>223</v>
      </c>
      <c r="DH14" s="64">
        <v>290</v>
      </c>
      <c r="DI14" s="67"/>
      <c r="DJ14" s="67">
        <v>0</v>
      </c>
      <c r="DK14" s="68">
        <v>538</v>
      </c>
      <c r="DL14" s="69">
        <v>7</v>
      </c>
      <c r="DM14" s="69"/>
      <c r="DN14" s="69">
        <v>7</v>
      </c>
      <c r="DO14" s="51">
        <v>18</v>
      </c>
      <c r="DP14" s="70">
        <f t="shared" si="19"/>
        <v>25.714285714285715</v>
      </c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J14" s="54"/>
      <c r="EK14" s="51"/>
      <c r="EL14" s="51"/>
      <c r="EM14" s="51"/>
      <c r="EN14" s="43">
        <v>690</v>
      </c>
      <c r="EO14" s="43">
        <v>1690</v>
      </c>
      <c r="EP14" s="64">
        <v>180</v>
      </c>
    </row>
    <row r="15" spans="1:151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540</v>
      </c>
      <c r="CA15" s="38">
        <v>420</v>
      </c>
      <c r="CB15" s="56">
        <f t="shared" si="17"/>
        <v>32.485795454545453</v>
      </c>
      <c r="CC15" s="57">
        <f t="shared" si="18"/>
        <v>31.94602272727273</v>
      </c>
      <c r="CD15" s="57">
        <v>26</v>
      </c>
      <c r="CE15" s="43">
        <v>1000</v>
      </c>
      <c r="CF15" s="43">
        <v>2</v>
      </c>
      <c r="CG15" s="45">
        <v>1000</v>
      </c>
      <c r="CH15" s="80">
        <v>1000</v>
      </c>
      <c r="CI15" s="58">
        <v>2000</v>
      </c>
      <c r="CJ15" s="59">
        <f t="shared" si="8"/>
        <v>2000</v>
      </c>
      <c r="CK15" s="60">
        <v>150</v>
      </c>
      <c r="CL15" s="43">
        <v>480</v>
      </c>
      <c r="CM15" s="43"/>
      <c r="CN15" s="43">
        <v>1520</v>
      </c>
      <c r="CO15" s="43">
        <f t="shared" si="9"/>
        <v>120</v>
      </c>
      <c r="CP15" s="43">
        <v>2508</v>
      </c>
      <c r="CQ15" s="43">
        <f t="shared" si="10"/>
        <v>108</v>
      </c>
      <c r="CR15" s="61">
        <f t="shared" si="6"/>
        <v>16.5</v>
      </c>
      <c r="CS15" s="62">
        <v>80</v>
      </c>
      <c r="CT15" s="62">
        <f t="shared" si="7"/>
        <v>100</v>
      </c>
      <c r="CU15" s="64">
        <v>2</v>
      </c>
      <c r="CV15" s="66"/>
      <c r="CW15" s="66"/>
      <c r="CX15" s="66"/>
      <c r="CY15" s="66"/>
      <c r="CZ15" s="66"/>
      <c r="DA15" s="65">
        <v>1200</v>
      </c>
      <c r="DB15" s="64">
        <v>370</v>
      </c>
      <c r="DC15" s="66">
        <f t="shared" si="11"/>
        <v>30.833333333333336</v>
      </c>
      <c r="DD15" s="64">
        <f t="shared" si="12"/>
        <v>50</v>
      </c>
      <c r="DE15" s="62">
        <v>220</v>
      </c>
      <c r="DF15" s="64">
        <v>220</v>
      </c>
      <c r="DG15" s="62">
        <v>345</v>
      </c>
      <c r="DH15" s="64">
        <v>320</v>
      </c>
      <c r="DI15" s="67"/>
      <c r="DJ15" s="67"/>
      <c r="DK15" s="68">
        <v>704</v>
      </c>
      <c r="DL15" s="69">
        <v>5</v>
      </c>
      <c r="DM15" s="69"/>
      <c r="DN15" s="69">
        <v>5</v>
      </c>
      <c r="DO15" s="51">
        <v>60</v>
      </c>
      <c r="DP15" s="51">
        <f t="shared" si="19"/>
        <v>120</v>
      </c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J15" s="54"/>
      <c r="EK15" s="51"/>
      <c r="EL15" s="51"/>
      <c r="EM15" s="51"/>
      <c r="EN15" s="43">
        <v>1400</v>
      </c>
      <c r="EO15" s="43">
        <v>2400</v>
      </c>
      <c r="EP15" s="64">
        <v>320</v>
      </c>
    </row>
    <row r="16" spans="1:151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1010</v>
      </c>
      <c r="CA16" s="38">
        <v>1038</v>
      </c>
      <c r="CB16" s="56">
        <f t="shared" si="17"/>
        <v>25.963399826539462</v>
      </c>
      <c r="CC16" s="57">
        <f t="shared" si="18"/>
        <v>24.261925411968775</v>
      </c>
      <c r="CD16" s="57">
        <v>23.8</v>
      </c>
      <c r="CE16" s="80">
        <v>500</v>
      </c>
      <c r="CF16" s="43">
        <v>1</v>
      </c>
      <c r="CG16" s="45">
        <v>500</v>
      </c>
      <c r="CH16" s="80">
        <v>500</v>
      </c>
      <c r="CI16" s="58">
        <v>1863</v>
      </c>
      <c r="CJ16" s="59">
        <f t="shared" si="8"/>
        <v>1863</v>
      </c>
      <c r="CK16" s="60">
        <v>311</v>
      </c>
      <c r="CL16" s="43">
        <v>210</v>
      </c>
      <c r="CM16" s="43"/>
      <c r="CN16" s="43">
        <v>1653</v>
      </c>
      <c r="CO16" s="43">
        <f t="shared" si="9"/>
        <v>0</v>
      </c>
      <c r="CP16" s="43">
        <v>3246</v>
      </c>
      <c r="CQ16" s="43">
        <f t="shared" si="10"/>
        <v>0</v>
      </c>
      <c r="CR16" s="61">
        <f t="shared" si="6"/>
        <v>19.637023593466424</v>
      </c>
      <c r="CS16" s="62">
        <v>42</v>
      </c>
      <c r="CT16" s="62">
        <f t="shared" si="7"/>
        <v>100</v>
      </c>
      <c r="CU16" s="64"/>
      <c r="CV16" s="64">
        <v>355</v>
      </c>
      <c r="CW16" s="64">
        <v>355</v>
      </c>
      <c r="CX16" s="64">
        <f>CW16/CV16*100</f>
        <v>100</v>
      </c>
      <c r="CY16" s="64"/>
      <c r="CZ16" s="64"/>
      <c r="DA16" s="65">
        <v>1700</v>
      </c>
      <c r="DB16" s="64">
        <v>436</v>
      </c>
      <c r="DC16" s="66">
        <f t="shared" si="11"/>
        <v>25.647058823529413</v>
      </c>
      <c r="DD16" s="64">
        <f t="shared" si="12"/>
        <v>30</v>
      </c>
      <c r="DE16" s="62">
        <v>110</v>
      </c>
      <c r="DF16" s="64">
        <v>110</v>
      </c>
      <c r="DG16" s="62">
        <v>325</v>
      </c>
      <c r="DH16" s="64">
        <v>400</v>
      </c>
      <c r="DI16" s="67">
        <v>35</v>
      </c>
      <c r="DJ16" s="67"/>
      <c r="DK16" s="68">
        <v>1153</v>
      </c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J16" s="54"/>
      <c r="EK16" s="51"/>
      <c r="EL16" s="51"/>
      <c r="EM16" s="51"/>
      <c r="EN16" s="43">
        <v>1653</v>
      </c>
      <c r="EO16" s="43">
        <v>3246</v>
      </c>
      <c r="EP16" s="64">
        <v>406</v>
      </c>
    </row>
    <row r="17" spans="1:146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3">
        <v>2</v>
      </c>
      <c r="CG17" s="45">
        <v>100</v>
      </c>
      <c r="CH17" s="80">
        <v>100</v>
      </c>
      <c r="CI17" s="58">
        <v>520</v>
      </c>
      <c r="CJ17" s="59">
        <f t="shared" si="8"/>
        <v>520</v>
      </c>
      <c r="CK17" s="60"/>
      <c r="CL17" s="43">
        <v>50</v>
      </c>
      <c r="CM17" s="43"/>
      <c r="CN17" s="43">
        <v>470</v>
      </c>
      <c r="CO17" s="43">
        <f t="shared" si="9"/>
        <v>105</v>
      </c>
      <c r="CP17" s="43">
        <v>1410</v>
      </c>
      <c r="CQ17" s="43">
        <f t="shared" si="10"/>
        <v>410</v>
      </c>
      <c r="CR17" s="61">
        <f t="shared" si="6"/>
        <v>30</v>
      </c>
      <c r="CS17" s="62">
        <v>14</v>
      </c>
      <c r="CT17" s="62">
        <f t="shared" si="7"/>
        <v>100</v>
      </c>
      <c r="CU17" s="64">
        <v>2</v>
      </c>
      <c r="CV17" s="66"/>
      <c r="CW17" s="66"/>
      <c r="CX17" s="64"/>
      <c r="CY17" s="64"/>
      <c r="CZ17" s="64"/>
      <c r="DA17" s="65">
        <v>350</v>
      </c>
      <c r="DB17" s="64">
        <v>350</v>
      </c>
      <c r="DC17" s="64">
        <f t="shared" si="11"/>
        <v>100</v>
      </c>
      <c r="DD17" s="64">
        <f t="shared" si="12"/>
        <v>30</v>
      </c>
      <c r="DE17" s="62">
        <v>57</v>
      </c>
      <c r="DF17" s="64">
        <v>60</v>
      </c>
      <c r="DG17" s="62">
        <v>80</v>
      </c>
      <c r="DH17" s="64">
        <v>145</v>
      </c>
      <c r="DI17" s="67"/>
      <c r="DJ17" s="67"/>
      <c r="DK17" s="68">
        <v>244</v>
      </c>
      <c r="DL17" s="69">
        <v>10</v>
      </c>
      <c r="DM17" s="69"/>
      <c r="DN17" s="69">
        <v>10</v>
      </c>
      <c r="DO17" s="51">
        <v>100</v>
      </c>
      <c r="DP17" s="51">
        <f>DO17/DN17*10</f>
        <v>100</v>
      </c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J17" s="54"/>
      <c r="EK17" s="51"/>
      <c r="EL17" s="51"/>
      <c r="EM17" s="51"/>
      <c r="EN17" s="43">
        <v>365</v>
      </c>
      <c r="EO17" s="43">
        <v>1000</v>
      </c>
      <c r="EP17" s="64">
        <v>320</v>
      </c>
    </row>
    <row r="18" spans="1:146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>
        <v>69</v>
      </c>
      <c r="CA18" s="38">
        <v>102</v>
      </c>
      <c r="CB18" s="56">
        <f t="shared" si="17"/>
        <v>25.194503111711867</v>
      </c>
      <c r="CC18" s="57">
        <f t="shared" si="18"/>
        <v>24.534404832305484</v>
      </c>
      <c r="CD18" s="57">
        <v>22</v>
      </c>
      <c r="CE18" s="80">
        <v>500</v>
      </c>
      <c r="CF18" s="43">
        <v>1</v>
      </c>
      <c r="CG18" s="45">
        <v>500</v>
      </c>
      <c r="CH18" s="80">
        <v>500</v>
      </c>
      <c r="CI18" s="58">
        <v>1800</v>
      </c>
      <c r="CJ18" s="59">
        <f t="shared" si="8"/>
        <v>1800</v>
      </c>
      <c r="CK18" s="86"/>
      <c r="CL18" s="43">
        <v>87</v>
      </c>
      <c r="CM18" s="43"/>
      <c r="CN18" s="43">
        <v>1713</v>
      </c>
      <c r="CO18" s="43">
        <f t="shared" si="9"/>
        <v>156</v>
      </c>
      <c r="CP18" s="43">
        <v>2929</v>
      </c>
      <c r="CQ18" s="43">
        <f t="shared" si="10"/>
        <v>599</v>
      </c>
      <c r="CR18" s="61">
        <f t="shared" si="6"/>
        <v>17.09865732632808</v>
      </c>
      <c r="CS18" s="62">
        <v>35</v>
      </c>
      <c r="CT18" s="62">
        <f t="shared" si="7"/>
        <v>100</v>
      </c>
      <c r="CU18" s="64">
        <v>4</v>
      </c>
      <c r="CV18" s="64"/>
      <c r="CW18" s="64"/>
      <c r="CX18" s="64"/>
      <c r="CY18" s="64"/>
      <c r="CZ18" s="64"/>
      <c r="DA18" s="65">
        <v>1500</v>
      </c>
      <c r="DB18" s="64">
        <v>680</v>
      </c>
      <c r="DC18" s="66">
        <f t="shared" si="11"/>
        <v>45.333333333333329</v>
      </c>
      <c r="DD18" s="64">
        <f t="shared" si="12"/>
        <v>84</v>
      </c>
      <c r="DE18" s="62">
        <v>110</v>
      </c>
      <c r="DF18" s="64">
        <v>110</v>
      </c>
      <c r="DG18" s="62">
        <v>337</v>
      </c>
      <c r="DH18" s="64">
        <v>340</v>
      </c>
      <c r="DI18" s="67"/>
      <c r="DJ18" s="67"/>
      <c r="DK18" s="68">
        <v>534</v>
      </c>
      <c r="DL18" s="69">
        <v>20</v>
      </c>
      <c r="DM18" s="51"/>
      <c r="DN18" s="69">
        <v>20</v>
      </c>
      <c r="DO18" s="51">
        <v>300</v>
      </c>
      <c r="DP18" s="51">
        <f>DO18/DN18*10</f>
        <v>150</v>
      </c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J18" s="54"/>
      <c r="EK18" s="51"/>
      <c r="EL18" s="51"/>
      <c r="EM18" s="51"/>
      <c r="EN18" s="43">
        <v>1557</v>
      </c>
      <c r="EO18" s="43">
        <v>2330</v>
      </c>
      <c r="EP18" s="64">
        <v>596</v>
      </c>
    </row>
    <row r="19" spans="1:146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/>
      <c r="CA19" s="38"/>
      <c r="CB19" s="56">
        <f t="shared" si="17"/>
        <v>30.644726301735648</v>
      </c>
      <c r="CC19" s="57">
        <f t="shared" si="18"/>
        <v>29.819759679572762</v>
      </c>
      <c r="CD19" s="57">
        <v>16.8</v>
      </c>
      <c r="CE19" s="80">
        <v>63</v>
      </c>
      <c r="CF19" s="43">
        <v>1</v>
      </c>
      <c r="CG19" s="45">
        <v>60</v>
      </c>
      <c r="CH19" s="80">
        <v>63</v>
      </c>
      <c r="CI19" s="58">
        <v>287</v>
      </c>
      <c r="CJ19" s="59">
        <f t="shared" si="8"/>
        <v>220</v>
      </c>
      <c r="CK19" s="87"/>
      <c r="CL19" s="43">
        <v>40</v>
      </c>
      <c r="CM19" s="43"/>
      <c r="CN19" s="43">
        <v>180</v>
      </c>
      <c r="CO19" s="43">
        <f t="shared" si="9"/>
        <v>30</v>
      </c>
      <c r="CP19" s="43">
        <v>448</v>
      </c>
      <c r="CQ19" s="43">
        <f t="shared" si="10"/>
        <v>98</v>
      </c>
      <c r="CR19" s="61">
        <f t="shared" si="6"/>
        <v>24.888888888888889</v>
      </c>
      <c r="CS19" s="62"/>
      <c r="CT19" s="63">
        <f t="shared" si="7"/>
        <v>76.655052264808361</v>
      </c>
      <c r="CU19" s="88">
        <v>1</v>
      </c>
      <c r="CV19" s="66"/>
      <c r="CW19" s="66"/>
      <c r="CX19" s="64"/>
      <c r="CY19" s="64"/>
      <c r="CZ19" s="64"/>
      <c r="DA19" s="65">
        <v>300</v>
      </c>
      <c r="DB19" s="64">
        <v>30</v>
      </c>
      <c r="DC19" s="66">
        <f t="shared" si="11"/>
        <v>10</v>
      </c>
      <c r="DD19" s="64">
        <f t="shared" si="12"/>
        <v>5</v>
      </c>
      <c r="DE19" s="62">
        <v>12</v>
      </c>
      <c r="DF19" s="64"/>
      <c r="DG19" s="62">
        <v>70</v>
      </c>
      <c r="DH19" s="64">
        <v>10</v>
      </c>
      <c r="DI19" s="67"/>
      <c r="DJ19" s="67"/>
      <c r="DK19" s="68">
        <v>214</v>
      </c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J19" s="54"/>
      <c r="EK19" s="51"/>
      <c r="EL19" s="51"/>
      <c r="EM19" s="51"/>
      <c r="EN19" s="43">
        <v>150</v>
      </c>
      <c r="EO19" s="43">
        <v>350</v>
      </c>
      <c r="EP19" s="64">
        <v>25</v>
      </c>
    </row>
    <row r="20" spans="1:146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80</v>
      </c>
      <c r="CA20" s="38">
        <v>87</v>
      </c>
      <c r="CB20" s="56">
        <f t="shared" si="17"/>
        <v>15.481873771565841</v>
      </c>
      <c r="CC20" s="57">
        <f t="shared" si="18"/>
        <v>14.148394846036252</v>
      </c>
      <c r="CD20" s="57">
        <v>4.9000000000000004</v>
      </c>
      <c r="CE20" s="80">
        <v>100</v>
      </c>
      <c r="CF20" s="43">
        <v>1</v>
      </c>
      <c r="CG20" s="45">
        <v>100</v>
      </c>
      <c r="CH20" s="80">
        <v>100</v>
      </c>
      <c r="CI20" s="58">
        <v>355</v>
      </c>
      <c r="CJ20" s="59">
        <f t="shared" si="8"/>
        <v>322</v>
      </c>
      <c r="CK20" s="87"/>
      <c r="CL20" s="43">
        <v>195</v>
      </c>
      <c r="CM20" s="43"/>
      <c r="CN20" s="43">
        <v>127</v>
      </c>
      <c r="CO20" s="43">
        <f t="shared" si="9"/>
        <v>0</v>
      </c>
      <c r="CP20" s="43">
        <v>248</v>
      </c>
      <c r="CQ20" s="43">
        <f t="shared" si="10"/>
        <v>0</v>
      </c>
      <c r="CR20" s="61">
        <f t="shared" si="6"/>
        <v>19.527559055118111</v>
      </c>
      <c r="CS20" s="62"/>
      <c r="CT20" s="63">
        <f t="shared" si="7"/>
        <v>90.704225352112672</v>
      </c>
      <c r="CU20" s="64"/>
      <c r="CV20" s="66"/>
      <c r="CW20" s="66"/>
      <c r="CX20" s="64"/>
      <c r="CY20" s="64"/>
      <c r="CZ20" s="64"/>
      <c r="DA20" s="65">
        <v>280</v>
      </c>
      <c r="DB20" s="65">
        <v>82</v>
      </c>
      <c r="DC20" s="66">
        <f t="shared" si="11"/>
        <v>29.285714285714288</v>
      </c>
      <c r="DD20" s="64">
        <f t="shared" si="12"/>
        <v>0</v>
      </c>
      <c r="DE20" s="62">
        <v>22</v>
      </c>
      <c r="DF20" s="89"/>
      <c r="DG20" s="62">
        <v>40</v>
      </c>
      <c r="DH20" s="64"/>
      <c r="DI20" s="67"/>
      <c r="DJ20" s="67"/>
      <c r="DK20" s="68">
        <v>241</v>
      </c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J20" s="54"/>
      <c r="EK20" s="51"/>
      <c r="EL20" s="51"/>
      <c r="EM20" s="51"/>
      <c r="EN20" s="43">
        <v>127</v>
      </c>
      <c r="EO20" s="43">
        <v>248</v>
      </c>
      <c r="EP20" s="65">
        <v>82</v>
      </c>
    </row>
    <row r="21" spans="1:146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4"/>
      <c r="CZ21" s="64"/>
      <c r="DA21" s="65">
        <v>0</v>
      </c>
      <c r="DB21" s="78">
        <v>100</v>
      </c>
      <c r="DC21" s="64" t="e">
        <f t="shared" si="11"/>
        <v>#DIV/0!</v>
      </c>
      <c r="DD21" s="64">
        <f t="shared" si="12"/>
        <v>0</v>
      </c>
      <c r="DE21" s="62">
        <v>22</v>
      </c>
      <c r="DF21" s="64"/>
      <c r="DG21" s="62"/>
      <c r="DH21" s="64"/>
      <c r="DI21" s="67"/>
      <c r="DJ21" s="67"/>
      <c r="DK21" s="68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J21" s="54"/>
      <c r="EK21" s="51"/>
      <c r="EL21" s="51"/>
      <c r="EM21" s="51"/>
      <c r="EN21" s="43">
        <v>100</v>
      </c>
      <c r="EO21" s="43">
        <v>200</v>
      </c>
      <c r="EP21" s="78">
        <v>100</v>
      </c>
    </row>
    <row r="22" spans="1:146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115</v>
      </c>
      <c r="CK22" s="87"/>
      <c r="CL22" s="43">
        <v>65</v>
      </c>
      <c r="CM22" s="43"/>
      <c r="CN22" s="43">
        <v>50</v>
      </c>
      <c r="CO22" s="43">
        <f t="shared" si="9"/>
        <v>0</v>
      </c>
      <c r="CP22" s="43">
        <v>125</v>
      </c>
      <c r="CQ22" s="43">
        <f t="shared" si="10"/>
        <v>0</v>
      </c>
      <c r="CR22" s="61">
        <f t="shared" si="6"/>
        <v>25</v>
      </c>
      <c r="CS22" s="62"/>
      <c r="CT22" s="62">
        <f t="shared" si="7"/>
        <v>100</v>
      </c>
      <c r="CU22" s="64"/>
      <c r="CV22" s="66"/>
      <c r="CW22" s="66"/>
      <c r="CX22" s="64"/>
      <c r="CY22" s="64"/>
      <c r="CZ22" s="64"/>
      <c r="DA22" s="65">
        <v>115</v>
      </c>
      <c r="DB22" s="78">
        <v>115</v>
      </c>
      <c r="DC22" s="64">
        <f t="shared" si="11"/>
        <v>100</v>
      </c>
      <c r="DD22" s="64">
        <f t="shared" si="12"/>
        <v>0</v>
      </c>
      <c r="DE22" s="63"/>
      <c r="DF22" s="66"/>
      <c r="DG22" s="62">
        <v>25</v>
      </c>
      <c r="DH22" s="64">
        <v>25</v>
      </c>
      <c r="DI22" s="67"/>
      <c r="DJ22" s="67"/>
      <c r="DK22" s="68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J22" s="54"/>
      <c r="EK22" s="51"/>
      <c r="EL22" s="51"/>
      <c r="EM22" s="51"/>
      <c r="EN22" s="43">
        <v>50</v>
      </c>
      <c r="EO22" s="43">
        <v>125</v>
      </c>
      <c r="EP22" s="78">
        <v>115</v>
      </c>
    </row>
    <row r="23" spans="1:146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30</v>
      </c>
      <c r="CK23" s="87"/>
      <c r="CL23" s="57"/>
      <c r="CM23" s="57"/>
      <c r="CN23" s="43">
        <v>30</v>
      </c>
      <c r="CO23" s="43">
        <f t="shared" si="9"/>
        <v>25</v>
      </c>
      <c r="CP23" s="43">
        <v>75</v>
      </c>
      <c r="CQ23" s="43">
        <f t="shared" si="10"/>
        <v>63</v>
      </c>
      <c r="CR23" s="61">
        <f t="shared" si="6"/>
        <v>25</v>
      </c>
      <c r="CS23" s="62"/>
      <c r="CT23" s="63">
        <f t="shared" si="7"/>
        <v>12</v>
      </c>
      <c r="CU23" s="64">
        <v>1</v>
      </c>
      <c r="CV23" s="66"/>
      <c r="CW23" s="66"/>
      <c r="CX23" s="64"/>
      <c r="CY23" s="64"/>
      <c r="CZ23" s="64"/>
      <c r="DA23" s="65">
        <v>420</v>
      </c>
      <c r="DB23" s="64">
        <v>300</v>
      </c>
      <c r="DC23" s="66">
        <f t="shared" si="11"/>
        <v>71.428571428571431</v>
      </c>
      <c r="DD23" s="64">
        <f t="shared" si="12"/>
        <v>0</v>
      </c>
      <c r="DE23" s="63"/>
      <c r="DF23" s="66"/>
      <c r="DG23" s="62">
        <v>65</v>
      </c>
      <c r="DH23" s="64"/>
      <c r="DI23" s="67"/>
      <c r="DJ23" s="67"/>
      <c r="DK23" s="68"/>
      <c r="DL23" s="69">
        <v>120</v>
      </c>
      <c r="DM23" s="69">
        <v>80</v>
      </c>
      <c r="DN23" s="69">
        <v>120</v>
      </c>
      <c r="DO23" s="51">
        <v>1200</v>
      </c>
      <c r="DP23" s="51">
        <f>DO23/DN23*10</f>
        <v>100</v>
      </c>
      <c r="DQ23" s="69">
        <v>9</v>
      </c>
      <c r="DR23" s="51">
        <v>7</v>
      </c>
      <c r="DS23" s="69">
        <v>2</v>
      </c>
      <c r="DT23" s="51">
        <v>40</v>
      </c>
      <c r="DU23" s="51">
        <f>DT23/DS23*10</f>
        <v>200</v>
      </c>
      <c r="DV23" s="69">
        <v>7</v>
      </c>
      <c r="DW23" s="51">
        <v>5</v>
      </c>
      <c r="DX23" s="69">
        <v>2</v>
      </c>
      <c r="DY23" s="51">
        <v>20</v>
      </c>
      <c r="DZ23" s="51">
        <f>DY23/DX23*10</f>
        <v>100</v>
      </c>
      <c r="EA23" s="51"/>
      <c r="EB23" s="51"/>
      <c r="EC23" s="51"/>
      <c r="ED23" s="51"/>
      <c r="EE23" s="51">
        <f>DQ23+DV23+EA23</f>
        <v>16</v>
      </c>
      <c r="EF23" s="69">
        <f>DS23+DX23+EB23</f>
        <v>4</v>
      </c>
      <c r="EG23" s="51">
        <f>DT23+DY23+EC23</f>
        <v>60</v>
      </c>
      <c r="EH23" s="51">
        <f>EG23/EF23*10</f>
        <v>150</v>
      </c>
      <c r="EJ23" s="54"/>
      <c r="EK23" s="51"/>
      <c r="EL23" s="51"/>
      <c r="EM23" s="51"/>
      <c r="EN23" s="43">
        <v>5</v>
      </c>
      <c r="EO23" s="43">
        <v>12</v>
      </c>
      <c r="EP23" s="64">
        <v>300</v>
      </c>
    </row>
    <row r="24" spans="1:146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((BM24*0.45)+(BQ24*0.34)+(BV24/1.33*0.18)+(CA24*0.2))/DK24*10</f>
        <v>42.263003663003673</v>
      </c>
      <c r="CC24" s="57">
        <f>(BO24*0.45+BS24*0.35+(BX24/1.33*0.17))/DK24*10</f>
        <v>42.820512820512818</v>
      </c>
      <c r="CD24" s="57">
        <v>26.7</v>
      </c>
      <c r="CE24" s="43"/>
      <c r="CF24" s="43">
        <v>1</v>
      </c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>
        <v>0</v>
      </c>
      <c r="CO24" s="43">
        <f t="shared" si="9"/>
        <v>0</v>
      </c>
      <c r="CP24" s="43">
        <v>0</v>
      </c>
      <c r="CQ24" s="43">
        <f t="shared" si="10"/>
        <v>0</v>
      </c>
      <c r="CR24" s="61">
        <v>0</v>
      </c>
      <c r="CS24" s="62"/>
      <c r="CT24" s="62">
        <f t="shared" si="7"/>
        <v>100</v>
      </c>
      <c r="CU24" s="64"/>
      <c r="CV24" s="66"/>
      <c r="CW24" s="66"/>
      <c r="CX24" s="64"/>
      <c r="CY24" s="64"/>
      <c r="CZ24" s="64"/>
      <c r="DA24" s="65">
        <v>180</v>
      </c>
      <c r="DB24" s="64">
        <v>180</v>
      </c>
      <c r="DC24" s="64">
        <f t="shared" si="11"/>
        <v>100</v>
      </c>
      <c r="DD24" s="64">
        <f t="shared" si="12"/>
        <v>20</v>
      </c>
      <c r="DE24" s="63"/>
      <c r="DF24" s="66"/>
      <c r="DG24" s="62"/>
      <c r="DH24" s="64"/>
      <c r="DI24" s="67"/>
      <c r="DJ24" s="67"/>
      <c r="DK24" s="68">
        <v>273</v>
      </c>
      <c r="DL24" s="69"/>
      <c r="DM24" s="69"/>
      <c r="DN24" s="69"/>
      <c r="DO24" s="51"/>
      <c r="DP24" s="51"/>
      <c r="DQ24" s="69"/>
      <c r="DR24" s="51"/>
      <c r="DS24" s="69"/>
      <c r="DT24" s="51"/>
      <c r="DU24" s="51"/>
      <c r="DV24" s="69"/>
      <c r="DW24" s="51"/>
      <c r="DX24" s="69"/>
      <c r="DY24" s="51"/>
      <c r="DZ24" s="51"/>
      <c r="EA24" s="51"/>
      <c r="EB24" s="51"/>
      <c r="EC24" s="51"/>
      <c r="ED24" s="51"/>
      <c r="EE24" s="51"/>
      <c r="EF24" s="69"/>
      <c r="EG24" s="51"/>
      <c r="EH24" s="51"/>
      <c r="EJ24" s="54"/>
      <c r="EK24" s="51"/>
      <c r="EL24" s="51"/>
      <c r="EM24" s="51"/>
      <c r="EN24" s="43">
        <v>0</v>
      </c>
      <c r="EO24" s="43">
        <v>0</v>
      </c>
      <c r="EP24" s="64">
        <v>160</v>
      </c>
    </row>
    <row r="25" spans="1:146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292</v>
      </c>
      <c r="CX25" s="92">
        <f>CW25/CV25*100</f>
        <v>83.428571428571431</v>
      </c>
      <c r="CY25" s="92">
        <v>30</v>
      </c>
      <c r="CZ25" s="92">
        <v>60</v>
      </c>
      <c r="DA25" s="93">
        <v>200</v>
      </c>
      <c r="DB25" s="94"/>
      <c r="DC25" s="66">
        <f t="shared" si="11"/>
        <v>0</v>
      </c>
      <c r="DD25" s="64">
        <f t="shared" si="12"/>
        <v>0</v>
      </c>
      <c r="DE25" s="95"/>
      <c r="DF25" s="94"/>
      <c r="DG25" s="95"/>
      <c r="DH25" s="94"/>
      <c r="DI25" s="96">
        <v>6</v>
      </c>
      <c r="DJ25" s="96"/>
      <c r="DK25" s="97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J25" s="99"/>
      <c r="EK25" s="98"/>
      <c r="EL25" s="98"/>
      <c r="EM25" s="98"/>
      <c r="EN25" s="43"/>
      <c r="EO25" s="43"/>
      <c r="EP25" s="94"/>
    </row>
    <row r="26" spans="1:146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((BM26*0.45)+(BQ26*0.34)+(BV26/1.33*0.18)+(CA26*0.2))/DK26*10</f>
        <v>13.066921606118546</v>
      </c>
      <c r="CC26" s="57">
        <f>(BO26*0.45+BS26*0.35+(BX26/1.33*0.17))/DK26*10</f>
        <v>12.906309751434035</v>
      </c>
      <c r="CD26" s="57"/>
      <c r="CE26" s="43">
        <v>484</v>
      </c>
      <c r="CF26" s="43">
        <v>1</v>
      </c>
      <c r="CG26" s="45">
        <v>270</v>
      </c>
      <c r="CH26" s="80">
        <v>484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43"/>
      <c r="CZ26" s="43"/>
      <c r="DA26" s="100">
        <v>775</v>
      </c>
      <c r="DB26" s="43">
        <v>333</v>
      </c>
      <c r="DC26" s="66">
        <f t="shared" si="11"/>
        <v>42.967741935483872</v>
      </c>
      <c r="DD26" s="64">
        <f t="shared" si="12"/>
        <v>103</v>
      </c>
      <c r="DE26" s="61"/>
      <c r="DF26" s="80">
        <v>132</v>
      </c>
      <c r="DG26" s="101"/>
      <c r="DH26" s="80">
        <v>18</v>
      </c>
      <c r="DI26" s="102"/>
      <c r="DJ26" s="102"/>
      <c r="DK26" s="51">
        <v>523</v>
      </c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4"/>
      <c r="EK26" s="51"/>
      <c r="EL26" s="51"/>
      <c r="EM26" s="51"/>
      <c r="EN26" s="43">
        <v>554</v>
      </c>
      <c r="EO26" s="43">
        <v>1031</v>
      </c>
      <c r="EP26" s="80">
        <v>230</v>
      </c>
    </row>
    <row r="27" spans="1:146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38"/>
      <c r="CA27" s="38"/>
      <c r="CB27" s="56"/>
      <c r="CC27" s="57"/>
      <c r="CD27" s="57"/>
      <c r="CE27" s="43"/>
      <c r="CF27" s="43"/>
      <c r="CG27" s="45"/>
      <c r="CH27" s="43"/>
      <c r="CI27" s="58"/>
      <c r="CJ27" s="59">
        <f t="shared" si="8"/>
        <v>85</v>
      </c>
      <c r="CK27" s="87"/>
      <c r="CL27" s="57"/>
      <c r="CM27" s="57"/>
      <c r="CN27" s="43">
        <v>85</v>
      </c>
      <c r="CO27" s="43"/>
      <c r="CP27" s="43">
        <v>209</v>
      </c>
      <c r="CQ27" s="43"/>
      <c r="CR27" s="61">
        <f t="shared" si="6"/>
        <v>24.588235294117649</v>
      </c>
      <c r="CS27" s="62"/>
      <c r="CT27" s="63"/>
      <c r="CU27" s="64"/>
      <c r="CV27" s="66"/>
      <c r="CW27" s="57"/>
      <c r="CX27" s="43"/>
      <c r="CY27" s="43"/>
      <c r="CZ27" s="43"/>
      <c r="DA27" s="100"/>
      <c r="DB27" s="80"/>
      <c r="DC27" s="66"/>
      <c r="DD27" s="64"/>
      <c r="DE27" s="61"/>
      <c r="DF27" s="80"/>
      <c r="DG27" s="101"/>
      <c r="DH27" s="80"/>
      <c r="DI27" s="102"/>
      <c r="DJ27" s="102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4"/>
      <c r="EK27" s="51"/>
      <c r="EL27" s="51"/>
      <c r="EM27" s="51"/>
      <c r="EN27" s="43">
        <v>85</v>
      </c>
      <c r="EO27" s="43">
        <v>209</v>
      </c>
      <c r="EP27" s="80"/>
    </row>
    <row r="28" spans="1:146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20">SUM(I5:I26)</f>
        <v>20674</v>
      </c>
      <c r="J28" s="41">
        <f t="shared" si="20"/>
        <v>12393</v>
      </c>
      <c r="K28" s="41">
        <f t="shared" si="20"/>
        <v>6684</v>
      </c>
      <c r="L28" s="41">
        <f t="shared" si="20"/>
        <v>3925</v>
      </c>
      <c r="M28" s="41">
        <f t="shared" si="20"/>
        <v>20</v>
      </c>
      <c r="N28" s="41">
        <f t="shared" si="20"/>
        <v>20674</v>
      </c>
      <c r="O28" s="41">
        <f t="shared" si="20"/>
        <v>4542</v>
      </c>
      <c r="P28" s="41">
        <f t="shared" si="20"/>
        <v>0</v>
      </c>
      <c r="Q28" s="41">
        <f t="shared" si="20"/>
        <v>19344</v>
      </c>
      <c r="R28" s="41">
        <f t="shared" si="20"/>
        <v>19344</v>
      </c>
      <c r="S28" s="45">
        <f t="shared" si="1"/>
        <v>100</v>
      </c>
      <c r="T28" s="45" t="e">
        <f>R28-#REF!</f>
        <v>#REF!</v>
      </c>
      <c r="U28" s="41">
        <f t="shared" ref="U28:BI28" si="21">SUM(U5:U26)</f>
        <v>550</v>
      </c>
      <c r="V28" s="41">
        <f t="shared" si="21"/>
        <v>700</v>
      </c>
      <c r="W28" s="41">
        <f t="shared" si="21"/>
        <v>0</v>
      </c>
      <c r="X28" s="41">
        <f t="shared" si="21"/>
        <v>0</v>
      </c>
      <c r="Y28" s="41">
        <f t="shared" si="21"/>
        <v>20</v>
      </c>
      <c r="Z28" s="41">
        <f t="shared" si="21"/>
        <v>1080</v>
      </c>
      <c r="AA28" s="41">
        <f t="shared" si="21"/>
        <v>1249</v>
      </c>
      <c r="AB28" s="41">
        <f t="shared" si="21"/>
        <v>2061</v>
      </c>
      <c r="AC28" s="41">
        <f t="shared" si="21"/>
        <v>2287</v>
      </c>
      <c r="AD28" s="41">
        <f t="shared" si="21"/>
        <v>965</v>
      </c>
      <c r="AE28" s="41">
        <f t="shared" si="21"/>
        <v>444</v>
      </c>
      <c r="AF28" s="41">
        <f t="shared" si="21"/>
        <v>442</v>
      </c>
      <c r="AG28" s="41">
        <f t="shared" si="21"/>
        <v>120</v>
      </c>
      <c r="AH28" s="41">
        <f t="shared" si="21"/>
        <v>0</v>
      </c>
      <c r="AI28" s="41">
        <f t="shared" si="21"/>
        <v>0</v>
      </c>
      <c r="AJ28" s="41">
        <f t="shared" si="21"/>
        <v>465</v>
      </c>
      <c r="AK28" s="41">
        <f t="shared" si="21"/>
        <v>460</v>
      </c>
      <c r="AL28" s="41">
        <f t="shared" si="21"/>
        <v>70</v>
      </c>
      <c r="AM28" s="41">
        <f t="shared" si="21"/>
        <v>55</v>
      </c>
      <c r="AN28" s="41">
        <f t="shared" si="21"/>
        <v>21</v>
      </c>
      <c r="AO28" s="41">
        <f t="shared" si="21"/>
        <v>9</v>
      </c>
      <c r="AP28" s="41">
        <f t="shared" si="21"/>
        <v>25</v>
      </c>
      <c r="AQ28" s="41">
        <f t="shared" si="21"/>
        <v>4069</v>
      </c>
      <c r="AR28" s="41">
        <f t="shared" si="21"/>
        <v>4204</v>
      </c>
      <c r="AS28" s="41">
        <f t="shared" si="21"/>
        <v>0</v>
      </c>
      <c r="AT28" s="41">
        <f t="shared" si="21"/>
        <v>0</v>
      </c>
      <c r="AU28" s="41">
        <f t="shared" si="21"/>
        <v>0</v>
      </c>
      <c r="AV28" s="41">
        <f t="shared" si="21"/>
        <v>0</v>
      </c>
      <c r="AW28" s="41">
        <f t="shared" si="21"/>
        <v>0</v>
      </c>
      <c r="AX28" s="41">
        <f t="shared" si="21"/>
        <v>0</v>
      </c>
      <c r="AY28" s="41">
        <f t="shared" si="21"/>
        <v>0</v>
      </c>
      <c r="AZ28" s="41">
        <f t="shared" si="21"/>
        <v>0</v>
      </c>
      <c r="BA28" s="41">
        <f t="shared" si="21"/>
        <v>0</v>
      </c>
      <c r="BB28" s="41">
        <f t="shared" si="21"/>
        <v>2192</v>
      </c>
      <c r="BC28" s="41">
        <f t="shared" si="21"/>
        <v>15248</v>
      </c>
      <c r="BD28" s="41">
        <f t="shared" si="21"/>
        <v>415</v>
      </c>
      <c r="BE28" s="41">
        <f t="shared" si="21"/>
        <v>550</v>
      </c>
      <c r="BF28" s="41">
        <f t="shared" si="21"/>
        <v>290</v>
      </c>
      <c r="BG28" s="41">
        <f t="shared" si="21"/>
        <v>61</v>
      </c>
      <c r="BH28" s="105">
        <f t="shared" si="21"/>
        <v>21187</v>
      </c>
      <c r="BI28" s="106">
        <f t="shared" si="21"/>
        <v>21187</v>
      </c>
      <c r="BJ28" s="107">
        <f>BI28/BH28*100</f>
        <v>100</v>
      </c>
      <c r="BK28" s="108">
        <f>SUM(BK5:BK26)</f>
        <v>21187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>
        <f>SUM(BO5:BO26)</f>
        <v>15707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>
        <f>SUM(BS5:BS26)</f>
        <v>64104</v>
      </c>
      <c r="BT28" s="106">
        <f>SUM(BT5:BT26)</f>
        <v>61100</v>
      </c>
      <c r="BU28" s="106">
        <f>SUM(BU5:BU26)</f>
        <v>81263</v>
      </c>
      <c r="BV28" s="106">
        <f>SUM(BV5:BV26)</f>
        <v>52723</v>
      </c>
      <c r="BW28" s="107">
        <f t="shared" si="16"/>
        <v>64.879465439375849</v>
      </c>
      <c r="BX28" s="106">
        <f>SUM(BX5:BX26)</f>
        <v>52723</v>
      </c>
      <c r="BY28" s="106">
        <f>SUM(BY5:BY26)</f>
        <v>17171</v>
      </c>
      <c r="BZ28" s="41">
        <f>SUM(BZ5:BZ27)</f>
        <v>8789</v>
      </c>
      <c r="CA28" s="41">
        <f>SUM(CA5:CA27)</f>
        <v>11536</v>
      </c>
      <c r="CB28" s="109">
        <f>((BM28*0.45)+(BQ28*0.34)+(BV28/1.33*0.18)+(CA28*0.2))/DK28*10</f>
        <v>26.675594435252478</v>
      </c>
      <c r="CC28" s="109">
        <f>(BO28*0.45+BS28*0.35+(BX28/1.33*0.17))/DK28*10</f>
        <v>25.239261890799423</v>
      </c>
      <c r="CD28" s="109"/>
      <c r="CE28" s="110">
        <f t="shared" ref="CE28:CM28" si="22">SUM(CE5:CE27)</f>
        <v>6424</v>
      </c>
      <c r="CF28" s="110">
        <f t="shared" si="22"/>
        <v>20</v>
      </c>
      <c r="CG28" s="110">
        <f t="shared" si="22"/>
        <v>6514</v>
      </c>
      <c r="CH28" s="110">
        <f t="shared" si="22"/>
        <v>6492</v>
      </c>
      <c r="CI28" s="110">
        <f t="shared" si="22"/>
        <v>24920</v>
      </c>
      <c r="CJ28" s="110">
        <f>SUM(CJ5:CJ27)</f>
        <v>23852</v>
      </c>
      <c r="CK28" s="110">
        <f t="shared" si="22"/>
        <v>1109</v>
      </c>
      <c r="CL28" s="110">
        <f t="shared" si="22"/>
        <v>2513</v>
      </c>
      <c r="CM28" s="110">
        <f t="shared" si="22"/>
        <v>0</v>
      </c>
      <c r="CN28" s="110">
        <f>SUM(CN5:CN27)</f>
        <v>21339</v>
      </c>
      <c r="CO28" s="110">
        <f>SUM(CO5:CO27)</f>
        <v>670</v>
      </c>
      <c r="CP28" s="110">
        <f>SUM(CP5:CP27)</f>
        <v>51610.6</v>
      </c>
      <c r="CQ28" s="110">
        <f>SUM(CQ5:CQ27)</f>
        <v>1727</v>
      </c>
      <c r="CR28" s="61">
        <f t="shared" si="6"/>
        <v>24.186044331974319</v>
      </c>
      <c r="CS28" s="111">
        <f>SUM(CS5:CS26)</f>
        <v>1077</v>
      </c>
      <c r="CT28" s="63">
        <f>CJ28/CI28*100</f>
        <v>95.714285714285722</v>
      </c>
      <c r="CU28" s="110">
        <f>SUM(CU5:CU26)</f>
        <v>22</v>
      </c>
      <c r="CV28" s="110">
        <f t="shared" ref="CV28:EH28" si="23">SUM(CV5:CV26)</f>
        <v>705</v>
      </c>
      <c r="CW28" s="110">
        <f t="shared" si="23"/>
        <v>647</v>
      </c>
      <c r="CX28" s="110">
        <f>CW28/CV28*100</f>
        <v>91.773049645390074</v>
      </c>
      <c r="CY28" s="110">
        <f>SUM(CY5:CY27)</f>
        <v>30</v>
      </c>
      <c r="CZ28" s="110">
        <f>SUM(CZ5:CZ27)</f>
        <v>60</v>
      </c>
      <c r="DA28" s="45">
        <f t="shared" si="23"/>
        <v>21046</v>
      </c>
      <c r="DB28" s="45">
        <f>SUM(DB5:DB27)</f>
        <v>9187</v>
      </c>
      <c r="DC28" s="113">
        <f t="shared" si="11"/>
        <v>43.652000380119738</v>
      </c>
      <c r="DD28" s="45">
        <f t="shared" si="23"/>
        <v>609</v>
      </c>
      <c r="DE28" s="45">
        <f t="shared" si="23"/>
        <v>1455</v>
      </c>
      <c r="DF28" s="45">
        <f>SUM(DF5:DF25)</f>
        <v>1151</v>
      </c>
      <c r="DG28" s="45">
        <f>SUM(DG5:DG26)</f>
        <v>4879</v>
      </c>
      <c r="DH28" s="45">
        <f>SUM(DH5:DH25)</f>
        <v>5245</v>
      </c>
      <c r="DI28" s="114">
        <f t="shared" si="23"/>
        <v>41</v>
      </c>
      <c r="DJ28" s="114">
        <f t="shared" si="23"/>
        <v>0</v>
      </c>
      <c r="DK28" s="114">
        <f t="shared" si="23"/>
        <v>14360</v>
      </c>
      <c r="DL28" s="114">
        <f t="shared" si="23"/>
        <v>423</v>
      </c>
      <c r="DM28" s="114">
        <f t="shared" si="23"/>
        <v>95</v>
      </c>
      <c r="DN28" s="114">
        <f t="shared" si="23"/>
        <v>423</v>
      </c>
      <c r="DO28" s="114">
        <f t="shared" si="23"/>
        <v>5514</v>
      </c>
      <c r="DP28" s="114">
        <f t="shared" si="23"/>
        <v>1233.3694963573012</v>
      </c>
      <c r="DQ28" s="114">
        <f t="shared" si="23"/>
        <v>34</v>
      </c>
      <c r="DR28" s="114">
        <f t="shared" si="23"/>
        <v>7</v>
      </c>
      <c r="DS28" s="114">
        <f t="shared" si="23"/>
        <v>27</v>
      </c>
      <c r="DT28" s="114">
        <f t="shared" si="23"/>
        <v>400</v>
      </c>
      <c r="DU28" s="114">
        <f t="shared" si="23"/>
        <v>344</v>
      </c>
      <c r="DV28" s="114">
        <f t="shared" si="23"/>
        <v>27</v>
      </c>
      <c r="DW28" s="114">
        <f t="shared" si="23"/>
        <v>5</v>
      </c>
      <c r="DX28" s="114">
        <f t="shared" si="23"/>
        <v>22</v>
      </c>
      <c r="DY28" s="114">
        <f t="shared" si="23"/>
        <v>338</v>
      </c>
      <c r="DZ28" s="114">
        <f t="shared" si="23"/>
        <v>259</v>
      </c>
      <c r="EA28" s="114">
        <f t="shared" si="23"/>
        <v>25</v>
      </c>
      <c r="EB28" s="114">
        <f t="shared" si="23"/>
        <v>25</v>
      </c>
      <c r="EC28" s="114">
        <f t="shared" si="23"/>
        <v>1957</v>
      </c>
      <c r="ED28" s="114">
        <f t="shared" si="23"/>
        <v>782.8</v>
      </c>
      <c r="EE28" s="114">
        <f t="shared" si="23"/>
        <v>86</v>
      </c>
      <c r="EF28" s="114">
        <f t="shared" si="23"/>
        <v>74</v>
      </c>
      <c r="EG28" s="114">
        <f t="shared" si="23"/>
        <v>2695</v>
      </c>
      <c r="EH28" s="114">
        <f t="shared" si="23"/>
        <v>526.42857142857144</v>
      </c>
      <c r="EI28" s="114">
        <f>SUM(EI5:EI26)</f>
        <v>0</v>
      </c>
      <c r="EJ28" s="114"/>
      <c r="EK28" s="114"/>
      <c r="EL28" s="114"/>
      <c r="EM28" s="114"/>
      <c r="EN28" s="114">
        <f>SUM(EN5:EN27)</f>
        <v>20669</v>
      </c>
      <c r="EO28" s="114">
        <f>SUM(EO5:EO27)</f>
        <v>49883.6</v>
      </c>
      <c r="EP28" s="114">
        <f>SUM(EP5:EP27)</f>
        <v>8578</v>
      </c>
    </row>
    <row r="29" spans="1:146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6"/>
        <v>72.180451127819538</v>
      </c>
      <c r="BX29" s="123"/>
      <c r="BY29" s="123">
        <v>560</v>
      </c>
      <c r="BZ29" s="125">
        <v>700</v>
      </c>
      <c r="CA29" s="125">
        <v>1050</v>
      </c>
      <c r="CB29" s="126">
        <f>((BM29*0.45)+(BQ29*0.34)+(BV29/1.33*0.18)+(CA29*0.2))/DK29*10</f>
        <v>20.360429506498569</v>
      </c>
      <c r="CC29" s="125"/>
      <c r="CD29" s="125"/>
      <c r="CE29" s="125">
        <v>600</v>
      </c>
      <c r="CF29" s="125"/>
      <c r="CG29" s="125">
        <v>600</v>
      </c>
      <c r="CH29" s="127">
        <v>505</v>
      </c>
      <c r="CI29" s="127">
        <v>8096</v>
      </c>
      <c r="CJ29" s="278">
        <f>CL29+CN29</f>
        <v>7100</v>
      </c>
      <c r="CK29" s="127">
        <v>20</v>
      </c>
      <c r="CL29" s="127">
        <v>1100</v>
      </c>
      <c r="CM29" s="127"/>
      <c r="CN29" s="127">
        <v>6000</v>
      </c>
      <c r="CO29" s="127"/>
      <c r="CP29" s="127">
        <v>12000</v>
      </c>
      <c r="CQ29" s="127"/>
      <c r="CR29" s="128">
        <f t="shared" si="6"/>
        <v>20</v>
      </c>
      <c r="CS29" s="129"/>
      <c r="CT29" s="129">
        <f>CJ29/CI29*100</f>
        <v>87.697628458498016</v>
      </c>
      <c r="CU29" s="127"/>
      <c r="CV29" s="127"/>
      <c r="CW29" s="130"/>
      <c r="CX29" s="131"/>
      <c r="CY29" s="323"/>
      <c r="CZ29" s="323"/>
      <c r="DA29" s="132"/>
      <c r="DB29" s="132">
        <v>1300</v>
      </c>
      <c r="DC29" s="133"/>
      <c r="DD29" s="132"/>
      <c r="DE29" s="130"/>
      <c r="DF29" s="130"/>
      <c r="DG29" s="130"/>
      <c r="DH29" s="130"/>
      <c r="DI29" s="279"/>
      <c r="DJ29" s="279"/>
      <c r="DK29" s="135">
        <v>2163</v>
      </c>
      <c r="DL29" s="134">
        <v>553</v>
      </c>
      <c r="DM29" s="134"/>
      <c r="DN29" s="134">
        <v>549</v>
      </c>
      <c r="DO29" s="134">
        <v>7023</v>
      </c>
      <c r="DP29" s="136">
        <f>DO29/DN29*10</f>
        <v>127.92349726775956</v>
      </c>
      <c r="DQ29" s="134"/>
      <c r="DR29" s="134"/>
      <c r="DS29" s="134">
        <v>20</v>
      </c>
      <c r="DT29" s="134">
        <v>650</v>
      </c>
      <c r="DU29" s="137">
        <f>DT29/DS29*10</f>
        <v>325</v>
      </c>
      <c r="DV29" s="134"/>
      <c r="DW29" s="134"/>
      <c r="DX29" s="134">
        <v>16</v>
      </c>
      <c r="DY29" s="134">
        <v>384</v>
      </c>
      <c r="DZ29" s="137">
        <f>DY29/DX29*10</f>
        <v>240</v>
      </c>
      <c r="EA29" s="134"/>
      <c r="EB29" s="134">
        <v>27</v>
      </c>
      <c r="EC29" s="134">
        <v>832</v>
      </c>
      <c r="ED29" s="137">
        <f>EC29/EB29*10</f>
        <v>308.14814814814815</v>
      </c>
      <c r="EE29" s="134"/>
      <c r="EF29" s="134">
        <f>DS29+DX29+EB29</f>
        <v>63</v>
      </c>
      <c r="EG29" s="134">
        <f>DT29+DY29+EC29</f>
        <v>1866</v>
      </c>
      <c r="EH29" s="137">
        <f>EG29/EF29*10</f>
        <v>296.1904761904762</v>
      </c>
      <c r="EJ29" s="139"/>
      <c r="EK29" s="140"/>
      <c r="EL29" s="139"/>
    </row>
    <row r="30" spans="1:146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31793</v>
      </c>
      <c r="BW30" s="146">
        <f t="shared" si="16"/>
        <v>43.552054794520551</v>
      </c>
      <c r="BX30" s="145"/>
      <c r="BY30" s="145">
        <v>9386</v>
      </c>
      <c r="BZ30" s="147"/>
      <c r="CA30" s="147">
        <v>10551</v>
      </c>
      <c r="CB30" s="148">
        <v>23.3</v>
      </c>
      <c r="CC30" s="147"/>
      <c r="CD30" s="147"/>
      <c r="CE30" s="147">
        <v>6760</v>
      </c>
      <c r="CF30" s="147"/>
      <c r="CG30" s="147">
        <v>7600</v>
      </c>
      <c r="CH30" s="147">
        <v>6640</v>
      </c>
      <c r="CI30" s="147">
        <v>24880</v>
      </c>
      <c r="CJ30" s="147"/>
      <c r="CK30" s="147"/>
      <c r="CL30" s="147">
        <v>173</v>
      </c>
      <c r="CM30" s="147"/>
      <c r="CN30" s="147">
        <v>13356</v>
      </c>
      <c r="CO30" s="147"/>
      <c r="CP30" s="147">
        <v>16762</v>
      </c>
      <c r="CQ30" s="147"/>
      <c r="CR30" s="128">
        <f t="shared" si="6"/>
        <v>12.55016471997604</v>
      </c>
      <c r="CS30" s="149"/>
      <c r="CT30" s="149">
        <v>54</v>
      </c>
      <c r="CU30" s="147"/>
      <c r="CV30" s="147">
        <v>700</v>
      </c>
      <c r="CW30" s="147">
        <v>195</v>
      </c>
      <c r="CX30" s="150"/>
      <c r="CY30" s="150"/>
      <c r="CZ30" s="150"/>
      <c r="DA30" s="147">
        <v>21475</v>
      </c>
      <c r="DB30" s="147">
        <v>10348</v>
      </c>
      <c r="DC30" s="151">
        <f t="shared" si="11"/>
        <v>48.186263096623982</v>
      </c>
      <c r="DD30" s="147"/>
      <c r="DE30" s="147">
        <v>1274</v>
      </c>
      <c r="DF30" s="147">
        <v>997</v>
      </c>
      <c r="DG30" s="147">
        <v>5964</v>
      </c>
      <c r="DH30" s="147">
        <v>5816</v>
      </c>
      <c r="DI30" s="152">
        <v>13</v>
      </c>
      <c r="DJ30" s="152">
        <v>7</v>
      </c>
      <c r="EJ30" s="153"/>
      <c r="EK30" s="140"/>
      <c r="EL30" s="153"/>
    </row>
    <row r="31" spans="1:146" ht="12.75" customHeight="1" x14ac:dyDescent="0.3">
      <c r="B31" s="155"/>
      <c r="C31" s="156"/>
      <c r="Y31" s="135"/>
      <c r="EJ31" s="163"/>
      <c r="EK31" s="140"/>
      <c r="EL31" s="163"/>
      <c r="EM31" s="163"/>
      <c r="EN31" s="163"/>
      <c r="EO31" s="163"/>
    </row>
    <row r="32" spans="1:146" ht="12.75" customHeight="1" x14ac:dyDescent="0.3">
      <c r="B32" s="155"/>
      <c r="C32" s="156"/>
      <c r="EJ32" s="163"/>
      <c r="EK32" s="140"/>
      <c r="EL32" s="163"/>
      <c r="EM32" s="163"/>
      <c r="EN32" s="163"/>
      <c r="EO32" s="163"/>
    </row>
    <row r="33" spans="2:145" ht="12.75" customHeight="1" x14ac:dyDescent="0.3">
      <c r="B33" s="155"/>
      <c r="C33" s="156"/>
      <c r="EJ33" s="163"/>
      <c r="EK33" s="140"/>
      <c r="EL33" s="163"/>
      <c r="EM33" s="163"/>
      <c r="EN33" s="163"/>
      <c r="EO33" s="163"/>
    </row>
    <row r="34" spans="2:145" ht="12.75" customHeight="1" x14ac:dyDescent="0.3">
      <c r="B34" s="155"/>
      <c r="C34" s="156"/>
      <c r="EJ34" s="163"/>
      <c r="EK34" s="140"/>
      <c r="EL34" s="163"/>
      <c r="EM34" s="163"/>
      <c r="EN34" s="163"/>
      <c r="EO34" s="163"/>
    </row>
    <row r="35" spans="2:145" ht="12.75" customHeight="1" x14ac:dyDescent="0.3">
      <c r="B35" s="155"/>
      <c r="C35" s="156"/>
      <c r="CV35" s="164"/>
      <c r="EJ35" s="163"/>
      <c r="EK35" s="140"/>
      <c r="EL35" s="163"/>
      <c r="EM35" s="163"/>
      <c r="EN35" s="163"/>
      <c r="EO35" s="163"/>
    </row>
    <row r="36" spans="2:145" ht="12.75" customHeight="1" x14ac:dyDescent="0.3">
      <c r="B36" s="155"/>
      <c r="C36" s="156"/>
      <c r="EJ36" s="163"/>
      <c r="EK36" s="140"/>
      <c r="EL36" s="163"/>
      <c r="EM36" s="163"/>
      <c r="EN36" s="163"/>
      <c r="EO36" s="163"/>
    </row>
    <row r="37" spans="2:145" x14ac:dyDescent="0.3">
      <c r="EJ37" s="163"/>
      <c r="EK37" s="140"/>
      <c r="EL37" s="163"/>
      <c r="EM37" s="163"/>
      <c r="EN37" s="163"/>
      <c r="EO37" s="163"/>
    </row>
    <row r="38" spans="2:145" x14ac:dyDescent="0.3">
      <c r="EJ38" s="163"/>
      <c r="EK38" s="140"/>
      <c r="EL38" s="163"/>
      <c r="EM38" s="163"/>
      <c r="EN38" s="163"/>
      <c r="EO38" s="163"/>
    </row>
    <row r="39" spans="2:145" x14ac:dyDescent="0.3">
      <c r="EJ39" s="163"/>
      <c r="EK39" s="140"/>
      <c r="EL39" s="163"/>
      <c r="EM39" s="163"/>
      <c r="EN39" s="163"/>
      <c r="EO39" s="163"/>
    </row>
    <row r="40" spans="2:145" x14ac:dyDescent="0.3">
      <c r="EJ40" s="163"/>
      <c r="EK40" s="140"/>
      <c r="EL40" s="163"/>
      <c r="EM40" s="163"/>
      <c r="EN40" s="163"/>
      <c r="EO40" s="163"/>
    </row>
    <row r="41" spans="2:145" x14ac:dyDescent="0.3">
      <c r="EJ41" s="163"/>
      <c r="EK41" s="140"/>
      <c r="EL41" s="163"/>
      <c r="EM41" s="163"/>
      <c r="EN41" s="163"/>
      <c r="EO41" s="163"/>
    </row>
    <row r="42" spans="2:145" x14ac:dyDescent="0.3">
      <c r="EJ42" s="163"/>
      <c r="EK42" s="140"/>
      <c r="EL42" s="163"/>
      <c r="EM42" s="163"/>
      <c r="EN42" s="163"/>
      <c r="EO42" s="163"/>
    </row>
    <row r="43" spans="2:145" x14ac:dyDescent="0.3">
      <c r="EJ43" s="163"/>
      <c r="EK43" s="140"/>
      <c r="EL43" s="163"/>
      <c r="EM43" s="163"/>
      <c r="EN43" s="163"/>
      <c r="EO43" s="163"/>
    </row>
    <row r="44" spans="2:145" x14ac:dyDescent="0.3">
      <c r="EJ44" s="163"/>
      <c r="EK44" s="140"/>
      <c r="EL44" s="163"/>
      <c r="EM44" s="163"/>
      <c r="EN44" s="163"/>
      <c r="EO44" s="163"/>
    </row>
    <row r="45" spans="2:145" x14ac:dyDescent="0.3">
      <c r="EJ45" s="163"/>
      <c r="EK45" s="140"/>
      <c r="EL45" s="163"/>
      <c r="EM45" s="163"/>
      <c r="EN45" s="163"/>
      <c r="EO45" s="163"/>
    </row>
    <row r="46" spans="2:145" x14ac:dyDescent="0.3">
      <c r="EJ46" s="163"/>
      <c r="EK46" s="140"/>
      <c r="EL46" s="163"/>
      <c r="EM46" s="163"/>
      <c r="EN46" s="163"/>
      <c r="EO46" s="163"/>
    </row>
    <row r="47" spans="2:145" x14ac:dyDescent="0.3">
      <c r="EJ47" s="163"/>
      <c r="EK47" s="140"/>
      <c r="EL47" s="163"/>
      <c r="EM47" s="163"/>
      <c r="EN47" s="163"/>
      <c r="EO47" s="163"/>
    </row>
    <row r="48" spans="2:145" x14ac:dyDescent="0.3">
      <c r="EK48" s="115"/>
    </row>
    <row r="49" spans="141:141" x14ac:dyDescent="0.3">
      <c r="EK49" s="138"/>
    </row>
    <row r="50" spans="141:141" x14ac:dyDescent="0.3">
      <c r="EK50" s="152"/>
    </row>
  </sheetData>
  <mergeCells count="76">
    <mergeCell ref="DQ3:DU3"/>
    <mergeCell ref="DV3:DZ3"/>
    <mergeCell ref="EA3:ED3"/>
    <mergeCell ref="AX3:AX4"/>
    <mergeCell ref="AY3:AY4"/>
    <mergeCell ref="AZ3:AZ4"/>
    <mergeCell ref="BA3:BA4"/>
    <mergeCell ref="BL3:BO3"/>
    <mergeCell ref="BP3:BS3"/>
    <mergeCell ref="DK2:DK4"/>
    <mergeCell ref="DE3:DF3"/>
    <mergeCell ref="DG3:DH3"/>
    <mergeCell ref="DI3:DI4"/>
    <mergeCell ref="DJ3:DJ4"/>
    <mergeCell ref="CB2:CB4"/>
    <mergeCell ref="CC2:CC4"/>
    <mergeCell ref="DL2:DP3"/>
    <mergeCell ref="DQ2:ED2"/>
    <mergeCell ref="EE2:EH3"/>
    <mergeCell ref="E3:H3"/>
    <mergeCell ref="I3:J3"/>
    <mergeCell ref="K3:M3"/>
    <mergeCell ref="N3:O3"/>
    <mergeCell ref="AD3:AD4"/>
    <mergeCell ref="AE3:AE4"/>
    <mergeCell ref="AF3:AF4"/>
    <mergeCell ref="CI2:CU3"/>
    <mergeCell ref="CV2:CX3"/>
    <mergeCell ref="CY2:CZ3"/>
    <mergeCell ref="DA2:DD3"/>
    <mergeCell ref="DE2:DJ2"/>
    <mergeCell ref="AP3:AP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AJ2:AK3"/>
    <mergeCell ref="AG3:AG4"/>
    <mergeCell ref="B1:DD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</mergeCells>
  <pageMargins left="0.51181102362204722" right="0.11811023622047245" top="0.55118110236220474" bottom="0.55118110236220474" header="0.31496062992125984" footer="0.31496062992125984"/>
  <pageSetup paperSize="9" scale="4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U50"/>
  <sheetViews>
    <sheetView view="pageBreakPreview" zoomScale="50" zoomScaleNormal="43" zoomScaleSheetLayoutView="50" zoomScalePageLayoutView="29" workbookViewId="0">
      <pane xSplit="77" ySplit="4" topLeftCell="BZ5" activePane="bottomRight" state="frozen"/>
      <selection pane="topRight" activeCell="BZ1" sqref="BZ1"/>
      <selection pane="bottomLeft" activeCell="A5" sqref="A5"/>
      <selection pane="bottomRight" activeCell="DJ6" sqref="DJ6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13.4414062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hidden="1" customWidth="1"/>
    <col min="84" max="84" width="8.88671875" style="154" customWidth="1"/>
    <col min="85" max="85" width="9.109375" style="154" customWidth="1"/>
    <col min="86" max="86" width="10.44140625" style="154" customWidth="1"/>
    <col min="87" max="87" width="11.44140625" style="154" customWidth="1"/>
    <col min="88" max="88" width="10.33203125" style="160" hidden="1" customWidth="1"/>
    <col min="89" max="89" width="9.77734375" style="154" customWidth="1"/>
    <col min="90" max="90" width="9.77734375" style="154" hidden="1" customWidth="1"/>
    <col min="91" max="92" width="9.44140625" style="154" customWidth="1"/>
    <col min="93" max="94" width="11.5546875" style="154" customWidth="1"/>
    <col min="95" max="95" width="9.5546875" style="154" customWidth="1"/>
    <col min="96" max="96" width="8.109375" style="154" hidden="1" customWidth="1"/>
    <col min="97" max="97" width="9.44140625" style="154" customWidth="1"/>
    <col min="98" max="98" width="8.44140625" style="154" customWidth="1"/>
    <col min="99" max="99" width="7.88671875" style="154" customWidth="1"/>
    <col min="100" max="100" width="8.5546875" style="154" customWidth="1"/>
    <col min="101" max="103" width="5.88671875" style="154" customWidth="1"/>
    <col min="104" max="104" width="10" style="154" customWidth="1"/>
    <col min="105" max="105" width="9.5546875" style="154" customWidth="1"/>
    <col min="106" max="106" width="7.109375" style="154" customWidth="1"/>
    <col min="107" max="108" width="7.21875" style="154" customWidth="1"/>
    <col min="109" max="109" width="8.44140625" style="154" customWidth="1"/>
    <col min="110" max="110" width="8.88671875" style="154" customWidth="1"/>
    <col min="111" max="111" width="8.33203125" style="154" customWidth="1"/>
    <col min="112" max="112" width="9.21875" style="154" customWidth="1"/>
    <col min="113" max="113" width="7.109375" style="154" customWidth="1"/>
    <col min="114" max="114" width="7.6640625" style="154" customWidth="1"/>
    <col min="115" max="115" width="13.109375" style="154" hidden="1" customWidth="1"/>
    <col min="116" max="116" width="6.88671875" style="154" hidden="1" customWidth="1"/>
    <col min="117" max="117" width="8.109375" style="154" hidden="1" customWidth="1"/>
    <col min="118" max="118" width="6.77734375" style="154" hidden="1" customWidth="1"/>
    <col min="119" max="119" width="8.21875" style="154" hidden="1" customWidth="1"/>
    <col min="120" max="120" width="7.109375" style="154" hidden="1" customWidth="1"/>
    <col min="121" max="121" width="5.44140625" style="154" hidden="1" customWidth="1"/>
    <col min="122" max="122" width="5.77734375" style="154" hidden="1" customWidth="1"/>
    <col min="123" max="123" width="6.5546875" style="154" hidden="1" customWidth="1"/>
    <col min="124" max="124" width="6.109375" style="154" hidden="1" customWidth="1"/>
    <col min="125" max="125" width="5.88671875" style="154" hidden="1" customWidth="1"/>
    <col min="126" max="126" width="5.44140625" style="154" hidden="1" customWidth="1"/>
    <col min="127" max="127" width="5.5546875" style="154" hidden="1" customWidth="1"/>
    <col min="128" max="128" width="6.44140625" style="154" hidden="1" customWidth="1"/>
    <col min="129" max="129" width="6" style="154" hidden="1" customWidth="1"/>
    <col min="130" max="130" width="5.88671875" style="154" hidden="1" customWidth="1"/>
    <col min="131" max="131" width="5.109375" style="154" hidden="1" customWidth="1"/>
    <col min="132" max="132" width="6.77734375" style="154" hidden="1" customWidth="1"/>
    <col min="133" max="133" width="7.44140625" style="154" hidden="1" customWidth="1"/>
    <col min="134" max="134" width="5.5546875" style="154" hidden="1" customWidth="1"/>
    <col min="135" max="135" width="5.6640625" style="154" hidden="1" customWidth="1"/>
    <col min="136" max="136" width="6.88671875" style="154" hidden="1" customWidth="1"/>
    <col min="137" max="137" width="8.109375" style="154" hidden="1" customWidth="1"/>
    <col min="138" max="138" width="5.5546875" style="154" hidden="1" customWidth="1"/>
    <col min="139" max="139" width="9.109375" style="162" customWidth="1"/>
    <col min="140" max="140" width="13.109375" style="162" customWidth="1"/>
    <col min="141" max="143" width="9.44140625" style="162" bestFit="1" customWidth="1"/>
    <col min="144" max="144" width="11.21875" style="162" customWidth="1"/>
    <col min="145" max="145" width="11" style="162" customWidth="1"/>
    <col min="146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13.44140625" style="162" customWidth="1"/>
    <col min="336" max="336" width="8.109375" style="162" customWidth="1"/>
    <col min="337" max="339" width="0" style="162" hidden="1" customWidth="1"/>
    <col min="340" max="340" width="8.88671875" style="162" customWidth="1"/>
    <col min="341" max="341" width="9.109375" style="162" customWidth="1"/>
    <col min="342" max="342" width="10.44140625" style="162" customWidth="1"/>
    <col min="343" max="343" width="11.44140625" style="162" customWidth="1"/>
    <col min="344" max="344" width="0" style="162" hidden="1" customWidth="1"/>
    <col min="345" max="345" width="9.77734375" style="162" customWidth="1"/>
    <col min="346" max="346" width="0" style="162" hidden="1" customWidth="1"/>
    <col min="347" max="348" width="9.44140625" style="162" customWidth="1"/>
    <col min="349" max="350" width="11.5546875" style="162" customWidth="1"/>
    <col min="351" max="351" width="9.5546875" style="162" customWidth="1"/>
    <col min="352" max="352" width="0" style="162" hidden="1" customWidth="1"/>
    <col min="353" max="353" width="9.44140625" style="162" customWidth="1"/>
    <col min="354" max="354" width="8.44140625" style="162" customWidth="1"/>
    <col min="355" max="355" width="7.88671875" style="162" customWidth="1"/>
    <col min="356" max="356" width="8.5546875" style="162" customWidth="1"/>
    <col min="357" max="359" width="5.88671875" style="162" customWidth="1"/>
    <col min="360" max="360" width="10" style="162" customWidth="1"/>
    <col min="361" max="361" width="9.5546875" style="162" customWidth="1"/>
    <col min="362" max="362" width="7.109375" style="162" customWidth="1"/>
    <col min="363" max="364" width="7.21875" style="162" customWidth="1"/>
    <col min="365" max="365" width="8.44140625" style="162" customWidth="1"/>
    <col min="366" max="366" width="8.88671875" style="162" customWidth="1"/>
    <col min="367" max="367" width="8.33203125" style="162" customWidth="1"/>
    <col min="368" max="368" width="9.21875" style="162" customWidth="1"/>
    <col min="369" max="369" width="7.109375" style="162" customWidth="1"/>
    <col min="370" max="370" width="7.6640625" style="162" customWidth="1"/>
    <col min="371" max="394" width="0" style="162" hidden="1" customWidth="1"/>
    <col min="395" max="395" width="9.109375" style="162" customWidth="1"/>
    <col min="396" max="396" width="13.109375" style="162" customWidth="1"/>
    <col min="397" max="399" width="9.44140625" style="162" bestFit="1" customWidth="1"/>
    <col min="400" max="400" width="11.21875" style="162" customWidth="1"/>
    <col min="401" max="401" width="11" style="162" customWidth="1"/>
    <col min="402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13.44140625" style="162" customWidth="1"/>
    <col min="592" max="592" width="8.109375" style="162" customWidth="1"/>
    <col min="593" max="595" width="0" style="162" hidden="1" customWidth="1"/>
    <col min="596" max="596" width="8.88671875" style="162" customWidth="1"/>
    <col min="597" max="597" width="9.109375" style="162" customWidth="1"/>
    <col min="598" max="598" width="10.44140625" style="162" customWidth="1"/>
    <col min="599" max="599" width="11.44140625" style="162" customWidth="1"/>
    <col min="600" max="600" width="0" style="162" hidden="1" customWidth="1"/>
    <col min="601" max="601" width="9.77734375" style="162" customWidth="1"/>
    <col min="602" max="602" width="0" style="162" hidden="1" customWidth="1"/>
    <col min="603" max="604" width="9.44140625" style="162" customWidth="1"/>
    <col min="605" max="606" width="11.5546875" style="162" customWidth="1"/>
    <col min="607" max="607" width="9.5546875" style="162" customWidth="1"/>
    <col min="608" max="608" width="0" style="162" hidden="1" customWidth="1"/>
    <col min="609" max="609" width="9.44140625" style="162" customWidth="1"/>
    <col min="610" max="610" width="8.44140625" style="162" customWidth="1"/>
    <col min="611" max="611" width="7.88671875" style="162" customWidth="1"/>
    <col min="612" max="612" width="8.5546875" style="162" customWidth="1"/>
    <col min="613" max="615" width="5.88671875" style="162" customWidth="1"/>
    <col min="616" max="616" width="10" style="162" customWidth="1"/>
    <col min="617" max="617" width="9.5546875" style="162" customWidth="1"/>
    <col min="618" max="618" width="7.109375" style="162" customWidth="1"/>
    <col min="619" max="620" width="7.21875" style="162" customWidth="1"/>
    <col min="621" max="621" width="8.44140625" style="162" customWidth="1"/>
    <col min="622" max="622" width="8.88671875" style="162" customWidth="1"/>
    <col min="623" max="623" width="8.33203125" style="162" customWidth="1"/>
    <col min="624" max="624" width="9.21875" style="162" customWidth="1"/>
    <col min="625" max="625" width="7.109375" style="162" customWidth="1"/>
    <col min="626" max="626" width="7.6640625" style="162" customWidth="1"/>
    <col min="627" max="650" width="0" style="162" hidden="1" customWidth="1"/>
    <col min="651" max="651" width="9.109375" style="162" customWidth="1"/>
    <col min="652" max="652" width="13.109375" style="162" customWidth="1"/>
    <col min="653" max="655" width="9.44140625" style="162" bestFit="1" customWidth="1"/>
    <col min="656" max="656" width="11.21875" style="162" customWidth="1"/>
    <col min="657" max="657" width="11" style="162" customWidth="1"/>
    <col min="658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13.44140625" style="162" customWidth="1"/>
    <col min="848" max="848" width="8.109375" style="162" customWidth="1"/>
    <col min="849" max="851" width="0" style="162" hidden="1" customWidth="1"/>
    <col min="852" max="852" width="8.88671875" style="162" customWidth="1"/>
    <col min="853" max="853" width="9.109375" style="162" customWidth="1"/>
    <col min="854" max="854" width="10.44140625" style="162" customWidth="1"/>
    <col min="855" max="855" width="11.44140625" style="162" customWidth="1"/>
    <col min="856" max="856" width="0" style="162" hidden="1" customWidth="1"/>
    <col min="857" max="857" width="9.77734375" style="162" customWidth="1"/>
    <col min="858" max="858" width="0" style="162" hidden="1" customWidth="1"/>
    <col min="859" max="860" width="9.44140625" style="162" customWidth="1"/>
    <col min="861" max="862" width="11.5546875" style="162" customWidth="1"/>
    <col min="863" max="863" width="9.5546875" style="162" customWidth="1"/>
    <col min="864" max="864" width="0" style="162" hidden="1" customWidth="1"/>
    <col min="865" max="865" width="9.44140625" style="162" customWidth="1"/>
    <col min="866" max="866" width="8.44140625" style="162" customWidth="1"/>
    <col min="867" max="867" width="7.88671875" style="162" customWidth="1"/>
    <col min="868" max="868" width="8.5546875" style="162" customWidth="1"/>
    <col min="869" max="871" width="5.88671875" style="162" customWidth="1"/>
    <col min="872" max="872" width="10" style="162" customWidth="1"/>
    <col min="873" max="873" width="9.5546875" style="162" customWidth="1"/>
    <col min="874" max="874" width="7.109375" style="162" customWidth="1"/>
    <col min="875" max="876" width="7.21875" style="162" customWidth="1"/>
    <col min="877" max="877" width="8.44140625" style="162" customWidth="1"/>
    <col min="878" max="878" width="8.88671875" style="162" customWidth="1"/>
    <col min="879" max="879" width="8.33203125" style="162" customWidth="1"/>
    <col min="880" max="880" width="9.21875" style="162" customWidth="1"/>
    <col min="881" max="881" width="7.109375" style="162" customWidth="1"/>
    <col min="882" max="882" width="7.6640625" style="162" customWidth="1"/>
    <col min="883" max="906" width="0" style="162" hidden="1" customWidth="1"/>
    <col min="907" max="907" width="9.109375" style="162" customWidth="1"/>
    <col min="908" max="908" width="13.109375" style="162" customWidth="1"/>
    <col min="909" max="911" width="9.44140625" style="162" bestFit="1" customWidth="1"/>
    <col min="912" max="912" width="11.21875" style="162" customWidth="1"/>
    <col min="913" max="913" width="11" style="162" customWidth="1"/>
    <col min="914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13.44140625" style="162" customWidth="1"/>
    <col min="1104" max="1104" width="8.109375" style="162" customWidth="1"/>
    <col min="1105" max="1107" width="0" style="162" hidden="1" customWidth="1"/>
    <col min="1108" max="1108" width="8.88671875" style="162" customWidth="1"/>
    <col min="1109" max="1109" width="9.109375" style="162" customWidth="1"/>
    <col min="1110" max="1110" width="10.44140625" style="162" customWidth="1"/>
    <col min="1111" max="1111" width="11.44140625" style="162" customWidth="1"/>
    <col min="1112" max="1112" width="0" style="162" hidden="1" customWidth="1"/>
    <col min="1113" max="1113" width="9.77734375" style="162" customWidth="1"/>
    <col min="1114" max="1114" width="0" style="162" hidden="1" customWidth="1"/>
    <col min="1115" max="1116" width="9.44140625" style="162" customWidth="1"/>
    <col min="1117" max="1118" width="11.5546875" style="162" customWidth="1"/>
    <col min="1119" max="1119" width="9.5546875" style="162" customWidth="1"/>
    <col min="1120" max="1120" width="0" style="162" hidden="1" customWidth="1"/>
    <col min="1121" max="1121" width="9.44140625" style="162" customWidth="1"/>
    <col min="1122" max="1122" width="8.44140625" style="162" customWidth="1"/>
    <col min="1123" max="1123" width="7.88671875" style="162" customWidth="1"/>
    <col min="1124" max="1124" width="8.5546875" style="162" customWidth="1"/>
    <col min="1125" max="1127" width="5.88671875" style="162" customWidth="1"/>
    <col min="1128" max="1128" width="10" style="162" customWidth="1"/>
    <col min="1129" max="1129" width="9.5546875" style="162" customWidth="1"/>
    <col min="1130" max="1130" width="7.109375" style="162" customWidth="1"/>
    <col min="1131" max="1132" width="7.21875" style="162" customWidth="1"/>
    <col min="1133" max="1133" width="8.44140625" style="162" customWidth="1"/>
    <col min="1134" max="1134" width="8.88671875" style="162" customWidth="1"/>
    <col min="1135" max="1135" width="8.33203125" style="162" customWidth="1"/>
    <col min="1136" max="1136" width="9.21875" style="162" customWidth="1"/>
    <col min="1137" max="1137" width="7.109375" style="162" customWidth="1"/>
    <col min="1138" max="1138" width="7.6640625" style="162" customWidth="1"/>
    <col min="1139" max="1162" width="0" style="162" hidden="1" customWidth="1"/>
    <col min="1163" max="1163" width="9.109375" style="162" customWidth="1"/>
    <col min="1164" max="1164" width="13.109375" style="162" customWidth="1"/>
    <col min="1165" max="1167" width="9.44140625" style="162" bestFit="1" customWidth="1"/>
    <col min="1168" max="1168" width="11.21875" style="162" customWidth="1"/>
    <col min="1169" max="1169" width="11" style="162" customWidth="1"/>
    <col min="1170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13.44140625" style="162" customWidth="1"/>
    <col min="1360" max="1360" width="8.109375" style="162" customWidth="1"/>
    <col min="1361" max="1363" width="0" style="162" hidden="1" customWidth="1"/>
    <col min="1364" max="1364" width="8.88671875" style="162" customWidth="1"/>
    <col min="1365" max="1365" width="9.109375" style="162" customWidth="1"/>
    <col min="1366" max="1366" width="10.44140625" style="162" customWidth="1"/>
    <col min="1367" max="1367" width="11.44140625" style="162" customWidth="1"/>
    <col min="1368" max="1368" width="0" style="162" hidden="1" customWidth="1"/>
    <col min="1369" max="1369" width="9.77734375" style="162" customWidth="1"/>
    <col min="1370" max="1370" width="0" style="162" hidden="1" customWidth="1"/>
    <col min="1371" max="1372" width="9.44140625" style="162" customWidth="1"/>
    <col min="1373" max="1374" width="11.5546875" style="162" customWidth="1"/>
    <col min="1375" max="1375" width="9.5546875" style="162" customWidth="1"/>
    <col min="1376" max="1376" width="0" style="162" hidden="1" customWidth="1"/>
    <col min="1377" max="1377" width="9.44140625" style="162" customWidth="1"/>
    <col min="1378" max="1378" width="8.44140625" style="162" customWidth="1"/>
    <col min="1379" max="1379" width="7.88671875" style="162" customWidth="1"/>
    <col min="1380" max="1380" width="8.5546875" style="162" customWidth="1"/>
    <col min="1381" max="1383" width="5.88671875" style="162" customWidth="1"/>
    <col min="1384" max="1384" width="10" style="162" customWidth="1"/>
    <col min="1385" max="1385" width="9.5546875" style="162" customWidth="1"/>
    <col min="1386" max="1386" width="7.109375" style="162" customWidth="1"/>
    <col min="1387" max="1388" width="7.21875" style="162" customWidth="1"/>
    <col min="1389" max="1389" width="8.44140625" style="162" customWidth="1"/>
    <col min="1390" max="1390" width="8.88671875" style="162" customWidth="1"/>
    <col min="1391" max="1391" width="8.33203125" style="162" customWidth="1"/>
    <col min="1392" max="1392" width="9.21875" style="162" customWidth="1"/>
    <col min="1393" max="1393" width="7.109375" style="162" customWidth="1"/>
    <col min="1394" max="1394" width="7.6640625" style="162" customWidth="1"/>
    <col min="1395" max="1418" width="0" style="162" hidden="1" customWidth="1"/>
    <col min="1419" max="1419" width="9.109375" style="162" customWidth="1"/>
    <col min="1420" max="1420" width="13.109375" style="162" customWidth="1"/>
    <col min="1421" max="1423" width="9.44140625" style="162" bestFit="1" customWidth="1"/>
    <col min="1424" max="1424" width="11.21875" style="162" customWidth="1"/>
    <col min="1425" max="1425" width="11" style="162" customWidth="1"/>
    <col min="1426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13.44140625" style="162" customWidth="1"/>
    <col min="1616" max="1616" width="8.109375" style="162" customWidth="1"/>
    <col min="1617" max="1619" width="0" style="162" hidden="1" customWidth="1"/>
    <col min="1620" max="1620" width="8.88671875" style="162" customWidth="1"/>
    <col min="1621" max="1621" width="9.109375" style="162" customWidth="1"/>
    <col min="1622" max="1622" width="10.44140625" style="162" customWidth="1"/>
    <col min="1623" max="1623" width="11.44140625" style="162" customWidth="1"/>
    <col min="1624" max="1624" width="0" style="162" hidden="1" customWidth="1"/>
    <col min="1625" max="1625" width="9.77734375" style="162" customWidth="1"/>
    <col min="1626" max="1626" width="0" style="162" hidden="1" customWidth="1"/>
    <col min="1627" max="1628" width="9.44140625" style="162" customWidth="1"/>
    <col min="1629" max="1630" width="11.5546875" style="162" customWidth="1"/>
    <col min="1631" max="1631" width="9.5546875" style="162" customWidth="1"/>
    <col min="1632" max="1632" width="0" style="162" hidden="1" customWidth="1"/>
    <col min="1633" max="1633" width="9.44140625" style="162" customWidth="1"/>
    <col min="1634" max="1634" width="8.44140625" style="162" customWidth="1"/>
    <col min="1635" max="1635" width="7.88671875" style="162" customWidth="1"/>
    <col min="1636" max="1636" width="8.5546875" style="162" customWidth="1"/>
    <col min="1637" max="1639" width="5.88671875" style="162" customWidth="1"/>
    <col min="1640" max="1640" width="10" style="162" customWidth="1"/>
    <col min="1641" max="1641" width="9.5546875" style="162" customWidth="1"/>
    <col min="1642" max="1642" width="7.109375" style="162" customWidth="1"/>
    <col min="1643" max="1644" width="7.21875" style="162" customWidth="1"/>
    <col min="1645" max="1645" width="8.44140625" style="162" customWidth="1"/>
    <col min="1646" max="1646" width="8.88671875" style="162" customWidth="1"/>
    <col min="1647" max="1647" width="8.33203125" style="162" customWidth="1"/>
    <col min="1648" max="1648" width="9.21875" style="162" customWidth="1"/>
    <col min="1649" max="1649" width="7.109375" style="162" customWidth="1"/>
    <col min="1650" max="1650" width="7.6640625" style="162" customWidth="1"/>
    <col min="1651" max="1674" width="0" style="162" hidden="1" customWidth="1"/>
    <col min="1675" max="1675" width="9.109375" style="162" customWidth="1"/>
    <col min="1676" max="1676" width="13.109375" style="162" customWidth="1"/>
    <col min="1677" max="1679" width="9.44140625" style="162" bestFit="1" customWidth="1"/>
    <col min="1680" max="1680" width="11.21875" style="162" customWidth="1"/>
    <col min="1681" max="1681" width="11" style="162" customWidth="1"/>
    <col min="1682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13.44140625" style="162" customWidth="1"/>
    <col min="1872" max="1872" width="8.109375" style="162" customWidth="1"/>
    <col min="1873" max="1875" width="0" style="162" hidden="1" customWidth="1"/>
    <col min="1876" max="1876" width="8.88671875" style="162" customWidth="1"/>
    <col min="1877" max="1877" width="9.109375" style="162" customWidth="1"/>
    <col min="1878" max="1878" width="10.44140625" style="162" customWidth="1"/>
    <col min="1879" max="1879" width="11.44140625" style="162" customWidth="1"/>
    <col min="1880" max="1880" width="0" style="162" hidden="1" customWidth="1"/>
    <col min="1881" max="1881" width="9.77734375" style="162" customWidth="1"/>
    <col min="1882" max="1882" width="0" style="162" hidden="1" customWidth="1"/>
    <col min="1883" max="1884" width="9.44140625" style="162" customWidth="1"/>
    <col min="1885" max="1886" width="11.5546875" style="162" customWidth="1"/>
    <col min="1887" max="1887" width="9.5546875" style="162" customWidth="1"/>
    <col min="1888" max="1888" width="0" style="162" hidden="1" customWidth="1"/>
    <col min="1889" max="1889" width="9.44140625" style="162" customWidth="1"/>
    <col min="1890" max="1890" width="8.44140625" style="162" customWidth="1"/>
    <col min="1891" max="1891" width="7.88671875" style="162" customWidth="1"/>
    <col min="1892" max="1892" width="8.5546875" style="162" customWidth="1"/>
    <col min="1893" max="1895" width="5.88671875" style="162" customWidth="1"/>
    <col min="1896" max="1896" width="10" style="162" customWidth="1"/>
    <col min="1897" max="1897" width="9.5546875" style="162" customWidth="1"/>
    <col min="1898" max="1898" width="7.109375" style="162" customWidth="1"/>
    <col min="1899" max="1900" width="7.21875" style="162" customWidth="1"/>
    <col min="1901" max="1901" width="8.44140625" style="162" customWidth="1"/>
    <col min="1902" max="1902" width="8.88671875" style="162" customWidth="1"/>
    <col min="1903" max="1903" width="8.33203125" style="162" customWidth="1"/>
    <col min="1904" max="1904" width="9.21875" style="162" customWidth="1"/>
    <col min="1905" max="1905" width="7.109375" style="162" customWidth="1"/>
    <col min="1906" max="1906" width="7.6640625" style="162" customWidth="1"/>
    <col min="1907" max="1930" width="0" style="162" hidden="1" customWidth="1"/>
    <col min="1931" max="1931" width="9.109375" style="162" customWidth="1"/>
    <col min="1932" max="1932" width="13.109375" style="162" customWidth="1"/>
    <col min="1933" max="1935" width="9.44140625" style="162" bestFit="1" customWidth="1"/>
    <col min="1936" max="1936" width="11.21875" style="162" customWidth="1"/>
    <col min="1937" max="1937" width="11" style="162" customWidth="1"/>
    <col min="1938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13.44140625" style="162" customWidth="1"/>
    <col min="2128" max="2128" width="8.109375" style="162" customWidth="1"/>
    <col min="2129" max="2131" width="0" style="162" hidden="1" customWidth="1"/>
    <col min="2132" max="2132" width="8.88671875" style="162" customWidth="1"/>
    <col min="2133" max="2133" width="9.109375" style="162" customWidth="1"/>
    <col min="2134" max="2134" width="10.44140625" style="162" customWidth="1"/>
    <col min="2135" max="2135" width="11.44140625" style="162" customWidth="1"/>
    <col min="2136" max="2136" width="0" style="162" hidden="1" customWidth="1"/>
    <col min="2137" max="2137" width="9.77734375" style="162" customWidth="1"/>
    <col min="2138" max="2138" width="0" style="162" hidden="1" customWidth="1"/>
    <col min="2139" max="2140" width="9.44140625" style="162" customWidth="1"/>
    <col min="2141" max="2142" width="11.5546875" style="162" customWidth="1"/>
    <col min="2143" max="2143" width="9.5546875" style="162" customWidth="1"/>
    <col min="2144" max="2144" width="0" style="162" hidden="1" customWidth="1"/>
    <col min="2145" max="2145" width="9.44140625" style="162" customWidth="1"/>
    <col min="2146" max="2146" width="8.44140625" style="162" customWidth="1"/>
    <col min="2147" max="2147" width="7.88671875" style="162" customWidth="1"/>
    <col min="2148" max="2148" width="8.5546875" style="162" customWidth="1"/>
    <col min="2149" max="2151" width="5.88671875" style="162" customWidth="1"/>
    <col min="2152" max="2152" width="10" style="162" customWidth="1"/>
    <col min="2153" max="2153" width="9.5546875" style="162" customWidth="1"/>
    <col min="2154" max="2154" width="7.109375" style="162" customWidth="1"/>
    <col min="2155" max="2156" width="7.21875" style="162" customWidth="1"/>
    <col min="2157" max="2157" width="8.44140625" style="162" customWidth="1"/>
    <col min="2158" max="2158" width="8.88671875" style="162" customWidth="1"/>
    <col min="2159" max="2159" width="8.33203125" style="162" customWidth="1"/>
    <col min="2160" max="2160" width="9.21875" style="162" customWidth="1"/>
    <col min="2161" max="2161" width="7.109375" style="162" customWidth="1"/>
    <col min="2162" max="2162" width="7.6640625" style="162" customWidth="1"/>
    <col min="2163" max="2186" width="0" style="162" hidden="1" customWidth="1"/>
    <col min="2187" max="2187" width="9.109375" style="162" customWidth="1"/>
    <col min="2188" max="2188" width="13.109375" style="162" customWidth="1"/>
    <col min="2189" max="2191" width="9.44140625" style="162" bestFit="1" customWidth="1"/>
    <col min="2192" max="2192" width="11.21875" style="162" customWidth="1"/>
    <col min="2193" max="2193" width="11" style="162" customWidth="1"/>
    <col min="2194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13.44140625" style="162" customWidth="1"/>
    <col min="2384" max="2384" width="8.109375" style="162" customWidth="1"/>
    <col min="2385" max="2387" width="0" style="162" hidden="1" customWidth="1"/>
    <col min="2388" max="2388" width="8.88671875" style="162" customWidth="1"/>
    <col min="2389" max="2389" width="9.109375" style="162" customWidth="1"/>
    <col min="2390" max="2390" width="10.44140625" style="162" customWidth="1"/>
    <col min="2391" max="2391" width="11.44140625" style="162" customWidth="1"/>
    <col min="2392" max="2392" width="0" style="162" hidden="1" customWidth="1"/>
    <col min="2393" max="2393" width="9.77734375" style="162" customWidth="1"/>
    <col min="2394" max="2394" width="0" style="162" hidden="1" customWidth="1"/>
    <col min="2395" max="2396" width="9.44140625" style="162" customWidth="1"/>
    <col min="2397" max="2398" width="11.5546875" style="162" customWidth="1"/>
    <col min="2399" max="2399" width="9.5546875" style="162" customWidth="1"/>
    <col min="2400" max="2400" width="0" style="162" hidden="1" customWidth="1"/>
    <col min="2401" max="2401" width="9.44140625" style="162" customWidth="1"/>
    <col min="2402" max="2402" width="8.44140625" style="162" customWidth="1"/>
    <col min="2403" max="2403" width="7.88671875" style="162" customWidth="1"/>
    <col min="2404" max="2404" width="8.5546875" style="162" customWidth="1"/>
    <col min="2405" max="2407" width="5.88671875" style="162" customWidth="1"/>
    <col min="2408" max="2408" width="10" style="162" customWidth="1"/>
    <col min="2409" max="2409" width="9.5546875" style="162" customWidth="1"/>
    <col min="2410" max="2410" width="7.109375" style="162" customWidth="1"/>
    <col min="2411" max="2412" width="7.21875" style="162" customWidth="1"/>
    <col min="2413" max="2413" width="8.44140625" style="162" customWidth="1"/>
    <col min="2414" max="2414" width="8.88671875" style="162" customWidth="1"/>
    <col min="2415" max="2415" width="8.33203125" style="162" customWidth="1"/>
    <col min="2416" max="2416" width="9.21875" style="162" customWidth="1"/>
    <col min="2417" max="2417" width="7.109375" style="162" customWidth="1"/>
    <col min="2418" max="2418" width="7.6640625" style="162" customWidth="1"/>
    <col min="2419" max="2442" width="0" style="162" hidden="1" customWidth="1"/>
    <col min="2443" max="2443" width="9.109375" style="162" customWidth="1"/>
    <col min="2444" max="2444" width="13.109375" style="162" customWidth="1"/>
    <col min="2445" max="2447" width="9.44140625" style="162" bestFit="1" customWidth="1"/>
    <col min="2448" max="2448" width="11.21875" style="162" customWidth="1"/>
    <col min="2449" max="2449" width="11" style="162" customWidth="1"/>
    <col min="2450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13.44140625" style="162" customWidth="1"/>
    <col min="2640" max="2640" width="8.109375" style="162" customWidth="1"/>
    <col min="2641" max="2643" width="0" style="162" hidden="1" customWidth="1"/>
    <col min="2644" max="2644" width="8.88671875" style="162" customWidth="1"/>
    <col min="2645" max="2645" width="9.109375" style="162" customWidth="1"/>
    <col min="2646" max="2646" width="10.44140625" style="162" customWidth="1"/>
    <col min="2647" max="2647" width="11.44140625" style="162" customWidth="1"/>
    <col min="2648" max="2648" width="0" style="162" hidden="1" customWidth="1"/>
    <col min="2649" max="2649" width="9.77734375" style="162" customWidth="1"/>
    <col min="2650" max="2650" width="0" style="162" hidden="1" customWidth="1"/>
    <col min="2651" max="2652" width="9.44140625" style="162" customWidth="1"/>
    <col min="2653" max="2654" width="11.5546875" style="162" customWidth="1"/>
    <col min="2655" max="2655" width="9.5546875" style="162" customWidth="1"/>
    <col min="2656" max="2656" width="0" style="162" hidden="1" customWidth="1"/>
    <col min="2657" max="2657" width="9.44140625" style="162" customWidth="1"/>
    <col min="2658" max="2658" width="8.44140625" style="162" customWidth="1"/>
    <col min="2659" max="2659" width="7.88671875" style="162" customWidth="1"/>
    <col min="2660" max="2660" width="8.5546875" style="162" customWidth="1"/>
    <col min="2661" max="2663" width="5.88671875" style="162" customWidth="1"/>
    <col min="2664" max="2664" width="10" style="162" customWidth="1"/>
    <col min="2665" max="2665" width="9.5546875" style="162" customWidth="1"/>
    <col min="2666" max="2666" width="7.109375" style="162" customWidth="1"/>
    <col min="2667" max="2668" width="7.21875" style="162" customWidth="1"/>
    <col min="2669" max="2669" width="8.44140625" style="162" customWidth="1"/>
    <col min="2670" max="2670" width="8.88671875" style="162" customWidth="1"/>
    <col min="2671" max="2671" width="8.33203125" style="162" customWidth="1"/>
    <col min="2672" max="2672" width="9.21875" style="162" customWidth="1"/>
    <col min="2673" max="2673" width="7.109375" style="162" customWidth="1"/>
    <col min="2674" max="2674" width="7.6640625" style="162" customWidth="1"/>
    <col min="2675" max="2698" width="0" style="162" hidden="1" customWidth="1"/>
    <col min="2699" max="2699" width="9.109375" style="162" customWidth="1"/>
    <col min="2700" max="2700" width="13.109375" style="162" customWidth="1"/>
    <col min="2701" max="2703" width="9.44140625" style="162" bestFit="1" customWidth="1"/>
    <col min="2704" max="2704" width="11.21875" style="162" customWidth="1"/>
    <col min="2705" max="2705" width="11" style="162" customWidth="1"/>
    <col min="2706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13.44140625" style="162" customWidth="1"/>
    <col min="2896" max="2896" width="8.109375" style="162" customWidth="1"/>
    <col min="2897" max="2899" width="0" style="162" hidden="1" customWidth="1"/>
    <col min="2900" max="2900" width="8.88671875" style="162" customWidth="1"/>
    <col min="2901" max="2901" width="9.109375" style="162" customWidth="1"/>
    <col min="2902" max="2902" width="10.44140625" style="162" customWidth="1"/>
    <col min="2903" max="2903" width="11.44140625" style="162" customWidth="1"/>
    <col min="2904" max="2904" width="0" style="162" hidden="1" customWidth="1"/>
    <col min="2905" max="2905" width="9.77734375" style="162" customWidth="1"/>
    <col min="2906" max="2906" width="0" style="162" hidden="1" customWidth="1"/>
    <col min="2907" max="2908" width="9.44140625" style="162" customWidth="1"/>
    <col min="2909" max="2910" width="11.5546875" style="162" customWidth="1"/>
    <col min="2911" max="2911" width="9.5546875" style="162" customWidth="1"/>
    <col min="2912" max="2912" width="0" style="162" hidden="1" customWidth="1"/>
    <col min="2913" max="2913" width="9.44140625" style="162" customWidth="1"/>
    <col min="2914" max="2914" width="8.44140625" style="162" customWidth="1"/>
    <col min="2915" max="2915" width="7.88671875" style="162" customWidth="1"/>
    <col min="2916" max="2916" width="8.5546875" style="162" customWidth="1"/>
    <col min="2917" max="2919" width="5.88671875" style="162" customWidth="1"/>
    <col min="2920" max="2920" width="10" style="162" customWidth="1"/>
    <col min="2921" max="2921" width="9.5546875" style="162" customWidth="1"/>
    <col min="2922" max="2922" width="7.109375" style="162" customWidth="1"/>
    <col min="2923" max="2924" width="7.21875" style="162" customWidth="1"/>
    <col min="2925" max="2925" width="8.44140625" style="162" customWidth="1"/>
    <col min="2926" max="2926" width="8.88671875" style="162" customWidth="1"/>
    <col min="2927" max="2927" width="8.33203125" style="162" customWidth="1"/>
    <col min="2928" max="2928" width="9.21875" style="162" customWidth="1"/>
    <col min="2929" max="2929" width="7.109375" style="162" customWidth="1"/>
    <col min="2930" max="2930" width="7.6640625" style="162" customWidth="1"/>
    <col min="2931" max="2954" width="0" style="162" hidden="1" customWidth="1"/>
    <col min="2955" max="2955" width="9.109375" style="162" customWidth="1"/>
    <col min="2956" max="2956" width="13.109375" style="162" customWidth="1"/>
    <col min="2957" max="2959" width="9.44140625" style="162" bestFit="1" customWidth="1"/>
    <col min="2960" max="2960" width="11.21875" style="162" customWidth="1"/>
    <col min="2961" max="2961" width="11" style="162" customWidth="1"/>
    <col min="2962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13.44140625" style="162" customWidth="1"/>
    <col min="3152" max="3152" width="8.109375" style="162" customWidth="1"/>
    <col min="3153" max="3155" width="0" style="162" hidden="1" customWidth="1"/>
    <col min="3156" max="3156" width="8.88671875" style="162" customWidth="1"/>
    <col min="3157" max="3157" width="9.109375" style="162" customWidth="1"/>
    <col min="3158" max="3158" width="10.44140625" style="162" customWidth="1"/>
    <col min="3159" max="3159" width="11.44140625" style="162" customWidth="1"/>
    <col min="3160" max="3160" width="0" style="162" hidden="1" customWidth="1"/>
    <col min="3161" max="3161" width="9.77734375" style="162" customWidth="1"/>
    <col min="3162" max="3162" width="0" style="162" hidden="1" customWidth="1"/>
    <col min="3163" max="3164" width="9.44140625" style="162" customWidth="1"/>
    <col min="3165" max="3166" width="11.5546875" style="162" customWidth="1"/>
    <col min="3167" max="3167" width="9.5546875" style="162" customWidth="1"/>
    <col min="3168" max="3168" width="0" style="162" hidden="1" customWidth="1"/>
    <col min="3169" max="3169" width="9.44140625" style="162" customWidth="1"/>
    <col min="3170" max="3170" width="8.44140625" style="162" customWidth="1"/>
    <col min="3171" max="3171" width="7.88671875" style="162" customWidth="1"/>
    <col min="3172" max="3172" width="8.5546875" style="162" customWidth="1"/>
    <col min="3173" max="3175" width="5.88671875" style="162" customWidth="1"/>
    <col min="3176" max="3176" width="10" style="162" customWidth="1"/>
    <col min="3177" max="3177" width="9.5546875" style="162" customWidth="1"/>
    <col min="3178" max="3178" width="7.109375" style="162" customWidth="1"/>
    <col min="3179" max="3180" width="7.21875" style="162" customWidth="1"/>
    <col min="3181" max="3181" width="8.44140625" style="162" customWidth="1"/>
    <col min="3182" max="3182" width="8.88671875" style="162" customWidth="1"/>
    <col min="3183" max="3183" width="8.33203125" style="162" customWidth="1"/>
    <col min="3184" max="3184" width="9.21875" style="162" customWidth="1"/>
    <col min="3185" max="3185" width="7.109375" style="162" customWidth="1"/>
    <col min="3186" max="3186" width="7.6640625" style="162" customWidth="1"/>
    <col min="3187" max="3210" width="0" style="162" hidden="1" customWidth="1"/>
    <col min="3211" max="3211" width="9.109375" style="162" customWidth="1"/>
    <col min="3212" max="3212" width="13.109375" style="162" customWidth="1"/>
    <col min="3213" max="3215" width="9.44140625" style="162" bestFit="1" customWidth="1"/>
    <col min="3216" max="3216" width="11.21875" style="162" customWidth="1"/>
    <col min="3217" max="3217" width="11" style="162" customWidth="1"/>
    <col min="3218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13.44140625" style="162" customWidth="1"/>
    <col min="3408" max="3408" width="8.109375" style="162" customWidth="1"/>
    <col min="3409" max="3411" width="0" style="162" hidden="1" customWidth="1"/>
    <col min="3412" max="3412" width="8.88671875" style="162" customWidth="1"/>
    <col min="3413" max="3413" width="9.109375" style="162" customWidth="1"/>
    <col min="3414" max="3414" width="10.44140625" style="162" customWidth="1"/>
    <col min="3415" max="3415" width="11.44140625" style="162" customWidth="1"/>
    <col min="3416" max="3416" width="0" style="162" hidden="1" customWidth="1"/>
    <col min="3417" max="3417" width="9.77734375" style="162" customWidth="1"/>
    <col min="3418" max="3418" width="0" style="162" hidden="1" customWidth="1"/>
    <col min="3419" max="3420" width="9.44140625" style="162" customWidth="1"/>
    <col min="3421" max="3422" width="11.5546875" style="162" customWidth="1"/>
    <col min="3423" max="3423" width="9.5546875" style="162" customWidth="1"/>
    <col min="3424" max="3424" width="0" style="162" hidden="1" customWidth="1"/>
    <col min="3425" max="3425" width="9.44140625" style="162" customWidth="1"/>
    <col min="3426" max="3426" width="8.44140625" style="162" customWidth="1"/>
    <col min="3427" max="3427" width="7.88671875" style="162" customWidth="1"/>
    <col min="3428" max="3428" width="8.5546875" style="162" customWidth="1"/>
    <col min="3429" max="3431" width="5.88671875" style="162" customWidth="1"/>
    <col min="3432" max="3432" width="10" style="162" customWidth="1"/>
    <col min="3433" max="3433" width="9.5546875" style="162" customWidth="1"/>
    <col min="3434" max="3434" width="7.109375" style="162" customWidth="1"/>
    <col min="3435" max="3436" width="7.21875" style="162" customWidth="1"/>
    <col min="3437" max="3437" width="8.44140625" style="162" customWidth="1"/>
    <col min="3438" max="3438" width="8.88671875" style="162" customWidth="1"/>
    <col min="3439" max="3439" width="8.33203125" style="162" customWidth="1"/>
    <col min="3440" max="3440" width="9.21875" style="162" customWidth="1"/>
    <col min="3441" max="3441" width="7.109375" style="162" customWidth="1"/>
    <col min="3442" max="3442" width="7.6640625" style="162" customWidth="1"/>
    <col min="3443" max="3466" width="0" style="162" hidden="1" customWidth="1"/>
    <col min="3467" max="3467" width="9.109375" style="162" customWidth="1"/>
    <col min="3468" max="3468" width="13.109375" style="162" customWidth="1"/>
    <col min="3469" max="3471" width="9.44140625" style="162" bestFit="1" customWidth="1"/>
    <col min="3472" max="3472" width="11.21875" style="162" customWidth="1"/>
    <col min="3473" max="3473" width="11" style="162" customWidth="1"/>
    <col min="3474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13.44140625" style="162" customWidth="1"/>
    <col min="3664" max="3664" width="8.109375" style="162" customWidth="1"/>
    <col min="3665" max="3667" width="0" style="162" hidden="1" customWidth="1"/>
    <col min="3668" max="3668" width="8.88671875" style="162" customWidth="1"/>
    <col min="3669" max="3669" width="9.109375" style="162" customWidth="1"/>
    <col min="3670" max="3670" width="10.44140625" style="162" customWidth="1"/>
    <col min="3671" max="3671" width="11.44140625" style="162" customWidth="1"/>
    <col min="3672" max="3672" width="0" style="162" hidden="1" customWidth="1"/>
    <col min="3673" max="3673" width="9.77734375" style="162" customWidth="1"/>
    <col min="3674" max="3674" width="0" style="162" hidden="1" customWidth="1"/>
    <col min="3675" max="3676" width="9.44140625" style="162" customWidth="1"/>
    <col min="3677" max="3678" width="11.5546875" style="162" customWidth="1"/>
    <col min="3679" max="3679" width="9.5546875" style="162" customWidth="1"/>
    <col min="3680" max="3680" width="0" style="162" hidden="1" customWidth="1"/>
    <col min="3681" max="3681" width="9.44140625" style="162" customWidth="1"/>
    <col min="3682" max="3682" width="8.44140625" style="162" customWidth="1"/>
    <col min="3683" max="3683" width="7.88671875" style="162" customWidth="1"/>
    <col min="3684" max="3684" width="8.5546875" style="162" customWidth="1"/>
    <col min="3685" max="3687" width="5.88671875" style="162" customWidth="1"/>
    <col min="3688" max="3688" width="10" style="162" customWidth="1"/>
    <col min="3689" max="3689" width="9.5546875" style="162" customWidth="1"/>
    <col min="3690" max="3690" width="7.109375" style="162" customWidth="1"/>
    <col min="3691" max="3692" width="7.21875" style="162" customWidth="1"/>
    <col min="3693" max="3693" width="8.44140625" style="162" customWidth="1"/>
    <col min="3694" max="3694" width="8.88671875" style="162" customWidth="1"/>
    <col min="3695" max="3695" width="8.33203125" style="162" customWidth="1"/>
    <col min="3696" max="3696" width="9.21875" style="162" customWidth="1"/>
    <col min="3697" max="3697" width="7.109375" style="162" customWidth="1"/>
    <col min="3698" max="3698" width="7.6640625" style="162" customWidth="1"/>
    <col min="3699" max="3722" width="0" style="162" hidden="1" customWidth="1"/>
    <col min="3723" max="3723" width="9.109375" style="162" customWidth="1"/>
    <col min="3724" max="3724" width="13.109375" style="162" customWidth="1"/>
    <col min="3725" max="3727" width="9.44140625" style="162" bestFit="1" customWidth="1"/>
    <col min="3728" max="3728" width="11.21875" style="162" customWidth="1"/>
    <col min="3729" max="3729" width="11" style="162" customWidth="1"/>
    <col min="3730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13.44140625" style="162" customWidth="1"/>
    <col min="3920" max="3920" width="8.109375" style="162" customWidth="1"/>
    <col min="3921" max="3923" width="0" style="162" hidden="1" customWidth="1"/>
    <col min="3924" max="3924" width="8.88671875" style="162" customWidth="1"/>
    <col min="3925" max="3925" width="9.109375" style="162" customWidth="1"/>
    <col min="3926" max="3926" width="10.44140625" style="162" customWidth="1"/>
    <col min="3927" max="3927" width="11.44140625" style="162" customWidth="1"/>
    <col min="3928" max="3928" width="0" style="162" hidden="1" customWidth="1"/>
    <col min="3929" max="3929" width="9.77734375" style="162" customWidth="1"/>
    <col min="3930" max="3930" width="0" style="162" hidden="1" customWidth="1"/>
    <col min="3931" max="3932" width="9.44140625" style="162" customWidth="1"/>
    <col min="3933" max="3934" width="11.5546875" style="162" customWidth="1"/>
    <col min="3935" max="3935" width="9.5546875" style="162" customWidth="1"/>
    <col min="3936" max="3936" width="0" style="162" hidden="1" customWidth="1"/>
    <col min="3937" max="3937" width="9.44140625" style="162" customWidth="1"/>
    <col min="3938" max="3938" width="8.44140625" style="162" customWidth="1"/>
    <col min="3939" max="3939" width="7.88671875" style="162" customWidth="1"/>
    <col min="3940" max="3940" width="8.5546875" style="162" customWidth="1"/>
    <col min="3941" max="3943" width="5.88671875" style="162" customWidth="1"/>
    <col min="3944" max="3944" width="10" style="162" customWidth="1"/>
    <col min="3945" max="3945" width="9.5546875" style="162" customWidth="1"/>
    <col min="3946" max="3946" width="7.109375" style="162" customWidth="1"/>
    <col min="3947" max="3948" width="7.21875" style="162" customWidth="1"/>
    <col min="3949" max="3949" width="8.44140625" style="162" customWidth="1"/>
    <col min="3950" max="3950" width="8.88671875" style="162" customWidth="1"/>
    <col min="3951" max="3951" width="8.33203125" style="162" customWidth="1"/>
    <col min="3952" max="3952" width="9.21875" style="162" customWidth="1"/>
    <col min="3953" max="3953" width="7.109375" style="162" customWidth="1"/>
    <col min="3954" max="3954" width="7.6640625" style="162" customWidth="1"/>
    <col min="3955" max="3978" width="0" style="162" hidden="1" customWidth="1"/>
    <col min="3979" max="3979" width="9.109375" style="162" customWidth="1"/>
    <col min="3980" max="3980" width="13.109375" style="162" customWidth="1"/>
    <col min="3981" max="3983" width="9.44140625" style="162" bestFit="1" customWidth="1"/>
    <col min="3984" max="3984" width="11.21875" style="162" customWidth="1"/>
    <col min="3985" max="3985" width="11" style="162" customWidth="1"/>
    <col min="3986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13.44140625" style="162" customWidth="1"/>
    <col min="4176" max="4176" width="8.109375" style="162" customWidth="1"/>
    <col min="4177" max="4179" width="0" style="162" hidden="1" customWidth="1"/>
    <col min="4180" max="4180" width="8.88671875" style="162" customWidth="1"/>
    <col min="4181" max="4181" width="9.109375" style="162" customWidth="1"/>
    <col min="4182" max="4182" width="10.44140625" style="162" customWidth="1"/>
    <col min="4183" max="4183" width="11.44140625" style="162" customWidth="1"/>
    <col min="4184" max="4184" width="0" style="162" hidden="1" customWidth="1"/>
    <col min="4185" max="4185" width="9.77734375" style="162" customWidth="1"/>
    <col min="4186" max="4186" width="0" style="162" hidden="1" customWidth="1"/>
    <col min="4187" max="4188" width="9.44140625" style="162" customWidth="1"/>
    <col min="4189" max="4190" width="11.5546875" style="162" customWidth="1"/>
    <col min="4191" max="4191" width="9.5546875" style="162" customWidth="1"/>
    <col min="4192" max="4192" width="0" style="162" hidden="1" customWidth="1"/>
    <col min="4193" max="4193" width="9.44140625" style="162" customWidth="1"/>
    <col min="4194" max="4194" width="8.44140625" style="162" customWidth="1"/>
    <col min="4195" max="4195" width="7.88671875" style="162" customWidth="1"/>
    <col min="4196" max="4196" width="8.5546875" style="162" customWidth="1"/>
    <col min="4197" max="4199" width="5.88671875" style="162" customWidth="1"/>
    <col min="4200" max="4200" width="10" style="162" customWidth="1"/>
    <col min="4201" max="4201" width="9.5546875" style="162" customWidth="1"/>
    <col min="4202" max="4202" width="7.109375" style="162" customWidth="1"/>
    <col min="4203" max="4204" width="7.21875" style="162" customWidth="1"/>
    <col min="4205" max="4205" width="8.44140625" style="162" customWidth="1"/>
    <col min="4206" max="4206" width="8.88671875" style="162" customWidth="1"/>
    <col min="4207" max="4207" width="8.33203125" style="162" customWidth="1"/>
    <col min="4208" max="4208" width="9.21875" style="162" customWidth="1"/>
    <col min="4209" max="4209" width="7.109375" style="162" customWidth="1"/>
    <col min="4210" max="4210" width="7.6640625" style="162" customWidth="1"/>
    <col min="4211" max="4234" width="0" style="162" hidden="1" customWidth="1"/>
    <col min="4235" max="4235" width="9.109375" style="162" customWidth="1"/>
    <col min="4236" max="4236" width="13.109375" style="162" customWidth="1"/>
    <col min="4237" max="4239" width="9.44140625" style="162" bestFit="1" customWidth="1"/>
    <col min="4240" max="4240" width="11.21875" style="162" customWidth="1"/>
    <col min="4241" max="4241" width="11" style="162" customWidth="1"/>
    <col min="4242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13.44140625" style="162" customWidth="1"/>
    <col min="4432" max="4432" width="8.109375" style="162" customWidth="1"/>
    <col min="4433" max="4435" width="0" style="162" hidden="1" customWidth="1"/>
    <col min="4436" max="4436" width="8.88671875" style="162" customWidth="1"/>
    <col min="4437" max="4437" width="9.109375" style="162" customWidth="1"/>
    <col min="4438" max="4438" width="10.44140625" style="162" customWidth="1"/>
    <col min="4439" max="4439" width="11.44140625" style="162" customWidth="1"/>
    <col min="4440" max="4440" width="0" style="162" hidden="1" customWidth="1"/>
    <col min="4441" max="4441" width="9.77734375" style="162" customWidth="1"/>
    <col min="4442" max="4442" width="0" style="162" hidden="1" customWidth="1"/>
    <col min="4443" max="4444" width="9.44140625" style="162" customWidth="1"/>
    <col min="4445" max="4446" width="11.5546875" style="162" customWidth="1"/>
    <col min="4447" max="4447" width="9.5546875" style="162" customWidth="1"/>
    <col min="4448" max="4448" width="0" style="162" hidden="1" customWidth="1"/>
    <col min="4449" max="4449" width="9.44140625" style="162" customWidth="1"/>
    <col min="4450" max="4450" width="8.44140625" style="162" customWidth="1"/>
    <col min="4451" max="4451" width="7.88671875" style="162" customWidth="1"/>
    <col min="4452" max="4452" width="8.5546875" style="162" customWidth="1"/>
    <col min="4453" max="4455" width="5.88671875" style="162" customWidth="1"/>
    <col min="4456" max="4456" width="10" style="162" customWidth="1"/>
    <col min="4457" max="4457" width="9.5546875" style="162" customWidth="1"/>
    <col min="4458" max="4458" width="7.109375" style="162" customWidth="1"/>
    <col min="4459" max="4460" width="7.21875" style="162" customWidth="1"/>
    <col min="4461" max="4461" width="8.44140625" style="162" customWidth="1"/>
    <col min="4462" max="4462" width="8.88671875" style="162" customWidth="1"/>
    <col min="4463" max="4463" width="8.33203125" style="162" customWidth="1"/>
    <col min="4464" max="4464" width="9.21875" style="162" customWidth="1"/>
    <col min="4465" max="4465" width="7.109375" style="162" customWidth="1"/>
    <col min="4466" max="4466" width="7.6640625" style="162" customWidth="1"/>
    <col min="4467" max="4490" width="0" style="162" hidden="1" customWidth="1"/>
    <col min="4491" max="4491" width="9.109375" style="162" customWidth="1"/>
    <col min="4492" max="4492" width="13.109375" style="162" customWidth="1"/>
    <col min="4493" max="4495" width="9.44140625" style="162" bestFit="1" customWidth="1"/>
    <col min="4496" max="4496" width="11.21875" style="162" customWidth="1"/>
    <col min="4497" max="4497" width="11" style="162" customWidth="1"/>
    <col min="4498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13.44140625" style="162" customWidth="1"/>
    <col min="4688" max="4688" width="8.109375" style="162" customWidth="1"/>
    <col min="4689" max="4691" width="0" style="162" hidden="1" customWidth="1"/>
    <col min="4692" max="4692" width="8.88671875" style="162" customWidth="1"/>
    <col min="4693" max="4693" width="9.109375" style="162" customWidth="1"/>
    <col min="4694" max="4694" width="10.44140625" style="162" customWidth="1"/>
    <col min="4695" max="4695" width="11.44140625" style="162" customWidth="1"/>
    <col min="4696" max="4696" width="0" style="162" hidden="1" customWidth="1"/>
    <col min="4697" max="4697" width="9.77734375" style="162" customWidth="1"/>
    <col min="4698" max="4698" width="0" style="162" hidden="1" customWidth="1"/>
    <col min="4699" max="4700" width="9.44140625" style="162" customWidth="1"/>
    <col min="4701" max="4702" width="11.5546875" style="162" customWidth="1"/>
    <col min="4703" max="4703" width="9.5546875" style="162" customWidth="1"/>
    <col min="4704" max="4704" width="0" style="162" hidden="1" customWidth="1"/>
    <col min="4705" max="4705" width="9.44140625" style="162" customWidth="1"/>
    <col min="4706" max="4706" width="8.44140625" style="162" customWidth="1"/>
    <col min="4707" max="4707" width="7.88671875" style="162" customWidth="1"/>
    <col min="4708" max="4708" width="8.5546875" style="162" customWidth="1"/>
    <col min="4709" max="4711" width="5.88671875" style="162" customWidth="1"/>
    <col min="4712" max="4712" width="10" style="162" customWidth="1"/>
    <col min="4713" max="4713" width="9.5546875" style="162" customWidth="1"/>
    <col min="4714" max="4714" width="7.109375" style="162" customWidth="1"/>
    <col min="4715" max="4716" width="7.21875" style="162" customWidth="1"/>
    <col min="4717" max="4717" width="8.44140625" style="162" customWidth="1"/>
    <col min="4718" max="4718" width="8.88671875" style="162" customWidth="1"/>
    <col min="4719" max="4719" width="8.33203125" style="162" customWidth="1"/>
    <col min="4720" max="4720" width="9.21875" style="162" customWidth="1"/>
    <col min="4721" max="4721" width="7.109375" style="162" customWidth="1"/>
    <col min="4722" max="4722" width="7.6640625" style="162" customWidth="1"/>
    <col min="4723" max="4746" width="0" style="162" hidden="1" customWidth="1"/>
    <col min="4747" max="4747" width="9.109375" style="162" customWidth="1"/>
    <col min="4748" max="4748" width="13.109375" style="162" customWidth="1"/>
    <col min="4749" max="4751" width="9.44140625" style="162" bestFit="1" customWidth="1"/>
    <col min="4752" max="4752" width="11.21875" style="162" customWidth="1"/>
    <col min="4753" max="4753" width="11" style="162" customWidth="1"/>
    <col min="4754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13.44140625" style="162" customWidth="1"/>
    <col min="4944" max="4944" width="8.109375" style="162" customWidth="1"/>
    <col min="4945" max="4947" width="0" style="162" hidden="1" customWidth="1"/>
    <col min="4948" max="4948" width="8.88671875" style="162" customWidth="1"/>
    <col min="4949" max="4949" width="9.109375" style="162" customWidth="1"/>
    <col min="4950" max="4950" width="10.44140625" style="162" customWidth="1"/>
    <col min="4951" max="4951" width="11.44140625" style="162" customWidth="1"/>
    <col min="4952" max="4952" width="0" style="162" hidden="1" customWidth="1"/>
    <col min="4953" max="4953" width="9.77734375" style="162" customWidth="1"/>
    <col min="4954" max="4954" width="0" style="162" hidden="1" customWidth="1"/>
    <col min="4955" max="4956" width="9.44140625" style="162" customWidth="1"/>
    <col min="4957" max="4958" width="11.5546875" style="162" customWidth="1"/>
    <col min="4959" max="4959" width="9.5546875" style="162" customWidth="1"/>
    <col min="4960" max="4960" width="0" style="162" hidden="1" customWidth="1"/>
    <col min="4961" max="4961" width="9.44140625" style="162" customWidth="1"/>
    <col min="4962" max="4962" width="8.44140625" style="162" customWidth="1"/>
    <col min="4963" max="4963" width="7.88671875" style="162" customWidth="1"/>
    <col min="4964" max="4964" width="8.5546875" style="162" customWidth="1"/>
    <col min="4965" max="4967" width="5.88671875" style="162" customWidth="1"/>
    <col min="4968" max="4968" width="10" style="162" customWidth="1"/>
    <col min="4969" max="4969" width="9.5546875" style="162" customWidth="1"/>
    <col min="4970" max="4970" width="7.109375" style="162" customWidth="1"/>
    <col min="4971" max="4972" width="7.21875" style="162" customWidth="1"/>
    <col min="4973" max="4973" width="8.44140625" style="162" customWidth="1"/>
    <col min="4974" max="4974" width="8.88671875" style="162" customWidth="1"/>
    <col min="4975" max="4975" width="8.33203125" style="162" customWidth="1"/>
    <col min="4976" max="4976" width="9.21875" style="162" customWidth="1"/>
    <col min="4977" max="4977" width="7.109375" style="162" customWidth="1"/>
    <col min="4978" max="4978" width="7.6640625" style="162" customWidth="1"/>
    <col min="4979" max="5002" width="0" style="162" hidden="1" customWidth="1"/>
    <col min="5003" max="5003" width="9.109375" style="162" customWidth="1"/>
    <col min="5004" max="5004" width="13.109375" style="162" customWidth="1"/>
    <col min="5005" max="5007" width="9.44140625" style="162" bestFit="1" customWidth="1"/>
    <col min="5008" max="5008" width="11.21875" style="162" customWidth="1"/>
    <col min="5009" max="5009" width="11" style="162" customWidth="1"/>
    <col min="5010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13.44140625" style="162" customWidth="1"/>
    <col min="5200" max="5200" width="8.109375" style="162" customWidth="1"/>
    <col min="5201" max="5203" width="0" style="162" hidden="1" customWidth="1"/>
    <col min="5204" max="5204" width="8.88671875" style="162" customWidth="1"/>
    <col min="5205" max="5205" width="9.109375" style="162" customWidth="1"/>
    <col min="5206" max="5206" width="10.44140625" style="162" customWidth="1"/>
    <col min="5207" max="5207" width="11.44140625" style="162" customWidth="1"/>
    <col min="5208" max="5208" width="0" style="162" hidden="1" customWidth="1"/>
    <col min="5209" max="5209" width="9.77734375" style="162" customWidth="1"/>
    <col min="5210" max="5210" width="0" style="162" hidden="1" customWidth="1"/>
    <col min="5211" max="5212" width="9.44140625" style="162" customWidth="1"/>
    <col min="5213" max="5214" width="11.5546875" style="162" customWidth="1"/>
    <col min="5215" max="5215" width="9.5546875" style="162" customWidth="1"/>
    <col min="5216" max="5216" width="0" style="162" hidden="1" customWidth="1"/>
    <col min="5217" max="5217" width="9.44140625" style="162" customWidth="1"/>
    <col min="5218" max="5218" width="8.44140625" style="162" customWidth="1"/>
    <col min="5219" max="5219" width="7.88671875" style="162" customWidth="1"/>
    <col min="5220" max="5220" width="8.5546875" style="162" customWidth="1"/>
    <col min="5221" max="5223" width="5.88671875" style="162" customWidth="1"/>
    <col min="5224" max="5224" width="10" style="162" customWidth="1"/>
    <col min="5225" max="5225" width="9.5546875" style="162" customWidth="1"/>
    <col min="5226" max="5226" width="7.109375" style="162" customWidth="1"/>
    <col min="5227" max="5228" width="7.21875" style="162" customWidth="1"/>
    <col min="5229" max="5229" width="8.44140625" style="162" customWidth="1"/>
    <col min="5230" max="5230" width="8.88671875" style="162" customWidth="1"/>
    <col min="5231" max="5231" width="8.33203125" style="162" customWidth="1"/>
    <col min="5232" max="5232" width="9.21875" style="162" customWidth="1"/>
    <col min="5233" max="5233" width="7.109375" style="162" customWidth="1"/>
    <col min="5234" max="5234" width="7.6640625" style="162" customWidth="1"/>
    <col min="5235" max="5258" width="0" style="162" hidden="1" customWidth="1"/>
    <col min="5259" max="5259" width="9.109375" style="162" customWidth="1"/>
    <col min="5260" max="5260" width="13.109375" style="162" customWidth="1"/>
    <col min="5261" max="5263" width="9.44140625" style="162" bestFit="1" customWidth="1"/>
    <col min="5264" max="5264" width="11.21875" style="162" customWidth="1"/>
    <col min="5265" max="5265" width="11" style="162" customWidth="1"/>
    <col min="5266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13.44140625" style="162" customWidth="1"/>
    <col min="5456" max="5456" width="8.109375" style="162" customWidth="1"/>
    <col min="5457" max="5459" width="0" style="162" hidden="1" customWidth="1"/>
    <col min="5460" max="5460" width="8.88671875" style="162" customWidth="1"/>
    <col min="5461" max="5461" width="9.109375" style="162" customWidth="1"/>
    <col min="5462" max="5462" width="10.44140625" style="162" customWidth="1"/>
    <col min="5463" max="5463" width="11.44140625" style="162" customWidth="1"/>
    <col min="5464" max="5464" width="0" style="162" hidden="1" customWidth="1"/>
    <col min="5465" max="5465" width="9.77734375" style="162" customWidth="1"/>
    <col min="5466" max="5466" width="0" style="162" hidden="1" customWidth="1"/>
    <col min="5467" max="5468" width="9.44140625" style="162" customWidth="1"/>
    <col min="5469" max="5470" width="11.5546875" style="162" customWidth="1"/>
    <col min="5471" max="5471" width="9.5546875" style="162" customWidth="1"/>
    <col min="5472" max="5472" width="0" style="162" hidden="1" customWidth="1"/>
    <col min="5473" max="5473" width="9.44140625" style="162" customWidth="1"/>
    <col min="5474" max="5474" width="8.44140625" style="162" customWidth="1"/>
    <col min="5475" max="5475" width="7.88671875" style="162" customWidth="1"/>
    <col min="5476" max="5476" width="8.5546875" style="162" customWidth="1"/>
    <col min="5477" max="5479" width="5.88671875" style="162" customWidth="1"/>
    <col min="5480" max="5480" width="10" style="162" customWidth="1"/>
    <col min="5481" max="5481" width="9.5546875" style="162" customWidth="1"/>
    <col min="5482" max="5482" width="7.109375" style="162" customWidth="1"/>
    <col min="5483" max="5484" width="7.21875" style="162" customWidth="1"/>
    <col min="5485" max="5485" width="8.44140625" style="162" customWidth="1"/>
    <col min="5486" max="5486" width="8.88671875" style="162" customWidth="1"/>
    <col min="5487" max="5487" width="8.33203125" style="162" customWidth="1"/>
    <col min="5488" max="5488" width="9.21875" style="162" customWidth="1"/>
    <col min="5489" max="5489" width="7.109375" style="162" customWidth="1"/>
    <col min="5490" max="5490" width="7.6640625" style="162" customWidth="1"/>
    <col min="5491" max="5514" width="0" style="162" hidden="1" customWidth="1"/>
    <col min="5515" max="5515" width="9.109375" style="162" customWidth="1"/>
    <col min="5516" max="5516" width="13.109375" style="162" customWidth="1"/>
    <col min="5517" max="5519" width="9.44140625" style="162" bestFit="1" customWidth="1"/>
    <col min="5520" max="5520" width="11.21875" style="162" customWidth="1"/>
    <col min="5521" max="5521" width="11" style="162" customWidth="1"/>
    <col min="5522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13.44140625" style="162" customWidth="1"/>
    <col min="5712" max="5712" width="8.109375" style="162" customWidth="1"/>
    <col min="5713" max="5715" width="0" style="162" hidden="1" customWidth="1"/>
    <col min="5716" max="5716" width="8.88671875" style="162" customWidth="1"/>
    <col min="5717" max="5717" width="9.109375" style="162" customWidth="1"/>
    <col min="5718" max="5718" width="10.44140625" style="162" customWidth="1"/>
    <col min="5719" max="5719" width="11.44140625" style="162" customWidth="1"/>
    <col min="5720" max="5720" width="0" style="162" hidden="1" customWidth="1"/>
    <col min="5721" max="5721" width="9.77734375" style="162" customWidth="1"/>
    <col min="5722" max="5722" width="0" style="162" hidden="1" customWidth="1"/>
    <col min="5723" max="5724" width="9.44140625" style="162" customWidth="1"/>
    <col min="5725" max="5726" width="11.5546875" style="162" customWidth="1"/>
    <col min="5727" max="5727" width="9.5546875" style="162" customWidth="1"/>
    <col min="5728" max="5728" width="0" style="162" hidden="1" customWidth="1"/>
    <col min="5729" max="5729" width="9.44140625" style="162" customWidth="1"/>
    <col min="5730" max="5730" width="8.44140625" style="162" customWidth="1"/>
    <col min="5731" max="5731" width="7.88671875" style="162" customWidth="1"/>
    <col min="5732" max="5732" width="8.5546875" style="162" customWidth="1"/>
    <col min="5733" max="5735" width="5.88671875" style="162" customWidth="1"/>
    <col min="5736" max="5736" width="10" style="162" customWidth="1"/>
    <col min="5737" max="5737" width="9.5546875" style="162" customWidth="1"/>
    <col min="5738" max="5738" width="7.109375" style="162" customWidth="1"/>
    <col min="5739" max="5740" width="7.21875" style="162" customWidth="1"/>
    <col min="5741" max="5741" width="8.44140625" style="162" customWidth="1"/>
    <col min="5742" max="5742" width="8.88671875" style="162" customWidth="1"/>
    <col min="5743" max="5743" width="8.33203125" style="162" customWidth="1"/>
    <col min="5744" max="5744" width="9.21875" style="162" customWidth="1"/>
    <col min="5745" max="5745" width="7.109375" style="162" customWidth="1"/>
    <col min="5746" max="5746" width="7.6640625" style="162" customWidth="1"/>
    <col min="5747" max="5770" width="0" style="162" hidden="1" customWidth="1"/>
    <col min="5771" max="5771" width="9.109375" style="162" customWidth="1"/>
    <col min="5772" max="5772" width="13.109375" style="162" customWidth="1"/>
    <col min="5773" max="5775" width="9.44140625" style="162" bestFit="1" customWidth="1"/>
    <col min="5776" max="5776" width="11.21875" style="162" customWidth="1"/>
    <col min="5777" max="5777" width="11" style="162" customWidth="1"/>
    <col min="5778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13.44140625" style="162" customWidth="1"/>
    <col min="5968" max="5968" width="8.109375" style="162" customWidth="1"/>
    <col min="5969" max="5971" width="0" style="162" hidden="1" customWidth="1"/>
    <col min="5972" max="5972" width="8.88671875" style="162" customWidth="1"/>
    <col min="5973" max="5973" width="9.109375" style="162" customWidth="1"/>
    <col min="5974" max="5974" width="10.44140625" style="162" customWidth="1"/>
    <col min="5975" max="5975" width="11.44140625" style="162" customWidth="1"/>
    <col min="5976" max="5976" width="0" style="162" hidden="1" customWidth="1"/>
    <col min="5977" max="5977" width="9.77734375" style="162" customWidth="1"/>
    <col min="5978" max="5978" width="0" style="162" hidden="1" customWidth="1"/>
    <col min="5979" max="5980" width="9.44140625" style="162" customWidth="1"/>
    <col min="5981" max="5982" width="11.5546875" style="162" customWidth="1"/>
    <col min="5983" max="5983" width="9.5546875" style="162" customWidth="1"/>
    <col min="5984" max="5984" width="0" style="162" hidden="1" customWidth="1"/>
    <col min="5985" max="5985" width="9.44140625" style="162" customWidth="1"/>
    <col min="5986" max="5986" width="8.44140625" style="162" customWidth="1"/>
    <col min="5987" max="5987" width="7.88671875" style="162" customWidth="1"/>
    <col min="5988" max="5988" width="8.5546875" style="162" customWidth="1"/>
    <col min="5989" max="5991" width="5.88671875" style="162" customWidth="1"/>
    <col min="5992" max="5992" width="10" style="162" customWidth="1"/>
    <col min="5993" max="5993" width="9.5546875" style="162" customWidth="1"/>
    <col min="5994" max="5994" width="7.109375" style="162" customWidth="1"/>
    <col min="5995" max="5996" width="7.21875" style="162" customWidth="1"/>
    <col min="5997" max="5997" width="8.44140625" style="162" customWidth="1"/>
    <col min="5998" max="5998" width="8.88671875" style="162" customWidth="1"/>
    <col min="5999" max="5999" width="8.33203125" style="162" customWidth="1"/>
    <col min="6000" max="6000" width="9.21875" style="162" customWidth="1"/>
    <col min="6001" max="6001" width="7.109375" style="162" customWidth="1"/>
    <col min="6002" max="6002" width="7.6640625" style="162" customWidth="1"/>
    <col min="6003" max="6026" width="0" style="162" hidden="1" customWidth="1"/>
    <col min="6027" max="6027" width="9.109375" style="162" customWidth="1"/>
    <col min="6028" max="6028" width="13.109375" style="162" customWidth="1"/>
    <col min="6029" max="6031" width="9.44140625" style="162" bestFit="1" customWidth="1"/>
    <col min="6032" max="6032" width="11.21875" style="162" customWidth="1"/>
    <col min="6033" max="6033" width="11" style="162" customWidth="1"/>
    <col min="6034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13.44140625" style="162" customWidth="1"/>
    <col min="6224" max="6224" width="8.109375" style="162" customWidth="1"/>
    <col min="6225" max="6227" width="0" style="162" hidden="1" customWidth="1"/>
    <col min="6228" max="6228" width="8.88671875" style="162" customWidth="1"/>
    <col min="6229" max="6229" width="9.109375" style="162" customWidth="1"/>
    <col min="6230" max="6230" width="10.44140625" style="162" customWidth="1"/>
    <col min="6231" max="6231" width="11.44140625" style="162" customWidth="1"/>
    <col min="6232" max="6232" width="0" style="162" hidden="1" customWidth="1"/>
    <col min="6233" max="6233" width="9.77734375" style="162" customWidth="1"/>
    <col min="6234" max="6234" width="0" style="162" hidden="1" customWidth="1"/>
    <col min="6235" max="6236" width="9.44140625" style="162" customWidth="1"/>
    <col min="6237" max="6238" width="11.5546875" style="162" customWidth="1"/>
    <col min="6239" max="6239" width="9.5546875" style="162" customWidth="1"/>
    <col min="6240" max="6240" width="0" style="162" hidden="1" customWidth="1"/>
    <col min="6241" max="6241" width="9.44140625" style="162" customWidth="1"/>
    <col min="6242" max="6242" width="8.44140625" style="162" customWidth="1"/>
    <col min="6243" max="6243" width="7.88671875" style="162" customWidth="1"/>
    <col min="6244" max="6244" width="8.5546875" style="162" customWidth="1"/>
    <col min="6245" max="6247" width="5.88671875" style="162" customWidth="1"/>
    <col min="6248" max="6248" width="10" style="162" customWidth="1"/>
    <col min="6249" max="6249" width="9.5546875" style="162" customWidth="1"/>
    <col min="6250" max="6250" width="7.109375" style="162" customWidth="1"/>
    <col min="6251" max="6252" width="7.21875" style="162" customWidth="1"/>
    <col min="6253" max="6253" width="8.44140625" style="162" customWidth="1"/>
    <col min="6254" max="6254" width="8.88671875" style="162" customWidth="1"/>
    <col min="6255" max="6255" width="8.33203125" style="162" customWidth="1"/>
    <col min="6256" max="6256" width="9.21875" style="162" customWidth="1"/>
    <col min="6257" max="6257" width="7.109375" style="162" customWidth="1"/>
    <col min="6258" max="6258" width="7.6640625" style="162" customWidth="1"/>
    <col min="6259" max="6282" width="0" style="162" hidden="1" customWidth="1"/>
    <col min="6283" max="6283" width="9.109375" style="162" customWidth="1"/>
    <col min="6284" max="6284" width="13.109375" style="162" customWidth="1"/>
    <col min="6285" max="6287" width="9.44140625" style="162" bestFit="1" customWidth="1"/>
    <col min="6288" max="6288" width="11.21875" style="162" customWidth="1"/>
    <col min="6289" max="6289" width="11" style="162" customWidth="1"/>
    <col min="6290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13.44140625" style="162" customWidth="1"/>
    <col min="6480" max="6480" width="8.109375" style="162" customWidth="1"/>
    <col min="6481" max="6483" width="0" style="162" hidden="1" customWidth="1"/>
    <col min="6484" max="6484" width="8.88671875" style="162" customWidth="1"/>
    <col min="6485" max="6485" width="9.109375" style="162" customWidth="1"/>
    <col min="6486" max="6486" width="10.44140625" style="162" customWidth="1"/>
    <col min="6487" max="6487" width="11.44140625" style="162" customWidth="1"/>
    <col min="6488" max="6488" width="0" style="162" hidden="1" customWidth="1"/>
    <col min="6489" max="6489" width="9.77734375" style="162" customWidth="1"/>
    <col min="6490" max="6490" width="0" style="162" hidden="1" customWidth="1"/>
    <col min="6491" max="6492" width="9.44140625" style="162" customWidth="1"/>
    <col min="6493" max="6494" width="11.5546875" style="162" customWidth="1"/>
    <col min="6495" max="6495" width="9.5546875" style="162" customWidth="1"/>
    <col min="6496" max="6496" width="0" style="162" hidden="1" customWidth="1"/>
    <col min="6497" max="6497" width="9.44140625" style="162" customWidth="1"/>
    <col min="6498" max="6498" width="8.44140625" style="162" customWidth="1"/>
    <col min="6499" max="6499" width="7.88671875" style="162" customWidth="1"/>
    <col min="6500" max="6500" width="8.5546875" style="162" customWidth="1"/>
    <col min="6501" max="6503" width="5.88671875" style="162" customWidth="1"/>
    <col min="6504" max="6504" width="10" style="162" customWidth="1"/>
    <col min="6505" max="6505" width="9.5546875" style="162" customWidth="1"/>
    <col min="6506" max="6506" width="7.109375" style="162" customWidth="1"/>
    <col min="6507" max="6508" width="7.21875" style="162" customWidth="1"/>
    <col min="6509" max="6509" width="8.44140625" style="162" customWidth="1"/>
    <col min="6510" max="6510" width="8.88671875" style="162" customWidth="1"/>
    <col min="6511" max="6511" width="8.33203125" style="162" customWidth="1"/>
    <col min="6512" max="6512" width="9.21875" style="162" customWidth="1"/>
    <col min="6513" max="6513" width="7.109375" style="162" customWidth="1"/>
    <col min="6514" max="6514" width="7.6640625" style="162" customWidth="1"/>
    <col min="6515" max="6538" width="0" style="162" hidden="1" customWidth="1"/>
    <col min="6539" max="6539" width="9.109375" style="162" customWidth="1"/>
    <col min="6540" max="6540" width="13.109375" style="162" customWidth="1"/>
    <col min="6541" max="6543" width="9.44140625" style="162" bestFit="1" customWidth="1"/>
    <col min="6544" max="6544" width="11.21875" style="162" customWidth="1"/>
    <col min="6545" max="6545" width="11" style="162" customWidth="1"/>
    <col min="6546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13.44140625" style="162" customWidth="1"/>
    <col min="6736" max="6736" width="8.109375" style="162" customWidth="1"/>
    <col min="6737" max="6739" width="0" style="162" hidden="1" customWidth="1"/>
    <col min="6740" max="6740" width="8.88671875" style="162" customWidth="1"/>
    <col min="6741" max="6741" width="9.109375" style="162" customWidth="1"/>
    <col min="6742" max="6742" width="10.44140625" style="162" customWidth="1"/>
    <col min="6743" max="6743" width="11.44140625" style="162" customWidth="1"/>
    <col min="6744" max="6744" width="0" style="162" hidden="1" customWidth="1"/>
    <col min="6745" max="6745" width="9.77734375" style="162" customWidth="1"/>
    <col min="6746" max="6746" width="0" style="162" hidden="1" customWidth="1"/>
    <col min="6747" max="6748" width="9.44140625" style="162" customWidth="1"/>
    <col min="6749" max="6750" width="11.5546875" style="162" customWidth="1"/>
    <col min="6751" max="6751" width="9.5546875" style="162" customWidth="1"/>
    <col min="6752" max="6752" width="0" style="162" hidden="1" customWidth="1"/>
    <col min="6753" max="6753" width="9.44140625" style="162" customWidth="1"/>
    <col min="6754" max="6754" width="8.44140625" style="162" customWidth="1"/>
    <col min="6755" max="6755" width="7.88671875" style="162" customWidth="1"/>
    <col min="6756" max="6756" width="8.5546875" style="162" customWidth="1"/>
    <col min="6757" max="6759" width="5.88671875" style="162" customWidth="1"/>
    <col min="6760" max="6760" width="10" style="162" customWidth="1"/>
    <col min="6761" max="6761" width="9.5546875" style="162" customWidth="1"/>
    <col min="6762" max="6762" width="7.109375" style="162" customWidth="1"/>
    <col min="6763" max="6764" width="7.21875" style="162" customWidth="1"/>
    <col min="6765" max="6765" width="8.44140625" style="162" customWidth="1"/>
    <col min="6766" max="6766" width="8.88671875" style="162" customWidth="1"/>
    <col min="6767" max="6767" width="8.33203125" style="162" customWidth="1"/>
    <col min="6768" max="6768" width="9.21875" style="162" customWidth="1"/>
    <col min="6769" max="6769" width="7.109375" style="162" customWidth="1"/>
    <col min="6770" max="6770" width="7.6640625" style="162" customWidth="1"/>
    <col min="6771" max="6794" width="0" style="162" hidden="1" customWidth="1"/>
    <col min="6795" max="6795" width="9.109375" style="162" customWidth="1"/>
    <col min="6796" max="6796" width="13.109375" style="162" customWidth="1"/>
    <col min="6797" max="6799" width="9.44140625" style="162" bestFit="1" customWidth="1"/>
    <col min="6800" max="6800" width="11.21875" style="162" customWidth="1"/>
    <col min="6801" max="6801" width="11" style="162" customWidth="1"/>
    <col min="6802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13.44140625" style="162" customWidth="1"/>
    <col min="6992" max="6992" width="8.109375" style="162" customWidth="1"/>
    <col min="6993" max="6995" width="0" style="162" hidden="1" customWidth="1"/>
    <col min="6996" max="6996" width="8.88671875" style="162" customWidth="1"/>
    <col min="6997" max="6997" width="9.109375" style="162" customWidth="1"/>
    <col min="6998" max="6998" width="10.44140625" style="162" customWidth="1"/>
    <col min="6999" max="6999" width="11.44140625" style="162" customWidth="1"/>
    <col min="7000" max="7000" width="0" style="162" hidden="1" customWidth="1"/>
    <col min="7001" max="7001" width="9.77734375" style="162" customWidth="1"/>
    <col min="7002" max="7002" width="0" style="162" hidden="1" customWidth="1"/>
    <col min="7003" max="7004" width="9.44140625" style="162" customWidth="1"/>
    <col min="7005" max="7006" width="11.5546875" style="162" customWidth="1"/>
    <col min="7007" max="7007" width="9.5546875" style="162" customWidth="1"/>
    <col min="7008" max="7008" width="0" style="162" hidden="1" customWidth="1"/>
    <col min="7009" max="7009" width="9.44140625" style="162" customWidth="1"/>
    <col min="7010" max="7010" width="8.44140625" style="162" customWidth="1"/>
    <col min="7011" max="7011" width="7.88671875" style="162" customWidth="1"/>
    <col min="7012" max="7012" width="8.5546875" style="162" customWidth="1"/>
    <col min="7013" max="7015" width="5.88671875" style="162" customWidth="1"/>
    <col min="7016" max="7016" width="10" style="162" customWidth="1"/>
    <col min="7017" max="7017" width="9.5546875" style="162" customWidth="1"/>
    <col min="7018" max="7018" width="7.109375" style="162" customWidth="1"/>
    <col min="7019" max="7020" width="7.21875" style="162" customWidth="1"/>
    <col min="7021" max="7021" width="8.44140625" style="162" customWidth="1"/>
    <col min="7022" max="7022" width="8.88671875" style="162" customWidth="1"/>
    <col min="7023" max="7023" width="8.33203125" style="162" customWidth="1"/>
    <col min="7024" max="7024" width="9.21875" style="162" customWidth="1"/>
    <col min="7025" max="7025" width="7.109375" style="162" customWidth="1"/>
    <col min="7026" max="7026" width="7.6640625" style="162" customWidth="1"/>
    <col min="7027" max="7050" width="0" style="162" hidden="1" customWidth="1"/>
    <col min="7051" max="7051" width="9.109375" style="162" customWidth="1"/>
    <col min="7052" max="7052" width="13.109375" style="162" customWidth="1"/>
    <col min="7053" max="7055" width="9.44140625" style="162" bestFit="1" customWidth="1"/>
    <col min="7056" max="7056" width="11.21875" style="162" customWidth="1"/>
    <col min="7057" max="7057" width="11" style="162" customWidth="1"/>
    <col min="7058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13.44140625" style="162" customWidth="1"/>
    <col min="7248" max="7248" width="8.109375" style="162" customWidth="1"/>
    <col min="7249" max="7251" width="0" style="162" hidden="1" customWidth="1"/>
    <col min="7252" max="7252" width="8.88671875" style="162" customWidth="1"/>
    <col min="7253" max="7253" width="9.109375" style="162" customWidth="1"/>
    <col min="7254" max="7254" width="10.44140625" style="162" customWidth="1"/>
    <col min="7255" max="7255" width="11.44140625" style="162" customWidth="1"/>
    <col min="7256" max="7256" width="0" style="162" hidden="1" customWidth="1"/>
    <col min="7257" max="7257" width="9.77734375" style="162" customWidth="1"/>
    <col min="7258" max="7258" width="0" style="162" hidden="1" customWidth="1"/>
    <col min="7259" max="7260" width="9.44140625" style="162" customWidth="1"/>
    <col min="7261" max="7262" width="11.5546875" style="162" customWidth="1"/>
    <col min="7263" max="7263" width="9.5546875" style="162" customWidth="1"/>
    <col min="7264" max="7264" width="0" style="162" hidden="1" customWidth="1"/>
    <col min="7265" max="7265" width="9.44140625" style="162" customWidth="1"/>
    <col min="7266" max="7266" width="8.44140625" style="162" customWidth="1"/>
    <col min="7267" max="7267" width="7.88671875" style="162" customWidth="1"/>
    <col min="7268" max="7268" width="8.5546875" style="162" customWidth="1"/>
    <col min="7269" max="7271" width="5.88671875" style="162" customWidth="1"/>
    <col min="7272" max="7272" width="10" style="162" customWidth="1"/>
    <col min="7273" max="7273" width="9.5546875" style="162" customWidth="1"/>
    <col min="7274" max="7274" width="7.109375" style="162" customWidth="1"/>
    <col min="7275" max="7276" width="7.21875" style="162" customWidth="1"/>
    <col min="7277" max="7277" width="8.44140625" style="162" customWidth="1"/>
    <col min="7278" max="7278" width="8.88671875" style="162" customWidth="1"/>
    <col min="7279" max="7279" width="8.33203125" style="162" customWidth="1"/>
    <col min="7280" max="7280" width="9.21875" style="162" customWidth="1"/>
    <col min="7281" max="7281" width="7.109375" style="162" customWidth="1"/>
    <col min="7282" max="7282" width="7.6640625" style="162" customWidth="1"/>
    <col min="7283" max="7306" width="0" style="162" hidden="1" customWidth="1"/>
    <col min="7307" max="7307" width="9.109375" style="162" customWidth="1"/>
    <col min="7308" max="7308" width="13.109375" style="162" customWidth="1"/>
    <col min="7309" max="7311" width="9.44140625" style="162" bestFit="1" customWidth="1"/>
    <col min="7312" max="7312" width="11.21875" style="162" customWidth="1"/>
    <col min="7313" max="7313" width="11" style="162" customWidth="1"/>
    <col min="7314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13.44140625" style="162" customWidth="1"/>
    <col min="7504" max="7504" width="8.109375" style="162" customWidth="1"/>
    <col min="7505" max="7507" width="0" style="162" hidden="1" customWidth="1"/>
    <col min="7508" max="7508" width="8.88671875" style="162" customWidth="1"/>
    <col min="7509" max="7509" width="9.109375" style="162" customWidth="1"/>
    <col min="7510" max="7510" width="10.44140625" style="162" customWidth="1"/>
    <col min="7511" max="7511" width="11.44140625" style="162" customWidth="1"/>
    <col min="7512" max="7512" width="0" style="162" hidden="1" customWidth="1"/>
    <col min="7513" max="7513" width="9.77734375" style="162" customWidth="1"/>
    <col min="7514" max="7514" width="0" style="162" hidden="1" customWidth="1"/>
    <col min="7515" max="7516" width="9.44140625" style="162" customWidth="1"/>
    <col min="7517" max="7518" width="11.5546875" style="162" customWidth="1"/>
    <col min="7519" max="7519" width="9.5546875" style="162" customWidth="1"/>
    <col min="7520" max="7520" width="0" style="162" hidden="1" customWidth="1"/>
    <col min="7521" max="7521" width="9.44140625" style="162" customWidth="1"/>
    <col min="7522" max="7522" width="8.44140625" style="162" customWidth="1"/>
    <col min="7523" max="7523" width="7.88671875" style="162" customWidth="1"/>
    <col min="7524" max="7524" width="8.5546875" style="162" customWidth="1"/>
    <col min="7525" max="7527" width="5.88671875" style="162" customWidth="1"/>
    <col min="7528" max="7528" width="10" style="162" customWidth="1"/>
    <col min="7529" max="7529" width="9.5546875" style="162" customWidth="1"/>
    <col min="7530" max="7530" width="7.109375" style="162" customWidth="1"/>
    <col min="7531" max="7532" width="7.21875" style="162" customWidth="1"/>
    <col min="7533" max="7533" width="8.44140625" style="162" customWidth="1"/>
    <col min="7534" max="7534" width="8.88671875" style="162" customWidth="1"/>
    <col min="7535" max="7535" width="8.33203125" style="162" customWidth="1"/>
    <col min="7536" max="7536" width="9.21875" style="162" customWidth="1"/>
    <col min="7537" max="7537" width="7.109375" style="162" customWidth="1"/>
    <col min="7538" max="7538" width="7.6640625" style="162" customWidth="1"/>
    <col min="7539" max="7562" width="0" style="162" hidden="1" customWidth="1"/>
    <col min="7563" max="7563" width="9.109375" style="162" customWidth="1"/>
    <col min="7564" max="7564" width="13.109375" style="162" customWidth="1"/>
    <col min="7565" max="7567" width="9.44140625" style="162" bestFit="1" customWidth="1"/>
    <col min="7568" max="7568" width="11.21875" style="162" customWidth="1"/>
    <col min="7569" max="7569" width="11" style="162" customWidth="1"/>
    <col min="7570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13.44140625" style="162" customWidth="1"/>
    <col min="7760" max="7760" width="8.109375" style="162" customWidth="1"/>
    <col min="7761" max="7763" width="0" style="162" hidden="1" customWidth="1"/>
    <col min="7764" max="7764" width="8.88671875" style="162" customWidth="1"/>
    <col min="7765" max="7765" width="9.109375" style="162" customWidth="1"/>
    <col min="7766" max="7766" width="10.44140625" style="162" customWidth="1"/>
    <col min="7767" max="7767" width="11.44140625" style="162" customWidth="1"/>
    <col min="7768" max="7768" width="0" style="162" hidden="1" customWidth="1"/>
    <col min="7769" max="7769" width="9.77734375" style="162" customWidth="1"/>
    <col min="7770" max="7770" width="0" style="162" hidden="1" customWidth="1"/>
    <col min="7771" max="7772" width="9.44140625" style="162" customWidth="1"/>
    <col min="7773" max="7774" width="11.5546875" style="162" customWidth="1"/>
    <col min="7775" max="7775" width="9.5546875" style="162" customWidth="1"/>
    <col min="7776" max="7776" width="0" style="162" hidden="1" customWidth="1"/>
    <col min="7777" max="7777" width="9.44140625" style="162" customWidth="1"/>
    <col min="7778" max="7778" width="8.44140625" style="162" customWidth="1"/>
    <col min="7779" max="7779" width="7.88671875" style="162" customWidth="1"/>
    <col min="7780" max="7780" width="8.5546875" style="162" customWidth="1"/>
    <col min="7781" max="7783" width="5.88671875" style="162" customWidth="1"/>
    <col min="7784" max="7784" width="10" style="162" customWidth="1"/>
    <col min="7785" max="7785" width="9.5546875" style="162" customWidth="1"/>
    <col min="7786" max="7786" width="7.109375" style="162" customWidth="1"/>
    <col min="7787" max="7788" width="7.21875" style="162" customWidth="1"/>
    <col min="7789" max="7789" width="8.44140625" style="162" customWidth="1"/>
    <col min="7790" max="7790" width="8.88671875" style="162" customWidth="1"/>
    <col min="7791" max="7791" width="8.33203125" style="162" customWidth="1"/>
    <col min="7792" max="7792" width="9.21875" style="162" customWidth="1"/>
    <col min="7793" max="7793" width="7.109375" style="162" customWidth="1"/>
    <col min="7794" max="7794" width="7.6640625" style="162" customWidth="1"/>
    <col min="7795" max="7818" width="0" style="162" hidden="1" customWidth="1"/>
    <col min="7819" max="7819" width="9.109375" style="162" customWidth="1"/>
    <col min="7820" max="7820" width="13.109375" style="162" customWidth="1"/>
    <col min="7821" max="7823" width="9.44140625" style="162" bestFit="1" customWidth="1"/>
    <col min="7824" max="7824" width="11.21875" style="162" customWidth="1"/>
    <col min="7825" max="7825" width="11" style="162" customWidth="1"/>
    <col min="7826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13.44140625" style="162" customWidth="1"/>
    <col min="8016" max="8016" width="8.109375" style="162" customWidth="1"/>
    <col min="8017" max="8019" width="0" style="162" hidden="1" customWidth="1"/>
    <col min="8020" max="8020" width="8.88671875" style="162" customWidth="1"/>
    <col min="8021" max="8021" width="9.109375" style="162" customWidth="1"/>
    <col min="8022" max="8022" width="10.44140625" style="162" customWidth="1"/>
    <col min="8023" max="8023" width="11.44140625" style="162" customWidth="1"/>
    <col min="8024" max="8024" width="0" style="162" hidden="1" customWidth="1"/>
    <col min="8025" max="8025" width="9.77734375" style="162" customWidth="1"/>
    <col min="8026" max="8026" width="0" style="162" hidden="1" customWidth="1"/>
    <col min="8027" max="8028" width="9.44140625" style="162" customWidth="1"/>
    <col min="8029" max="8030" width="11.5546875" style="162" customWidth="1"/>
    <col min="8031" max="8031" width="9.5546875" style="162" customWidth="1"/>
    <col min="8032" max="8032" width="0" style="162" hidden="1" customWidth="1"/>
    <col min="8033" max="8033" width="9.44140625" style="162" customWidth="1"/>
    <col min="8034" max="8034" width="8.44140625" style="162" customWidth="1"/>
    <col min="8035" max="8035" width="7.88671875" style="162" customWidth="1"/>
    <col min="8036" max="8036" width="8.5546875" style="162" customWidth="1"/>
    <col min="8037" max="8039" width="5.88671875" style="162" customWidth="1"/>
    <col min="8040" max="8040" width="10" style="162" customWidth="1"/>
    <col min="8041" max="8041" width="9.5546875" style="162" customWidth="1"/>
    <col min="8042" max="8042" width="7.109375" style="162" customWidth="1"/>
    <col min="8043" max="8044" width="7.21875" style="162" customWidth="1"/>
    <col min="8045" max="8045" width="8.44140625" style="162" customWidth="1"/>
    <col min="8046" max="8046" width="8.88671875" style="162" customWidth="1"/>
    <col min="8047" max="8047" width="8.33203125" style="162" customWidth="1"/>
    <col min="8048" max="8048" width="9.21875" style="162" customWidth="1"/>
    <col min="8049" max="8049" width="7.109375" style="162" customWidth="1"/>
    <col min="8050" max="8050" width="7.6640625" style="162" customWidth="1"/>
    <col min="8051" max="8074" width="0" style="162" hidden="1" customWidth="1"/>
    <col min="8075" max="8075" width="9.109375" style="162" customWidth="1"/>
    <col min="8076" max="8076" width="13.109375" style="162" customWidth="1"/>
    <col min="8077" max="8079" width="9.44140625" style="162" bestFit="1" customWidth="1"/>
    <col min="8080" max="8080" width="11.21875" style="162" customWidth="1"/>
    <col min="8081" max="8081" width="11" style="162" customWidth="1"/>
    <col min="8082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13.44140625" style="162" customWidth="1"/>
    <col min="8272" max="8272" width="8.109375" style="162" customWidth="1"/>
    <col min="8273" max="8275" width="0" style="162" hidden="1" customWidth="1"/>
    <col min="8276" max="8276" width="8.88671875" style="162" customWidth="1"/>
    <col min="8277" max="8277" width="9.109375" style="162" customWidth="1"/>
    <col min="8278" max="8278" width="10.44140625" style="162" customWidth="1"/>
    <col min="8279" max="8279" width="11.44140625" style="162" customWidth="1"/>
    <col min="8280" max="8280" width="0" style="162" hidden="1" customWidth="1"/>
    <col min="8281" max="8281" width="9.77734375" style="162" customWidth="1"/>
    <col min="8282" max="8282" width="0" style="162" hidden="1" customWidth="1"/>
    <col min="8283" max="8284" width="9.44140625" style="162" customWidth="1"/>
    <col min="8285" max="8286" width="11.5546875" style="162" customWidth="1"/>
    <col min="8287" max="8287" width="9.5546875" style="162" customWidth="1"/>
    <col min="8288" max="8288" width="0" style="162" hidden="1" customWidth="1"/>
    <col min="8289" max="8289" width="9.44140625" style="162" customWidth="1"/>
    <col min="8290" max="8290" width="8.44140625" style="162" customWidth="1"/>
    <col min="8291" max="8291" width="7.88671875" style="162" customWidth="1"/>
    <col min="8292" max="8292" width="8.5546875" style="162" customWidth="1"/>
    <col min="8293" max="8295" width="5.88671875" style="162" customWidth="1"/>
    <col min="8296" max="8296" width="10" style="162" customWidth="1"/>
    <col min="8297" max="8297" width="9.5546875" style="162" customWidth="1"/>
    <col min="8298" max="8298" width="7.109375" style="162" customWidth="1"/>
    <col min="8299" max="8300" width="7.21875" style="162" customWidth="1"/>
    <col min="8301" max="8301" width="8.44140625" style="162" customWidth="1"/>
    <col min="8302" max="8302" width="8.88671875" style="162" customWidth="1"/>
    <col min="8303" max="8303" width="8.33203125" style="162" customWidth="1"/>
    <col min="8304" max="8304" width="9.21875" style="162" customWidth="1"/>
    <col min="8305" max="8305" width="7.109375" style="162" customWidth="1"/>
    <col min="8306" max="8306" width="7.6640625" style="162" customWidth="1"/>
    <col min="8307" max="8330" width="0" style="162" hidden="1" customWidth="1"/>
    <col min="8331" max="8331" width="9.109375" style="162" customWidth="1"/>
    <col min="8332" max="8332" width="13.109375" style="162" customWidth="1"/>
    <col min="8333" max="8335" width="9.44140625" style="162" bestFit="1" customWidth="1"/>
    <col min="8336" max="8336" width="11.21875" style="162" customWidth="1"/>
    <col min="8337" max="8337" width="11" style="162" customWidth="1"/>
    <col min="8338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13.44140625" style="162" customWidth="1"/>
    <col min="8528" max="8528" width="8.109375" style="162" customWidth="1"/>
    <col min="8529" max="8531" width="0" style="162" hidden="1" customWidth="1"/>
    <col min="8532" max="8532" width="8.88671875" style="162" customWidth="1"/>
    <col min="8533" max="8533" width="9.109375" style="162" customWidth="1"/>
    <col min="8534" max="8534" width="10.44140625" style="162" customWidth="1"/>
    <col min="8535" max="8535" width="11.44140625" style="162" customWidth="1"/>
    <col min="8536" max="8536" width="0" style="162" hidden="1" customWidth="1"/>
    <col min="8537" max="8537" width="9.77734375" style="162" customWidth="1"/>
    <col min="8538" max="8538" width="0" style="162" hidden="1" customWidth="1"/>
    <col min="8539" max="8540" width="9.44140625" style="162" customWidth="1"/>
    <col min="8541" max="8542" width="11.5546875" style="162" customWidth="1"/>
    <col min="8543" max="8543" width="9.5546875" style="162" customWidth="1"/>
    <col min="8544" max="8544" width="0" style="162" hidden="1" customWidth="1"/>
    <col min="8545" max="8545" width="9.44140625" style="162" customWidth="1"/>
    <col min="8546" max="8546" width="8.44140625" style="162" customWidth="1"/>
    <col min="8547" max="8547" width="7.88671875" style="162" customWidth="1"/>
    <col min="8548" max="8548" width="8.5546875" style="162" customWidth="1"/>
    <col min="8549" max="8551" width="5.88671875" style="162" customWidth="1"/>
    <col min="8552" max="8552" width="10" style="162" customWidth="1"/>
    <col min="8553" max="8553" width="9.5546875" style="162" customWidth="1"/>
    <col min="8554" max="8554" width="7.109375" style="162" customWidth="1"/>
    <col min="8555" max="8556" width="7.21875" style="162" customWidth="1"/>
    <col min="8557" max="8557" width="8.44140625" style="162" customWidth="1"/>
    <col min="8558" max="8558" width="8.88671875" style="162" customWidth="1"/>
    <col min="8559" max="8559" width="8.33203125" style="162" customWidth="1"/>
    <col min="8560" max="8560" width="9.21875" style="162" customWidth="1"/>
    <col min="8561" max="8561" width="7.109375" style="162" customWidth="1"/>
    <col min="8562" max="8562" width="7.6640625" style="162" customWidth="1"/>
    <col min="8563" max="8586" width="0" style="162" hidden="1" customWidth="1"/>
    <col min="8587" max="8587" width="9.109375" style="162" customWidth="1"/>
    <col min="8588" max="8588" width="13.109375" style="162" customWidth="1"/>
    <col min="8589" max="8591" width="9.44140625" style="162" bestFit="1" customWidth="1"/>
    <col min="8592" max="8592" width="11.21875" style="162" customWidth="1"/>
    <col min="8593" max="8593" width="11" style="162" customWidth="1"/>
    <col min="8594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13.44140625" style="162" customWidth="1"/>
    <col min="8784" max="8784" width="8.109375" style="162" customWidth="1"/>
    <col min="8785" max="8787" width="0" style="162" hidden="1" customWidth="1"/>
    <col min="8788" max="8788" width="8.88671875" style="162" customWidth="1"/>
    <col min="8789" max="8789" width="9.109375" style="162" customWidth="1"/>
    <col min="8790" max="8790" width="10.44140625" style="162" customWidth="1"/>
    <col min="8791" max="8791" width="11.44140625" style="162" customWidth="1"/>
    <col min="8792" max="8792" width="0" style="162" hidden="1" customWidth="1"/>
    <col min="8793" max="8793" width="9.77734375" style="162" customWidth="1"/>
    <col min="8794" max="8794" width="0" style="162" hidden="1" customWidth="1"/>
    <col min="8795" max="8796" width="9.44140625" style="162" customWidth="1"/>
    <col min="8797" max="8798" width="11.5546875" style="162" customWidth="1"/>
    <col min="8799" max="8799" width="9.5546875" style="162" customWidth="1"/>
    <col min="8800" max="8800" width="0" style="162" hidden="1" customWidth="1"/>
    <col min="8801" max="8801" width="9.44140625" style="162" customWidth="1"/>
    <col min="8802" max="8802" width="8.44140625" style="162" customWidth="1"/>
    <col min="8803" max="8803" width="7.88671875" style="162" customWidth="1"/>
    <col min="8804" max="8804" width="8.5546875" style="162" customWidth="1"/>
    <col min="8805" max="8807" width="5.88671875" style="162" customWidth="1"/>
    <col min="8808" max="8808" width="10" style="162" customWidth="1"/>
    <col min="8809" max="8809" width="9.5546875" style="162" customWidth="1"/>
    <col min="8810" max="8810" width="7.109375" style="162" customWidth="1"/>
    <col min="8811" max="8812" width="7.21875" style="162" customWidth="1"/>
    <col min="8813" max="8813" width="8.44140625" style="162" customWidth="1"/>
    <col min="8814" max="8814" width="8.88671875" style="162" customWidth="1"/>
    <col min="8815" max="8815" width="8.33203125" style="162" customWidth="1"/>
    <col min="8816" max="8816" width="9.21875" style="162" customWidth="1"/>
    <col min="8817" max="8817" width="7.109375" style="162" customWidth="1"/>
    <col min="8818" max="8818" width="7.6640625" style="162" customWidth="1"/>
    <col min="8819" max="8842" width="0" style="162" hidden="1" customWidth="1"/>
    <col min="8843" max="8843" width="9.109375" style="162" customWidth="1"/>
    <col min="8844" max="8844" width="13.109375" style="162" customWidth="1"/>
    <col min="8845" max="8847" width="9.44140625" style="162" bestFit="1" customWidth="1"/>
    <col min="8848" max="8848" width="11.21875" style="162" customWidth="1"/>
    <col min="8849" max="8849" width="11" style="162" customWidth="1"/>
    <col min="8850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13.44140625" style="162" customWidth="1"/>
    <col min="9040" max="9040" width="8.109375" style="162" customWidth="1"/>
    <col min="9041" max="9043" width="0" style="162" hidden="1" customWidth="1"/>
    <col min="9044" max="9044" width="8.88671875" style="162" customWidth="1"/>
    <col min="9045" max="9045" width="9.109375" style="162" customWidth="1"/>
    <col min="9046" max="9046" width="10.44140625" style="162" customWidth="1"/>
    <col min="9047" max="9047" width="11.44140625" style="162" customWidth="1"/>
    <col min="9048" max="9048" width="0" style="162" hidden="1" customWidth="1"/>
    <col min="9049" max="9049" width="9.77734375" style="162" customWidth="1"/>
    <col min="9050" max="9050" width="0" style="162" hidden="1" customWidth="1"/>
    <col min="9051" max="9052" width="9.44140625" style="162" customWidth="1"/>
    <col min="9053" max="9054" width="11.5546875" style="162" customWidth="1"/>
    <col min="9055" max="9055" width="9.5546875" style="162" customWidth="1"/>
    <col min="9056" max="9056" width="0" style="162" hidden="1" customWidth="1"/>
    <col min="9057" max="9057" width="9.44140625" style="162" customWidth="1"/>
    <col min="9058" max="9058" width="8.44140625" style="162" customWidth="1"/>
    <col min="9059" max="9059" width="7.88671875" style="162" customWidth="1"/>
    <col min="9060" max="9060" width="8.5546875" style="162" customWidth="1"/>
    <col min="9061" max="9063" width="5.88671875" style="162" customWidth="1"/>
    <col min="9064" max="9064" width="10" style="162" customWidth="1"/>
    <col min="9065" max="9065" width="9.5546875" style="162" customWidth="1"/>
    <col min="9066" max="9066" width="7.109375" style="162" customWidth="1"/>
    <col min="9067" max="9068" width="7.21875" style="162" customWidth="1"/>
    <col min="9069" max="9069" width="8.44140625" style="162" customWidth="1"/>
    <col min="9070" max="9070" width="8.88671875" style="162" customWidth="1"/>
    <col min="9071" max="9071" width="8.33203125" style="162" customWidth="1"/>
    <col min="9072" max="9072" width="9.21875" style="162" customWidth="1"/>
    <col min="9073" max="9073" width="7.109375" style="162" customWidth="1"/>
    <col min="9074" max="9074" width="7.6640625" style="162" customWidth="1"/>
    <col min="9075" max="9098" width="0" style="162" hidden="1" customWidth="1"/>
    <col min="9099" max="9099" width="9.109375" style="162" customWidth="1"/>
    <col min="9100" max="9100" width="13.109375" style="162" customWidth="1"/>
    <col min="9101" max="9103" width="9.44140625" style="162" bestFit="1" customWidth="1"/>
    <col min="9104" max="9104" width="11.21875" style="162" customWidth="1"/>
    <col min="9105" max="9105" width="11" style="162" customWidth="1"/>
    <col min="9106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13.44140625" style="162" customWidth="1"/>
    <col min="9296" max="9296" width="8.109375" style="162" customWidth="1"/>
    <col min="9297" max="9299" width="0" style="162" hidden="1" customWidth="1"/>
    <col min="9300" max="9300" width="8.88671875" style="162" customWidth="1"/>
    <col min="9301" max="9301" width="9.109375" style="162" customWidth="1"/>
    <col min="9302" max="9302" width="10.44140625" style="162" customWidth="1"/>
    <col min="9303" max="9303" width="11.44140625" style="162" customWidth="1"/>
    <col min="9304" max="9304" width="0" style="162" hidden="1" customWidth="1"/>
    <col min="9305" max="9305" width="9.77734375" style="162" customWidth="1"/>
    <col min="9306" max="9306" width="0" style="162" hidden="1" customWidth="1"/>
    <col min="9307" max="9308" width="9.44140625" style="162" customWidth="1"/>
    <col min="9309" max="9310" width="11.5546875" style="162" customWidth="1"/>
    <col min="9311" max="9311" width="9.5546875" style="162" customWidth="1"/>
    <col min="9312" max="9312" width="0" style="162" hidden="1" customWidth="1"/>
    <col min="9313" max="9313" width="9.44140625" style="162" customWidth="1"/>
    <col min="9314" max="9314" width="8.44140625" style="162" customWidth="1"/>
    <col min="9315" max="9315" width="7.88671875" style="162" customWidth="1"/>
    <col min="9316" max="9316" width="8.5546875" style="162" customWidth="1"/>
    <col min="9317" max="9319" width="5.88671875" style="162" customWidth="1"/>
    <col min="9320" max="9320" width="10" style="162" customWidth="1"/>
    <col min="9321" max="9321" width="9.5546875" style="162" customWidth="1"/>
    <col min="9322" max="9322" width="7.109375" style="162" customWidth="1"/>
    <col min="9323" max="9324" width="7.21875" style="162" customWidth="1"/>
    <col min="9325" max="9325" width="8.44140625" style="162" customWidth="1"/>
    <col min="9326" max="9326" width="8.88671875" style="162" customWidth="1"/>
    <col min="9327" max="9327" width="8.33203125" style="162" customWidth="1"/>
    <col min="9328" max="9328" width="9.21875" style="162" customWidth="1"/>
    <col min="9329" max="9329" width="7.109375" style="162" customWidth="1"/>
    <col min="9330" max="9330" width="7.6640625" style="162" customWidth="1"/>
    <col min="9331" max="9354" width="0" style="162" hidden="1" customWidth="1"/>
    <col min="9355" max="9355" width="9.109375" style="162" customWidth="1"/>
    <col min="9356" max="9356" width="13.109375" style="162" customWidth="1"/>
    <col min="9357" max="9359" width="9.44140625" style="162" bestFit="1" customWidth="1"/>
    <col min="9360" max="9360" width="11.21875" style="162" customWidth="1"/>
    <col min="9361" max="9361" width="11" style="162" customWidth="1"/>
    <col min="9362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13.44140625" style="162" customWidth="1"/>
    <col min="9552" max="9552" width="8.109375" style="162" customWidth="1"/>
    <col min="9553" max="9555" width="0" style="162" hidden="1" customWidth="1"/>
    <col min="9556" max="9556" width="8.88671875" style="162" customWidth="1"/>
    <col min="9557" max="9557" width="9.109375" style="162" customWidth="1"/>
    <col min="9558" max="9558" width="10.44140625" style="162" customWidth="1"/>
    <col min="9559" max="9559" width="11.44140625" style="162" customWidth="1"/>
    <col min="9560" max="9560" width="0" style="162" hidden="1" customWidth="1"/>
    <col min="9561" max="9561" width="9.77734375" style="162" customWidth="1"/>
    <col min="9562" max="9562" width="0" style="162" hidden="1" customWidth="1"/>
    <col min="9563" max="9564" width="9.44140625" style="162" customWidth="1"/>
    <col min="9565" max="9566" width="11.5546875" style="162" customWidth="1"/>
    <col min="9567" max="9567" width="9.5546875" style="162" customWidth="1"/>
    <col min="9568" max="9568" width="0" style="162" hidden="1" customWidth="1"/>
    <col min="9569" max="9569" width="9.44140625" style="162" customWidth="1"/>
    <col min="9570" max="9570" width="8.44140625" style="162" customWidth="1"/>
    <col min="9571" max="9571" width="7.88671875" style="162" customWidth="1"/>
    <col min="9572" max="9572" width="8.5546875" style="162" customWidth="1"/>
    <col min="9573" max="9575" width="5.88671875" style="162" customWidth="1"/>
    <col min="9576" max="9576" width="10" style="162" customWidth="1"/>
    <col min="9577" max="9577" width="9.5546875" style="162" customWidth="1"/>
    <col min="9578" max="9578" width="7.109375" style="162" customWidth="1"/>
    <col min="9579" max="9580" width="7.21875" style="162" customWidth="1"/>
    <col min="9581" max="9581" width="8.44140625" style="162" customWidth="1"/>
    <col min="9582" max="9582" width="8.88671875" style="162" customWidth="1"/>
    <col min="9583" max="9583" width="8.33203125" style="162" customWidth="1"/>
    <col min="9584" max="9584" width="9.21875" style="162" customWidth="1"/>
    <col min="9585" max="9585" width="7.109375" style="162" customWidth="1"/>
    <col min="9586" max="9586" width="7.6640625" style="162" customWidth="1"/>
    <col min="9587" max="9610" width="0" style="162" hidden="1" customWidth="1"/>
    <col min="9611" max="9611" width="9.109375" style="162" customWidth="1"/>
    <col min="9612" max="9612" width="13.109375" style="162" customWidth="1"/>
    <col min="9613" max="9615" width="9.44140625" style="162" bestFit="1" customWidth="1"/>
    <col min="9616" max="9616" width="11.21875" style="162" customWidth="1"/>
    <col min="9617" max="9617" width="11" style="162" customWidth="1"/>
    <col min="9618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13.44140625" style="162" customWidth="1"/>
    <col min="9808" max="9808" width="8.109375" style="162" customWidth="1"/>
    <col min="9809" max="9811" width="0" style="162" hidden="1" customWidth="1"/>
    <col min="9812" max="9812" width="8.88671875" style="162" customWidth="1"/>
    <col min="9813" max="9813" width="9.109375" style="162" customWidth="1"/>
    <col min="9814" max="9814" width="10.44140625" style="162" customWidth="1"/>
    <col min="9815" max="9815" width="11.44140625" style="162" customWidth="1"/>
    <col min="9816" max="9816" width="0" style="162" hidden="1" customWidth="1"/>
    <col min="9817" max="9817" width="9.77734375" style="162" customWidth="1"/>
    <col min="9818" max="9818" width="0" style="162" hidden="1" customWidth="1"/>
    <col min="9819" max="9820" width="9.44140625" style="162" customWidth="1"/>
    <col min="9821" max="9822" width="11.5546875" style="162" customWidth="1"/>
    <col min="9823" max="9823" width="9.5546875" style="162" customWidth="1"/>
    <col min="9824" max="9824" width="0" style="162" hidden="1" customWidth="1"/>
    <col min="9825" max="9825" width="9.44140625" style="162" customWidth="1"/>
    <col min="9826" max="9826" width="8.44140625" style="162" customWidth="1"/>
    <col min="9827" max="9827" width="7.88671875" style="162" customWidth="1"/>
    <col min="9828" max="9828" width="8.5546875" style="162" customWidth="1"/>
    <col min="9829" max="9831" width="5.88671875" style="162" customWidth="1"/>
    <col min="9832" max="9832" width="10" style="162" customWidth="1"/>
    <col min="9833" max="9833" width="9.5546875" style="162" customWidth="1"/>
    <col min="9834" max="9834" width="7.109375" style="162" customWidth="1"/>
    <col min="9835" max="9836" width="7.21875" style="162" customWidth="1"/>
    <col min="9837" max="9837" width="8.44140625" style="162" customWidth="1"/>
    <col min="9838" max="9838" width="8.88671875" style="162" customWidth="1"/>
    <col min="9839" max="9839" width="8.33203125" style="162" customWidth="1"/>
    <col min="9840" max="9840" width="9.21875" style="162" customWidth="1"/>
    <col min="9841" max="9841" width="7.109375" style="162" customWidth="1"/>
    <col min="9842" max="9842" width="7.6640625" style="162" customWidth="1"/>
    <col min="9843" max="9866" width="0" style="162" hidden="1" customWidth="1"/>
    <col min="9867" max="9867" width="9.109375" style="162" customWidth="1"/>
    <col min="9868" max="9868" width="13.109375" style="162" customWidth="1"/>
    <col min="9869" max="9871" width="9.44140625" style="162" bestFit="1" customWidth="1"/>
    <col min="9872" max="9872" width="11.21875" style="162" customWidth="1"/>
    <col min="9873" max="9873" width="11" style="162" customWidth="1"/>
    <col min="9874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13.44140625" style="162" customWidth="1"/>
    <col min="10064" max="10064" width="8.109375" style="162" customWidth="1"/>
    <col min="10065" max="10067" width="0" style="162" hidden="1" customWidth="1"/>
    <col min="10068" max="10068" width="8.88671875" style="162" customWidth="1"/>
    <col min="10069" max="10069" width="9.109375" style="162" customWidth="1"/>
    <col min="10070" max="10070" width="10.44140625" style="162" customWidth="1"/>
    <col min="10071" max="10071" width="11.44140625" style="162" customWidth="1"/>
    <col min="10072" max="10072" width="0" style="162" hidden="1" customWidth="1"/>
    <col min="10073" max="10073" width="9.77734375" style="162" customWidth="1"/>
    <col min="10074" max="10074" width="0" style="162" hidden="1" customWidth="1"/>
    <col min="10075" max="10076" width="9.44140625" style="162" customWidth="1"/>
    <col min="10077" max="10078" width="11.5546875" style="162" customWidth="1"/>
    <col min="10079" max="10079" width="9.5546875" style="162" customWidth="1"/>
    <col min="10080" max="10080" width="0" style="162" hidden="1" customWidth="1"/>
    <col min="10081" max="10081" width="9.44140625" style="162" customWidth="1"/>
    <col min="10082" max="10082" width="8.44140625" style="162" customWidth="1"/>
    <col min="10083" max="10083" width="7.88671875" style="162" customWidth="1"/>
    <col min="10084" max="10084" width="8.5546875" style="162" customWidth="1"/>
    <col min="10085" max="10087" width="5.88671875" style="162" customWidth="1"/>
    <col min="10088" max="10088" width="10" style="162" customWidth="1"/>
    <col min="10089" max="10089" width="9.5546875" style="162" customWidth="1"/>
    <col min="10090" max="10090" width="7.109375" style="162" customWidth="1"/>
    <col min="10091" max="10092" width="7.21875" style="162" customWidth="1"/>
    <col min="10093" max="10093" width="8.44140625" style="162" customWidth="1"/>
    <col min="10094" max="10094" width="8.88671875" style="162" customWidth="1"/>
    <col min="10095" max="10095" width="8.33203125" style="162" customWidth="1"/>
    <col min="10096" max="10096" width="9.21875" style="162" customWidth="1"/>
    <col min="10097" max="10097" width="7.109375" style="162" customWidth="1"/>
    <col min="10098" max="10098" width="7.6640625" style="162" customWidth="1"/>
    <col min="10099" max="10122" width="0" style="162" hidden="1" customWidth="1"/>
    <col min="10123" max="10123" width="9.109375" style="162" customWidth="1"/>
    <col min="10124" max="10124" width="13.109375" style="162" customWidth="1"/>
    <col min="10125" max="10127" width="9.44140625" style="162" bestFit="1" customWidth="1"/>
    <col min="10128" max="10128" width="11.21875" style="162" customWidth="1"/>
    <col min="10129" max="10129" width="11" style="162" customWidth="1"/>
    <col min="10130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13.44140625" style="162" customWidth="1"/>
    <col min="10320" max="10320" width="8.109375" style="162" customWidth="1"/>
    <col min="10321" max="10323" width="0" style="162" hidden="1" customWidth="1"/>
    <col min="10324" max="10324" width="8.88671875" style="162" customWidth="1"/>
    <col min="10325" max="10325" width="9.109375" style="162" customWidth="1"/>
    <col min="10326" max="10326" width="10.44140625" style="162" customWidth="1"/>
    <col min="10327" max="10327" width="11.44140625" style="162" customWidth="1"/>
    <col min="10328" max="10328" width="0" style="162" hidden="1" customWidth="1"/>
    <col min="10329" max="10329" width="9.77734375" style="162" customWidth="1"/>
    <col min="10330" max="10330" width="0" style="162" hidden="1" customWidth="1"/>
    <col min="10331" max="10332" width="9.44140625" style="162" customWidth="1"/>
    <col min="10333" max="10334" width="11.5546875" style="162" customWidth="1"/>
    <col min="10335" max="10335" width="9.5546875" style="162" customWidth="1"/>
    <col min="10336" max="10336" width="0" style="162" hidden="1" customWidth="1"/>
    <col min="10337" max="10337" width="9.44140625" style="162" customWidth="1"/>
    <col min="10338" max="10338" width="8.44140625" style="162" customWidth="1"/>
    <col min="10339" max="10339" width="7.88671875" style="162" customWidth="1"/>
    <col min="10340" max="10340" width="8.5546875" style="162" customWidth="1"/>
    <col min="10341" max="10343" width="5.88671875" style="162" customWidth="1"/>
    <col min="10344" max="10344" width="10" style="162" customWidth="1"/>
    <col min="10345" max="10345" width="9.5546875" style="162" customWidth="1"/>
    <col min="10346" max="10346" width="7.109375" style="162" customWidth="1"/>
    <col min="10347" max="10348" width="7.21875" style="162" customWidth="1"/>
    <col min="10349" max="10349" width="8.44140625" style="162" customWidth="1"/>
    <col min="10350" max="10350" width="8.88671875" style="162" customWidth="1"/>
    <col min="10351" max="10351" width="8.33203125" style="162" customWidth="1"/>
    <col min="10352" max="10352" width="9.21875" style="162" customWidth="1"/>
    <col min="10353" max="10353" width="7.109375" style="162" customWidth="1"/>
    <col min="10354" max="10354" width="7.6640625" style="162" customWidth="1"/>
    <col min="10355" max="10378" width="0" style="162" hidden="1" customWidth="1"/>
    <col min="10379" max="10379" width="9.109375" style="162" customWidth="1"/>
    <col min="10380" max="10380" width="13.109375" style="162" customWidth="1"/>
    <col min="10381" max="10383" width="9.44140625" style="162" bestFit="1" customWidth="1"/>
    <col min="10384" max="10384" width="11.21875" style="162" customWidth="1"/>
    <col min="10385" max="10385" width="11" style="162" customWidth="1"/>
    <col min="10386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13.44140625" style="162" customWidth="1"/>
    <col min="10576" max="10576" width="8.109375" style="162" customWidth="1"/>
    <col min="10577" max="10579" width="0" style="162" hidden="1" customWidth="1"/>
    <col min="10580" max="10580" width="8.88671875" style="162" customWidth="1"/>
    <col min="10581" max="10581" width="9.109375" style="162" customWidth="1"/>
    <col min="10582" max="10582" width="10.44140625" style="162" customWidth="1"/>
    <col min="10583" max="10583" width="11.44140625" style="162" customWidth="1"/>
    <col min="10584" max="10584" width="0" style="162" hidden="1" customWidth="1"/>
    <col min="10585" max="10585" width="9.77734375" style="162" customWidth="1"/>
    <col min="10586" max="10586" width="0" style="162" hidden="1" customWidth="1"/>
    <col min="10587" max="10588" width="9.44140625" style="162" customWidth="1"/>
    <col min="10589" max="10590" width="11.5546875" style="162" customWidth="1"/>
    <col min="10591" max="10591" width="9.5546875" style="162" customWidth="1"/>
    <col min="10592" max="10592" width="0" style="162" hidden="1" customWidth="1"/>
    <col min="10593" max="10593" width="9.44140625" style="162" customWidth="1"/>
    <col min="10594" max="10594" width="8.44140625" style="162" customWidth="1"/>
    <col min="10595" max="10595" width="7.88671875" style="162" customWidth="1"/>
    <col min="10596" max="10596" width="8.5546875" style="162" customWidth="1"/>
    <col min="10597" max="10599" width="5.88671875" style="162" customWidth="1"/>
    <col min="10600" max="10600" width="10" style="162" customWidth="1"/>
    <col min="10601" max="10601" width="9.5546875" style="162" customWidth="1"/>
    <col min="10602" max="10602" width="7.109375" style="162" customWidth="1"/>
    <col min="10603" max="10604" width="7.21875" style="162" customWidth="1"/>
    <col min="10605" max="10605" width="8.44140625" style="162" customWidth="1"/>
    <col min="10606" max="10606" width="8.88671875" style="162" customWidth="1"/>
    <col min="10607" max="10607" width="8.33203125" style="162" customWidth="1"/>
    <col min="10608" max="10608" width="9.21875" style="162" customWidth="1"/>
    <col min="10609" max="10609" width="7.109375" style="162" customWidth="1"/>
    <col min="10610" max="10610" width="7.6640625" style="162" customWidth="1"/>
    <col min="10611" max="10634" width="0" style="162" hidden="1" customWidth="1"/>
    <col min="10635" max="10635" width="9.109375" style="162" customWidth="1"/>
    <col min="10636" max="10636" width="13.109375" style="162" customWidth="1"/>
    <col min="10637" max="10639" width="9.44140625" style="162" bestFit="1" customWidth="1"/>
    <col min="10640" max="10640" width="11.21875" style="162" customWidth="1"/>
    <col min="10641" max="10641" width="11" style="162" customWidth="1"/>
    <col min="10642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13.44140625" style="162" customWidth="1"/>
    <col min="10832" max="10832" width="8.109375" style="162" customWidth="1"/>
    <col min="10833" max="10835" width="0" style="162" hidden="1" customWidth="1"/>
    <col min="10836" max="10836" width="8.88671875" style="162" customWidth="1"/>
    <col min="10837" max="10837" width="9.109375" style="162" customWidth="1"/>
    <col min="10838" max="10838" width="10.44140625" style="162" customWidth="1"/>
    <col min="10839" max="10839" width="11.44140625" style="162" customWidth="1"/>
    <col min="10840" max="10840" width="0" style="162" hidden="1" customWidth="1"/>
    <col min="10841" max="10841" width="9.77734375" style="162" customWidth="1"/>
    <col min="10842" max="10842" width="0" style="162" hidden="1" customWidth="1"/>
    <col min="10843" max="10844" width="9.44140625" style="162" customWidth="1"/>
    <col min="10845" max="10846" width="11.5546875" style="162" customWidth="1"/>
    <col min="10847" max="10847" width="9.5546875" style="162" customWidth="1"/>
    <col min="10848" max="10848" width="0" style="162" hidden="1" customWidth="1"/>
    <col min="10849" max="10849" width="9.44140625" style="162" customWidth="1"/>
    <col min="10850" max="10850" width="8.44140625" style="162" customWidth="1"/>
    <col min="10851" max="10851" width="7.88671875" style="162" customWidth="1"/>
    <col min="10852" max="10852" width="8.5546875" style="162" customWidth="1"/>
    <col min="10853" max="10855" width="5.88671875" style="162" customWidth="1"/>
    <col min="10856" max="10856" width="10" style="162" customWidth="1"/>
    <col min="10857" max="10857" width="9.5546875" style="162" customWidth="1"/>
    <col min="10858" max="10858" width="7.109375" style="162" customWidth="1"/>
    <col min="10859" max="10860" width="7.21875" style="162" customWidth="1"/>
    <col min="10861" max="10861" width="8.44140625" style="162" customWidth="1"/>
    <col min="10862" max="10862" width="8.88671875" style="162" customWidth="1"/>
    <col min="10863" max="10863" width="8.33203125" style="162" customWidth="1"/>
    <col min="10864" max="10864" width="9.21875" style="162" customWidth="1"/>
    <col min="10865" max="10865" width="7.109375" style="162" customWidth="1"/>
    <col min="10866" max="10866" width="7.6640625" style="162" customWidth="1"/>
    <col min="10867" max="10890" width="0" style="162" hidden="1" customWidth="1"/>
    <col min="10891" max="10891" width="9.109375" style="162" customWidth="1"/>
    <col min="10892" max="10892" width="13.109375" style="162" customWidth="1"/>
    <col min="10893" max="10895" width="9.44140625" style="162" bestFit="1" customWidth="1"/>
    <col min="10896" max="10896" width="11.21875" style="162" customWidth="1"/>
    <col min="10897" max="10897" width="11" style="162" customWidth="1"/>
    <col min="10898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13.44140625" style="162" customWidth="1"/>
    <col min="11088" max="11088" width="8.109375" style="162" customWidth="1"/>
    <col min="11089" max="11091" width="0" style="162" hidden="1" customWidth="1"/>
    <col min="11092" max="11092" width="8.88671875" style="162" customWidth="1"/>
    <col min="11093" max="11093" width="9.109375" style="162" customWidth="1"/>
    <col min="11094" max="11094" width="10.44140625" style="162" customWidth="1"/>
    <col min="11095" max="11095" width="11.44140625" style="162" customWidth="1"/>
    <col min="11096" max="11096" width="0" style="162" hidden="1" customWidth="1"/>
    <col min="11097" max="11097" width="9.77734375" style="162" customWidth="1"/>
    <col min="11098" max="11098" width="0" style="162" hidden="1" customWidth="1"/>
    <col min="11099" max="11100" width="9.44140625" style="162" customWidth="1"/>
    <col min="11101" max="11102" width="11.5546875" style="162" customWidth="1"/>
    <col min="11103" max="11103" width="9.5546875" style="162" customWidth="1"/>
    <col min="11104" max="11104" width="0" style="162" hidden="1" customWidth="1"/>
    <col min="11105" max="11105" width="9.44140625" style="162" customWidth="1"/>
    <col min="11106" max="11106" width="8.44140625" style="162" customWidth="1"/>
    <col min="11107" max="11107" width="7.88671875" style="162" customWidth="1"/>
    <col min="11108" max="11108" width="8.5546875" style="162" customWidth="1"/>
    <col min="11109" max="11111" width="5.88671875" style="162" customWidth="1"/>
    <col min="11112" max="11112" width="10" style="162" customWidth="1"/>
    <col min="11113" max="11113" width="9.5546875" style="162" customWidth="1"/>
    <col min="11114" max="11114" width="7.109375" style="162" customWidth="1"/>
    <col min="11115" max="11116" width="7.21875" style="162" customWidth="1"/>
    <col min="11117" max="11117" width="8.44140625" style="162" customWidth="1"/>
    <col min="11118" max="11118" width="8.88671875" style="162" customWidth="1"/>
    <col min="11119" max="11119" width="8.33203125" style="162" customWidth="1"/>
    <col min="11120" max="11120" width="9.21875" style="162" customWidth="1"/>
    <col min="11121" max="11121" width="7.109375" style="162" customWidth="1"/>
    <col min="11122" max="11122" width="7.6640625" style="162" customWidth="1"/>
    <col min="11123" max="11146" width="0" style="162" hidden="1" customWidth="1"/>
    <col min="11147" max="11147" width="9.109375" style="162" customWidth="1"/>
    <col min="11148" max="11148" width="13.109375" style="162" customWidth="1"/>
    <col min="11149" max="11151" width="9.44140625" style="162" bestFit="1" customWidth="1"/>
    <col min="11152" max="11152" width="11.21875" style="162" customWidth="1"/>
    <col min="11153" max="11153" width="11" style="162" customWidth="1"/>
    <col min="11154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13.44140625" style="162" customWidth="1"/>
    <col min="11344" max="11344" width="8.109375" style="162" customWidth="1"/>
    <col min="11345" max="11347" width="0" style="162" hidden="1" customWidth="1"/>
    <col min="11348" max="11348" width="8.88671875" style="162" customWidth="1"/>
    <col min="11349" max="11349" width="9.109375" style="162" customWidth="1"/>
    <col min="11350" max="11350" width="10.44140625" style="162" customWidth="1"/>
    <col min="11351" max="11351" width="11.44140625" style="162" customWidth="1"/>
    <col min="11352" max="11352" width="0" style="162" hidden="1" customWidth="1"/>
    <col min="11353" max="11353" width="9.77734375" style="162" customWidth="1"/>
    <col min="11354" max="11354" width="0" style="162" hidden="1" customWidth="1"/>
    <col min="11355" max="11356" width="9.44140625" style="162" customWidth="1"/>
    <col min="11357" max="11358" width="11.5546875" style="162" customWidth="1"/>
    <col min="11359" max="11359" width="9.5546875" style="162" customWidth="1"/>
    <col min="11360" max="11360" width="0" style="162" hidden="1" customWidth="1"/>
    <col min="11361" max="11361" width="9.44140625" style="162" customWidth="1"/>
    <col min="11362" max="11362" width="8.44140625" style="162" customWidth="1"/>
    <col min="11363" max="11363" width="7.88671875" style="162" customWidth="1"/>
    <col min="11364" max="11364" width="8.5546875" style="162" customWidth="1"/>
    <col min="11365" max="11367" width="5.88671875" style="162" customWidth="1"/>
    <col min="11368" max="11368" width="10" style="162" customWidth="1"/>
    <col min="11369" max="11369" width="9.5546875" style="162" customWidth="1"/>
    <col min="11370" max="11370" width="7.109375" style="162" customWidth="1"/>
    <col min="11371" max="11372" width="7.21875" style="162" customWidth="1"/>
    <col min="11373" max="11373" width="8.44140625" style="162" customWidth="1"/>
    <col min="11374" max="11374" width="8.88671875" style="162" customWidth="1"/>
    <col min="11375" max="11375" width="8.33203125" style="162" customWidth="1"/>
    <col min="11376" max="11376" width="9.21875" style="162" customWidth="1"/>
    <col min="11377" max="11377" width="7.109375" style="162" customWidth="1"/>
    <col min="11378" max="11378" width="7.6640625" style="162" customWidth="1"/>
    <col min="11379" max="11402" width="0" style="162" hidden="1" customWidth="1"/>
    <col min="11403" max="11403" width="9.109375" style="162" customWidth="1"/>
    <col min="11404" max="11404" width="13.109375" style="162" customWidth="1"/>
    <col min="11405" max="11407" width="9.44140625" style="162" bestFit="1" customWidth="1"/>
    <col min="11408" max="11408" width="11.21875" style="162" customWidth="1"/>
    <col min="11409" max="11409" width="11" style="162" customWidth="1"/>
    <col min="11410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13.44140625" style="162" customWidth="1"/>
    <col min="11600" max="11600" width="8.109375" style="162" customWidth="1"/>
    <col min="11601" max="11603" width="0" style="162" hidden="1" customWidth="1"/>
    <col min="11604" max="11604" width="8.88671875" style="162" customWidth="1"/>
    <col min="11605" max="11605" width="9.109375" style="162" customWidth="1"/>
    <col min="11606" max="11606" width="10.44140625" style="162" customWidth="1"/>
    <col min="11607" max="11607" width="11.44140625" style="162" customWidth="1"/>
    <col min="11608" max="11608" width="0" style="162" hidden="1" customWidth="1"/>
    <col min="11609" max="11609" width="9.77734375" style="162" customWidth="1"/>
    <col min="11610" max="11610" width="0" style="162" hidden="1" customWidth="1"/>
    <col min="11611" max="11612" width="9.44140625" style="162" customWidth="1"/>
    <col min="11613" max="11614" width="11.5546875" style="162" customWidth="1"/>
    <col min="11615" max="11615" width="9.5546875" style="162" customWidth="1"/>
    <col min="11616" max="11616" width="0" style="162" hidden="1" customWidth="1"/>
    <col min="11617" max="11617" width="9.44140625" style="162" customWidth="1"/>
    <col min="11618" max="11618" width="8.44140625" style="162" customWidth="1"/>
    <col min="11619" max="11619" width="7.88671875" style="162" customWidth="1"/>
    <col min="11620" max="11620" width="8.5546875" style="162" customWidth="1"/>
    <col min="11621" max="11623" width="5.88671875" style="162" customWidth="1"/>
    <col min="11624" max="11624" width="10" style="162" customWidth="1"/>
    <col min="11625" max="11625" width="9.5546875" style="162" customWidth="1"/>
    <col min="11626" max="11626" width="7.109375" style="162" customWidth="1"/>
    <col min="11627" max="11628" width="7.21875" style="162" customWidth="1"/>
    <col min="11629" max="11629" width="8.44140625" style="162" customWidth="1"/>
    <col min="11630" max="11630" width="8.88671875" style="162" customWidth="1"/>
    <col min="11631" max="11631" width="8.33203125" style="162" customWidth="1"/>
    <col min="11632" max="11632" width="9.21875" style="162" customWidth="1"/>
    <col min="11633" max="11633" width="7.109375" style="162" customWidth="1"/>
    <col min="11634" max="11634" width="7.6640625" style="162" customWidth="1"/>
    <col min="11635" max="11658" width="0" style="162" hidden="1" customWidth="1"/>
    <col min="11659" max="11659" width="9.109375" style="162" customWidth="1"/>
    <col min="11660" max="11660" width="13.109375" style="162" customWidth="1"/>
    <col min="11661" max="11663" width="9.44140625" style="162" bestFit="1" customWidth="1"/>
    <col min="11664" max="11664" width="11.21875" style="162" customWidth="1"/>
    <col min="11665" max="11665" width="11" style="162" customWidth="1"/>
    <col min="11666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13.44140625" style="162" customWidth="1"/>
    <col min="11856" max="11856" width="8.109375" style="162" customWidth="1"/>
    <col min="11857" max="11859" width="0" style="162" hidden="1" customWidth="1"/>
    <col min="11860" max="11860" width="8.88671875" style="162" customWidth="1"/>
    <col min="11861" max="11861" width="9.109375" style="162" customWidth="1"/>
    <col min="11862" max="11862" width="10.44140625" style="162" customWidth="1"/>
    <col min="11863" max="11863" width="11.44140625" style="162" customWidth="1"/>
    <col min="11864" max="11864" width="0" style="162" hidden="1" customWidth="1"/>
    <col min="11865" max="11865" width="9.77734375" style="162" customWidth="1"/>
    <col min="11866" max="11866" width="0" style="162" hidden="1" customWidth="1"/>
    <col min="11867" max="11868" width="9.44140625" style="162" customWidth="1"/>
    <col min="11869" max="11870" width="11.5546875" style="162" customWidth="1"/>
    <col min="11871" max="11871" width="9.5546875" style="162" customWidth="1"/>
    <col min="11872" max="11872" width="0" style="162" hidden="1" customWidth="1"/>
    <col min="11873" max="11873" width="9.44140625" style="162" customWidth="1"/>
    <col min="11874" max="11874" width="8.44140625" style="162" customWidth="1"/>
    <col min="11875" max="11875" width="7.88671875" style="162" customWidth="1"/>
    <col min="11876" max="11876" width="8.5546875" style="162" customWidth="1"/>
    <col min="11877" max="11879" width="5.88671875" style="162" customWidth="1"/>
    <col min="11880" max="11880" width="10" style="162" customWidth="1"/>
    <col min="11881" max="11881" width="9.5546875" style="162" customWidth="1"/>
    <col min="11882" max="11882" width="7.109375" style="162" customWidth="1"/>
    <col min="11883" max="11884" width="7.21875" style="162" customWidth="1"/>
    <col min="11885" max="11885" width="8.44140625" style="162" customWidth="1"/>
    <col min="11886" max="11886" width="8.88671875" style="162" customWidth="1"/>
    <col min="11887" max="11887" width="8.33203125" style="162" customWidth="1"/>
    <col min="11888" max="11888" width="9.21875" style="162" customWidth="1"/>
    <col min="11889" max="11889" width="7.109375" style="162" customWidth="1"/>
    <col min="11890" max="11890" width="7.6640625" style="162" customWidth="1"/>
    <col min="11891" max="11914" width="0" style="162" hidden="1" customWidth="1"/>
    <col min="11915" max="11915" width="9.109375" style="162" customWidth="1"/>
    <col min="11916" max="11916" width="13.109375" style="162" customWidth="1"/>
    <col min="11917" max="11919" width="9.44140625" style="162" bestFit="1" customWidth="1"/>
    <col min="11920" max="11920" width="11.21875" style="162" customWidth="1"/>
    <col min="11921" max="11921" width="11" style="162" customWidth="1"/>
    <col min="11922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13.44140625" style="162" customWidth="1"/>
    <col min="12112" max="12112" width="8.109375" style="162" customWidth="1"/>
    <col min="12113" max="12115" width="0" style="162" hidden="1" customWidth="1"/>
    <col min="12116" max="12116" width="8.88671875" style="162" customWidth="1"/>
    <col min="12117" max="12117" width="9.109375" style="162" customWidth="1"/>
    <col min="12118" max="12118" width="10.44140625" style="162" customWidth="1"/>
    <col min="12119" max="12119" width="11.44140625" style="162" customWidth="1"/>
    <col min="12120" max="12120" width="0" style="162" hidden="1" customWidth="1"/>
    <col min="12121" max="12121" width="9.77734375" style="162" customWidth="1"/>
    <col min="12122" max="12122" width="0" style="162" hidden="1" customWidth="1"/>
    <col min="12123" max="12124" width="9.44140625" style="162" customWidth="1"/>
    <col min="12125" max="12126" width="11.5546875" style="162" customWidth="1"/>
    <col min="12127" max="12127" width="9.5546875" style="162" customWidth="1"/>
    <col min="12128" max="12128" width="0" style="162" hidden="1" customWidth="1"/>
    <col min="12129" max="12129" width="9.44140625" style="162" customWidth="1"/>
    <col min="12130" max="12130" width="8.44140625" style="162" customWidth="1"/>
    <col min="12131" max="12131" width="7.88671875" style="162" customWidth="1"/>
    <col min="12132" max="12132" width="8.5546875" style="162" customWidth="1"/>
    <col min="12133" max="12135" width="5.88671875" style="162" customWidth="1"/>
    <col min="12136" max="12136" width="10" style="162" customWidth="1"/>
    <col min="12137" max="12137" width="9.5546875" style="162" customWidth="1"/>
    <col min="12138" max="12138" width="7.109375" style="162" customWidth="1"/>
    <col min="12139" max="12140" width="7.21875" style="162" customWidth="1"/>
    <col min="12141" max="12141" width="8.44140625" style="162" customWidth="1"/>
    <col min="12142" max="12142" width="8.88671875" style="162" customWidth="1"/>
    <col min="12143" max="12143" width="8.33203125" style="162" customWidth="1"/>
    <col min="12144" max="12144" width="9.21875" style="162" customWidth="1"/>
    <col min="12145" max="12145" width="7.109375" style="162" customWidth="1"/>
    <col min="12146" max="12146" width="7.6640625" style="162" customWidth="1"/>
    <col min="12147" max="12170" width="0" style="162" hidden="1" customWidth="1"/>
    <col min="12171" max="12171" width="9.109375" style="162" customWidth="1"/>
    <col min="12172" max="12172" width="13.109375" style="162" customWidth="1"/>
    <col min="12173" max="12175" width="9.44140625" style="162" bestFit="1" customWidth="1"/>
    <col min="12176" max="12176" width="11.21875" style="162" customWidth="1"/>
    <col min="12177" max="12177" width="11" style="162" customWidth="1"/>
    <col min="12178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13.44140625" style="162" customWidth="1"/>
    <col min="12368" max="12368" width="8.109375" style="162" customWidth="1"/>
    <col min="12369" max="12371" width="0" style="162" hidden="1" customWidth="1"/>
    <col min="12372" max="12372" width="8.88671875" style="162" customWidth="1"/>
    <col min="12373" max="12373" width="9.109375" style="162" customWidth="1"/>
    <col min="12374" max="12374" width="10.44140625" style="162" customWidth="1"/>
    <col min="12375" max="12375" width="11.44140625" style="162" customWidth="1"/>
    <col min="12376" max="12376" width="0" style="162" hidden="1" customWidth="1"/>
    <col min="12377" max="12377" width="9.77734375" style="162" customWidth="1"/>
    <col min="12378" max="12378" width="0" style="162" hidden="1" customWidth="1"/>
    <col min="12379" max="12380" width="9.44140625" style="162" customWidth="1"/>
    <col min="12381" max="12382" width="11.5546875" style="162" customWidth="1"/>
    <col min="12383" max="12383" width="9.5546875" style="162" customWidth="1"/>
    <col min="12384" max="12384" width="0" style="162" hidden="1" customWidth="1"/>
    <col min="12385" max="12385" width="9.44140625" style="162" customWidth="1"/>
    <col min="12386" max="12386" width="8.44140625" style="162" customWidth="1"/>
    <col min="12387" max="12387" width="7.88671875" style="162" customWidth="1"/>
    <col min="12388" max="12388" width="8.5546875" style="162" customWidth="1"/>
    <col min="12389" max="12391" width="5.88671875" style="162" customWidth="1"/>
    <col min="12392" max="12392" width="10" style="162" customWidth="1"/>
    <col min="12393" max="12393" width="9.5546875" style="162" customWidth="1"/>
    <col min="12394" max="12394" width="7.109375" style="162" customWidth="1"/>
    <col min="12395" max="12396" width="7.21875" style="162" customWidth="1"/>
    <col min="12397" max="12397" width="8.44140625" style="162" customWidth="1"/>
    <col min="12398" max="12398" width="8.88671875" style="162" customWidth="1"/>
    <col min="12399" max="12399" width="8.33203125" style="162" customWidth="1"/>
    <col min="12400" max="12400" width="9.21875" style="162" customWidth="1"/>
    <col min="12401" max="12401" width="7.109375" style="162" customWidth="1"/>
    <col min="12402" max="12402" width="7.6640625" style="162" customWidth="1"/>
    <col min="12403" max="12426" width="0" style="162" hidden="1" customWidth="1"/>
    <col min="12427" max="12427" width="9.109375" style="162" customWidth="1"/>
    <col min="12428" max="12428" width="13.109375" style="162" customWidth="1"/>
    <col min="12429" max="12431" width="9.44140625" style="162" bestFit="1" customWidth="1"/>
    <col min="12432" max="12432" width="11.21875" style="162" customWidth="1"/>
    <col min="12433" max="12433" width="11" style="162" customWidth="1"/>
    <col min="12434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13.44140625" style="162" customWidth="1"/>
    <col min="12624" max="12624" width="8.109375" style="162" customWidth="1"/>
    <col min="12625" max="12627" width="0" style="162" hidden="1" customWidth="1"/>
    <col min="12628" max="12628" width="8.88671875" style="162" customWidth="1"/>
    <col min="12629" max="12629" width="9.109375" style="162" customWidth="1"/>
    <col min="12630" max="12630" width="10.44140625" style="162" customWidth="1"/>
    <col min="12631" max="12631" width="11.44140625" style="162" customWidth="1"/>
    <col min="12632" max="12632" width="0" style="162" hidden="1" customWidth="1"/>
    <col min="12633" max="12633" width="9.77734375" style="162" customWidth="1"/>
    <col min="12634" max="12634" width="0" style="162" hidden="1" customWidth="1"/>
    <col min="12635" max="12636" width="9.44140625" style="162" customWidth="1"/>
    <col min="12637" max="12638" width="11.5546875" style="162" customWidth="1"/>
    <col min="12639" max="12639" width="9.5546875" style="162" customWidth="1"/>
    <col min="12640" max="12640" width="0" style="162" hidden="1" customWidth="1"/>
    <col min="12641" max="12641" width="9.44140625" style="162" customWidth="1"/>
    <col min="12642" max="12642" width="8.44140625" style="162" customWidth="1"/>
    <col min="12643" max="12643" width="7.88671875" style="162" customWidth="1"/>
    <col min="12644" max="12644" width="8.5546875" style="162" customWidth="1"/>
    <col min="12645" max="12647" width="5.88671875" style="162" customWidth="1"/>
    <col min="12648" max="12648" width="10" style="162" customWidth="1"/>
    <col min="12649" max="12649" width="9.5546875" style="162" customWidth="1"/>
    <col min="12650" max="12650" width="7.109375" style="162" customWidth="1"/>
    <col min="12651" max="12652" width="7.21875" style="162" customWidth="1"/>
    <col min="12653" max="12653" width="8.44140625" style="162" customWidth="1"/>
    <col min="12654" max="12654" width="8.88671875" style="162" customWidth="1"/>
    <col min="12655" max="12655" width="8.33203125" style="162" customWidth="1"/>
    <col min="12656" max="12656" width="9.21875" style="162" customWidth="1"/>
    <col min="12657" max="12657" width="7.109375" style="162" customWidth="1"/>
    <col min="12658" max="12658" width="7.6640625" style="162" customWidth="1"/>
    <col min="12659" max="12682" width="0" style="162" hidden="1" customWidth="1"/>
    <col min="12683" max="12683" width="9.109375" style="162" customWidth="1"/>
    <col min="12684" max="12684" width="13.109375" style="162" customWidth="1"/>
    <col min="12685" max="12687" width="9.44140625" style="162" bestFit="1" customWidth="1"/>
    <col min="12688" max="12688" width="11.21875" style="162" customWidth="1"/>
    <col min="12689" max="12689" width="11" style="162" customWidth="1"/>
    <col min="12690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13.44140625" style="162" customWidth="1"/>
    <col min="12880" max="12880" width="8.109375" style="162" customWidth="1"/>
    <col min="12881" max="12883" width="0" style="162" hidden="1" customWidth="1"/>
    <col min="12884" max="12884" width="8.88671875" style="162" customWidth="1"/>
    <col min="12885" max="12885" width="9.109375" style="162" customWidth="1"/>
    <col min="12886" max="12886" width="10.44140625" style="162" customWidth="1"/>
    <col min="12887" max="12887" width="11.44140625" style="162" customWidth="1"/>
    <col min="12888" max="12888" width="0" style="162" hidden="1" customWidth="1"/>
    <col min="12889" max="12889" width="9.77734375" style="162" customWidth="1"/>
    <col min="12890" max="12890" width="0" style="162" hidden="1" customWidth="1"/>
    <col min="12891" max="12892" width="9.44140625" style="162" customWidth="1"/>
    <col min="12893" max="12894" width="11.5546875" style="162" customWidth="1"/>
    <col min="12895" max="12895" width="9.5546875" style="162" customWidth="1"/>
    <col min="12896" max="12896" width="0" style="162" hidden="1" customWidth="1"/>
    <col min="12897" max="12897" width="9.44140625" style="162" customWidth="1"/>
    <col min="12898" max="12898" width="8.44140625" style="162" customWidth="1"/>
    <col min="12899" max="12899" width="7.88671875" style="162" customWidth="1"/>
    <col min="12900" max="12900" width="8.5546875" style="162" customWidth="1"/>
    <col min="12901" max="12903" width="5.88671875" style="162" customWidth="1"/>
    <col min="12904" max="12904" width="10" style="162" customWidth="1"/>
    <col min="12905" max="12905" width="9.5546875" style="162" customWidth="1"/>
    <col min="12906" max="12906" width="7.109375" style="162" customWidth="1"/>
    <col min="12907" max="12908" width="7.21875" style="162" customWidth="1"/>
    <col min="12909" max="12909" width="8.44140625" style="162" customWidth="1"/>
    <col min="12910" max="12910" width="8.88671875" style="162" customWidth="1"/>
    <col min="12911" max="12911" width="8.33203125" style="162" customWidth="1"/>
    <col min="12912" max="12912" width="9.21875" style="162" customWidth="1"/>
    <col min="12913" max="12913" width="7.109375" style="162" customWidth="1"/>
    <col min="12914" max="12914" width="7.6640625" style="162" customWidth="1"/>
    <col min="12915" max="12938" width="0" style="162" hidden="1" customWidth="1"/>
    <col min="12939" max="12939" width="9.109375" style="162" customWidth="1"/>
    <col min="12940" max="12940" width="13.109375" style="162" customWidth="1"/>
    <col min="12941" max="12943" width="9.44140625" style="162" bestFit="1" customWidth="1"/>
    <col min="12944" max="12944" width="11.21875" style="162" customWidth="1"/>
    <col min="12945" max="12945" width="11" style="162" customWidth="1"/>
    <col min="12946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13.44140625" style="162" customWidth="1"/>
    <col min="13136" max="13136" width="8.109375" style="162" customWidth="1"/>
    <col min="13137" max="13139" width="0" style="162" hidden="1" customWidth="1"/>
    <col min="13140" max="13140" width="8.88671875" style="162" customWidth="1"/>
    <col min="13141" max="13141" width="9.109375" style="162" customWidth="1"/>
    <col min="13142" max="13142" width="10.44140625" style="162" customWidth="1"/>
    <col min="13143" max="13143" width="11.44140625" style="162" customWidth="1"/>
    <col min="13144" max="13144" width="0" style="162" hidden="1" customWidth="1"/>
    <col min="13145" max="13145" width="9.77734375" style="162" customWidth="1"/>
    <col min="13146" max="13146" width="0" style="162" hidden="1" customWidth="1"/>
    <col min="13147" max="13148" width="9.44140625" style="162" customWidth="1"/>
    <col min="13149" max="13150" width="11.5546875" style="162" customWidth="1"/>
    <col min="13151" max="13151" width="9.5546875" style="162" customWidth="1"/>
    <col min="13152" max="13152" width="0" style="162" hidden="1" customWidth="1"/>
    <col min="13153" max="13153" width="9.44140625" style="162" customWidth="1"/>
    <col min="13154" max="13154" width="8.44140625" style="162" customWidth="1"/>
    <col min="13155" max="13155" width="7.88671875" style="162" customWidth="1"/>
    <col min="13156" max="13156" width="8.5546875" style="162" customWidth="1"/>
    <col min="13157" max="13159" width="5.88671875" style="162" customWidth="1"/>
    <col min="13160" max="13160" width="10" style="162" customWidth="1"/>
    <col min="13161" max="13161" width="9.5546875" style="162" customWidth="1"/>
    <col min="13162" max="13162" width="7.109375" style="162" customWidth="1"/>
    <col min="13163" max="13164" width="7.21875" style="162" customWidth="1"/>
    <col min="13165" max="13165" width="8.44140625" style="162" customWidth="1"/>
    <col min="13166" max="13166" width="8.88671875" style="162" customWidth="1"/>
    <col min="13167" max="13167" width="8.33203125" style="162" customWidth="1"/>
    <col min="13168" max="13168" width="9.21875" style="162" customWidth="1"/>
    <col min="13169" max="13169" width="7.109375" style="162" customWidth="1"/>
    <col min="13170" max="13170" width="7.6640625" style="162" customWidth="1"/>
    <col min="13171" max="13194" width="0" style="162" hidden="1" customWidth="1"/>
    <col min="13195" max="13195" width="9.109375" style="162" customWidth="1"/>
    <col min="13196" max="13196" width="13.109375" style="162" customWidth="1"/>
    <col min="13197" max="13199" width="9.44140625" style="162" bestFit="1" customWidth="1"/>
    <col min="13200" max="13200" width="11.21875" style="162" customWidth="1"/>
    <col min="13201" max="13201" width="11" style="162" customWidth="1"/>
    <col min="13202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13.44140625" style="162" customWidth="1"/>
    <col min="13392" max="13392" width="8.109375" style="162" customWidth="1"/>
    <col min="13393" max="13395" width="0" style="162" hidden="1" customWidth="1"/>
    <col min="13396" max="13396" width="8.88671875" style="162" customWidth="1"/>
    <col min="13397" max="13397" width="9.109375" style="162" customWidth="1"/>
    <col min="13398" max="13398" width="10.44140625" style="162" customWidth="1"/>
    <col min="13399" max="13399" width="11.44140625" style="162" customWidth="1"/>
    <col min="13400" max="13400" width="0" style="162" hidden="1" customWidth="1"/>
    <col min="13401" max="13401" width="9.77734375" style="162" customWidth="1"/>
    <col min="13402" max="13402" width="0" style="162" hidden="1" customWidth="1"/>
    <col min="13403" max="13404" width="9.44140625" style="162" customWidth="1"/>
    <col min="13405" max="13406" width="11.5546875" style="162" customWidth="1"/>
    <col min="13407" max="13407" width="9.5546875" style="162" customWidth="1"/>
    <col min="13408" max="13408" width="0" style="162" hidden="1" customWidth="1"/>
    <col min="13409" max="13409" width="9.44140625" style="162" customWidth="1"/>
    <col min="13410" max="13410" width="8.44140625" style="162" customWidth="1"/>
    <col min="13411" max="13411" width="7.88671875" style="162" customWidth="1"/>
    <col min="13412" max="13412" width="8.5546875" style="162" customWidth="1"/>
    <col min="13413" max="13415" width="5.88671875" style="162" customWidth="1"/>
    <col min="13416" max="13416" width="10" style="162" customWidth="1"/>
    <col min="13417" max="13417" width="9.5546875" style="162" customWidth="1"/>
    <col min="13418" max="13418" width="7.109375" style="162" customWidth="1"/>
    <col min="13419" max="13420" width="7.21875" style="162" customWidth="1"/>
    <col min="13421" max="13421" width="8.44140625" style="162" customWidth="1"/>
    <col min="13422" max="13422" width="8.88671875" style="162" customWidth="1"/>
    <col min="13423" max="13423" width="8.33203125" style="162" customWidth="1"/>
    <col min="13424" max="13424" width="9.21875" style="162" customWidth="1"/>
    <col min="13425" max="13425" width="7.109375" style="162" customWidth="1"/>
    <col min="13426" max="13426" width="7.6640625" style="162" customWidth="1"/>
    <col min="13427" max="13450" width="0" style="162" hidden="1" customWidth="1"/>
    <col min="13451" max="13451" width="9.109375" style="162" customWidth="1"/>
    <col min="13452" max="13452" width="13.109375" style="162" customWidth="1"/>
    <col min="13453" max="13455" width="9.44140625" style="162" bestFit="1" customWidth="1"/>
    <col min="13456" max="13456" width="11.21875" style="162" customWidth="1"/>
    <col min="13457" max="13457" width="11" style="162" customWidth="1"/>
    <col min="13458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13.44140625" style="162" customWidth="1"/>
    <col min="13648" max="13648" width="8.109375" style="162" customWidth="1"/>
    <col min="13649" max="13651" width="0" style="162" hidden="1" customWidth="1"/>
    <col min="13652" max="13652" width="8.88671875" style="162" customWidth="1"/>
    <col min="13653" max="13653" width="9.109375" style="162" customWidth="1"/>
    <col min="13654" max="13654" width="10.44140625" style="162" customWidth="1"/>
    <col min="13655" max="13655" width="11.44140625" style="162" customWidth="1"/>
    <col min="13656" max="13656" width="0" style="162" hidden="1" customWidth="1"/>
    <col min="13657" max="13657" width="9.77734375" style="162" customWidth="1"/>
    <col min="13658" max="13658" width="0" style="162" hidden="1" customWidth="1"/>
    <col min="13659" max="13660" width="9.44140625" style="162" customWidth="1"/>
    <col min="13661" max="13662" width="11.5546875" style="162" customWidth="1"/>
    <col min="13663" max="13663" width="9.5546875" style="162" customWidth="1"/>
    <col min="13664" max="13664" width="0" style="162" hidden="1" customWidth="1"/>
    <col min="13665" max="13665" width="9.44140625" style="162" customWidth="1"/>
    <col min="13666" max="13666" width="8.44140625" style="162" customWidth="1"/>
    <col min="13667" max="13667" width="7.88671875" style="162" customWidth="1"/>
    <col min="13668" max="13668" width="8.5546875" style="162" customWidth="1"/>
    <col min="13669" max="13671" width="5.88671875" style="162" customWidth="1"/>
    <col min="13672" max="13672" width="10" style="162" customWidth="1"/>
    <col min="13673" max="13673" width="9.5546875" style="162" customWidth="1"/>
    <col min="13674" max="13674" width="7.109375" style="162" customWidth="1"/>
    <col min="13675" max="13676" width="7.21875" style="162" customWidth="1"/>
    <col min="13677" max="13677" width="8.44140625" style="162" customWidth="1"/>
    <col min="13678" max="13678" width="8.88671875" style="162" customWidth="1"/>
    <col min="13679" max="13679" width="8.33203125" style="162" customWidth="1"/>
    <col min="13680" max="13680" width="9.21875" style="162" customWidth="1"/>
    <col min="13681" max="13681" width="7.109375" style="162" customWidth="1"/>
    <col min="13682" max="13682" width="7.6640625" style="162" customWidth="1"/>
    <col min="13683" max="13706" width="0" style="162" hidden="1" customWidth="1"/>
    <col min="13707" max="13707" width="9.109375" style="162" customWidth="1"/>
    <col min="13708" max="13708" width="13.109375" style="162" customWidth="1"/>
    <col min="13709" max="13711" width="9.44140625" style="162" bestFit="1" customWidth="1"/>
    <col min="13712" max="13712" width="11.21875" style="162" customWidth="1"/>
    <col min="13713" max="13713" width="11" style="162" customWidth="1"/>
    <col min="13714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13.44140625" style="162" customWidth="1"/>
    <col min="13904" max="13904" width="8.109375" style="162" customWidth="1"/>
    <col min="13905" max="13907" width="0" style="162" hidden="1" customWidth="1"/>
    <col min="13908" max="13908" width="8.88671875" style="162" customWidth="1"/>
    <col min="13909" max="13909" width="9.109375" style="162" customWidth="1"/>
    <col min="13910" max="13910" width="10.44140625" style="162" customWidth="1"/>
    <col min="13911" max="13911" width="11.44140625" style="162" customWidth="1"/>
    <col min="13912" max="13912" width="0" style="162" hidden="1" customWidth="1"/>
    <col min="13913" max="13913" width="9.77734375" style="162" customWidth="1"/>
    <col min="13914" max="13914" width="0" style="162" hidden="1" customWidth="1"/>
    <col min="13915" max="13916" width="9.44140625" style="162" customWidth="1"/>
    <col min="13917" max="13918" width="11.5546875" style="162" customWidth="1"/>
    <col min="13919" max="13919" width="9.5546875" style="162" customWidth="1"/>
    <col min="13920" max="13920" width="0" style="162" hidden="1" customWidth="1"/>
    <col min="13921" max="13921" width="9.44140625" style="162" customWidth="1"/>
    <col min="13922" max="13922" width="8.44140625" style="162" customWidth="1"/>
    <col min="13923" max="13923" width="7.88671875" style="162" customWidth="1"/>
    <col min="13924" max="13924" width="8.5546875" style="162" customWidth="1"/>
    <col min="13925" max="13927" width="5.88671875" style="162" customWidth="1"/>
    <col min="13928" max="13928" width="10" style="162" customWidth="1"/>
    <col min="13929" max="13929" width="9.5546875" style="162" customWidth="1"/>
    <col min="13930" max="13930" width="7.109375" style="162" customWidth="1"/>
    <col min="13931" max="13932" width="7.21875" style="162" customWidth="1"/>
    <col min="13933" max="13933" width="8.44140625" style="162" customWidth="1"/>
    <col min="13934" max="13934" width="8.88671875" style="162" customWidth="1"/>
    <col min="13935" max="13935" width="8.33203125" style="162" customWidth="1"/>
    <col min="13936" max="13936" width="9.21875" style="162" customWidth="1"/>
    <col min="13937" max="13937" width="7.109375" style="162" customWidth="1"/>
    <col min="13938" max="13938" width="7.6640625" style="162" customWidth="1"/>
    <col min="13939" max="13962" width="0" style="162" hidden="1" customWidth="1"/>
    <col min="13963" max="13963" width="9.109375" style="162" customWidth="1"/>
    <col min="13964" max="13964" width="13.109375" style="162" customWidth="1"/>
    <col min="13965" max="13967" width="9.44140625" style="162" bestFit="1" customWidth="1"/>
    <col min="13968" max="13968" width="11.21875" style="162" customWidth="1"/>
    <col min="13969" max="13969" width="11" style="162" customWidth="1"/>
    <col min="13970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13.44140625" style="162" customWidth="1"/>
    <col min="14160" max="14160" width="8.109375" style="162" customWidth="1"/>
    <col min="14161" max="14163" width="0" style="162" hidden="1" customWidth="1"/>
    <col min="14164" max="14164" width="8.88671875" style="162" customWidth="1"/>
    <col min="14165" max="14165" width="9.109375" style="162" customWidth="1"/>
    <col min="14166" max="14166" width="10.44140625" style="162" customWidth="1"/>
    <col min="14167" max="14167" width="11.44140625" style="162" customWidth="1"/>
    <col min="14168" max="14168" width="0" style="162" hidden="1" customWidth="1"/>
    <col min="14169" max="14169" width="9.77734375" style="162" customWidth="1"/>
    <col min="14170" max="14170" width="0" style="162" hidden="1" customWidth="1"/>
    <col min="14171" max="14172" width="9.44140625" style="162" customWidth="1"/>
    <col min="14173" max="14174" width="11.5546875" style="162" customWidth="1"/>
    <col min="14175" max="14175" width="9.5546875" style="162" customWidth="1"/>
    <col min="14176" max="14176" width="0" style="162" hidden="1" customWidth="1"/>
    <col min="14177" max="14177" width="9.44140625" style="162" customWidth="1"/>
    <col min="14178" max="14178" width="8.44140625" style="162" customWidth="1"/>
    <col min="14179" max="14179" width="7.88671875" style="162" customWidth="1"/>
    <col min="14180" max="14180" width="8.5546875" style="162" customWidth="1"/>
    <col min="14181" max="14183" width="5.88671875" style="162" customWidth="1"/>
    <col min="14184" max="14184" width="10" style="162" customWidth="1"/>
    <col min="14185" max="14185" width="9.5546875" style="162" customWidth="1"/>
    <col min="14186" max="14186" width="7.109375" style="162" customWidth="1"/>
    <col min="14187" max="14188" width="7.21875" style="162" customWidth="1"/>
    <col min="14189" max="14189" width="8.44140625" style="162" customWidth="1"/>
    <col min="14190" max="14190" width="8.88671875" style="162" customWidth="1"/>
    <col min="14191" max="14191" width="8.33203125" style="162" customWidth="1"/>
    <col min="14192" max="14192" width="9.21875" style="162" customWidth="1"/>
    <col min="14193" max="14193" width="7.109375" style="162" customWidth="1"/>
    <col min="14194" max="14194" width="7.6640625" style="162" customWidth="1"/>
    <col min="14195" max="14218" width="0" style="162" hidden="1" customWidth="1"/>
    <col min="14219" max="14219" width="9.109375" style="162" customWidth="1"/>
    <col min="14220" max="14220" width="13.109375" style="162" customWidth="1"/>
    <col min="14221" max="14223" width="9.44140625" style="162" bestFit="1" customWidth="1"/>
    <col min="14224" max="14224" width="11.21875" style="162" customWidth="1"/>
    <col min="14225" max="14225" width="11" style="162" customWidth="1"/>
    <col min="14226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13.44140625" style="162" customWidth="1"/>
    <col min="14416" max="14416" width="8.109375" style="162" customWidth="1"/>
    <col min="14417" max="14419" width="0" style="162" hidden="1" customWidth="1"/>
    <col min="14420" max="14420" width="8.88671875" style="162" customWidth="1"/>
    <col min="14421" max="14421" width="9.109375" style="162" customWidth="1"/>
    <col min="14422" max="14422" width="10.44140625" style="162" customWidth="1"/>
    <col min="14423" max="14423" width="11.44140625" style="162" customWidth="1"/>
    <col min="14424" max="14424" width="0" style="162" hidden="1" customWidth="1"/>
    <col min="14425" max="14425" width="9.77734375" style="162" customWidth="1"/>
    <col min="14426" max="14426" width="0" style="162" hidden="1" customWidth="1"/>
    <col min="14427" max="14428" width="9.44140625" style="162" customWidth="1"/>
    <col min="14429" max="14430" width="11.5546875" style="162" customWidth="1"/>
    <col min="14431" max="14431" width="9.5546875" style="162" customWidth="1"/>
    <col min="14432" max="14432" width="0" style="162" hidden="1" customWidth="1"/>
    <col min="14433" max="14433" width="9.44140625" style="162" customWidth="1"/>
    <col min="14434" max="14434" width="8.44140625" style="162" customWidth="1"/>
    <col min="14435" max="14435" width="7.88671875" style="162" customWidth="1"/>
    <col min="14436" max="14436" width="8.5546875" style="162" customWidth="1"/>
    <col min="14437" max="14439" width="5.88671875" style="162" customWidth="1"/>
    <col min="14440" max="14440" width="10" style="162" customWidth="1"/>
    <col min="14441" max="14441" width="9.5546875" style="162" customWidth="1"/>
    <col min="14442" max="14442" width="7.109375" style="162" customWidth="1"/>
    <col min="14443" max="14444" width="7.21875" style="162" customWidth="1"/>
    <col min="14445" max="14445" width="8.44140625" style="162" customWidth="1"/>
    <col min="14446" max="14446" width="8.88671875" style="162" customWidth="1"/>
    <col min="14447" max="14447" width="8.33203125" style="162" customWidth="1"/>
    <col min="14448" max="14448" width="9.21875" style="162" customWidth="1"/>
    <col min="14449" max="14449" width="7.109375" style="162" customWidth="1"/>
    <col min="14450" max="14450" width="7.6640625" style="162" customWidth="1"/>
    <col min="14451" max="14474" width="0" style="162" hidden="1" customWidth="1"/>
    <col min="14475" max="14475" width="9.109375" style="162" customWidth="1"/>
    <col min="14476" max="14476" width="13.109375" style="162" customWidth="1"/>
    <col min="14477" max="14479" width="9.44140625" style="162" bestFit="1" customWidth="1"/>
    <col min="14480" max="14480" width="11.21875" style="162" customWidth="1"/>
    <col min="14481" max="14481" width="11" style="162" customWidth="1"/>
    <col min="14482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13.44140625" style="162" customWidth="1"/>
    <col min="14672" max="14672" width="8.109375" style="162" customWidth="1"/>
    <col min="14673" max="14675" width="0" style="162" hidden="1" customWidth="1"/>
    <col min="14676" max="14676" width="8.88671875" style="162" customWidth="1"/>
    <col min="14677" max="14677" width="9.109375" style="162" customWidth="1"/>
    <col min="14678" max="14678" width="10.44140625" style="162" customWidth="1"/>
    <col min="14679" max="14679" width="11.44140625" style="162" customWidth="1"/>
    <col min="14680" max="14680" width="0" style="162" hidden="1" customWidth="1"/>
    <col min="14681" max="14681" width="9.77734375" style="162" customWidth="1"/>
    <col min="14682" max="14682" width="0" style="162" hidden="1" customWidth="1"/>
    <col min="14683" max="14684" width="9.44140625" style="162" customWidth="1"/>
    <col min="14685" max="14686" width="11.5546875" style="162" customWidth="1"/>
    <col min="14687" max="14687" width="9.5546875" style="162" customWidth="1"/>
    <col min="14688" max="14688" width="0" style="162" hidden="1" customWidth="1"/>
    <col min="14689" max="14689" width="9.44140625" style="162" customWidth="1"/>
    <col min="14690" max="14690" width="8.44140625" style="162" customWidth="1"/>
    <col min="14691" max="14691" width="7.88671875" style="162" customWidth="1"/>
    <col min="14692" max="14692" width="8.5546875" style="162" customWidth="1"/>
    <col min="14693" max="14695" width="5.88671875" style="162" customWidth="1"/>
    <col min="14696" max="14696" width="10" style="162" customWidth="1"/>
    <col min="14697" max="14697" width="9.5546875" style="162" customWidth="1"/>
    <col min="14698" max="14698" width="7.109375" style="162" customWidth="1"/>
    <col min="14699" max="14700" width="7.21875" style="162" customWidth="1"/>
    <col min="14701" max="14701" width="8.44140625" style="162" customWidth="1"/>
    <col min="14702" max="14702" width="8.88671875" style="162" customWidth="1"/>
    <col min="14703" max="14703" width="8.33203125" style="162" customWidth="1"/>
    <col min="14704" max="14704" width="9.21875" style="162" customWidth="1"/>
    <col min="14705" max="14705" width="7.109375" style="162" customWidth="1"/>
    <col min="14706" max="14706" width="7.6640625" style="162" customWidth="1"/>
    <col min="14707" max="14730" width="0" style="162" hidden="1" customWidth="1"/>
    <col min="14731" max="14731" width="9.109375" style="162" customWidth="1"/>
    <col min="14732" max="14732" width="13.109375" style="162" customWidth="1"/>
    <col min="14733" max="14735" width="9.44140625" style="162" bestFit="1" customWidth="1"/>
    <col min="14736" max="14736" width="11.21875" style="162" customWidth="1"/>
    <col min="14737" max="14737" width="11" style="162" customWidth="1"/>
    <col min="14738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13.44140625" style="162" customWidth="1"/>
    <col min="14928" max="14928" width="8.109375" style="162" customWidth="1"/>
    <col min="14929" max="14931" width="0" style="162" hidden="1" customWidth="1"/>
    <col min="14932" max="14932" width="8.88671875" style="162" customWidth="1"/>
    <col min="14933" max="14933" width="9.109375" style="162" customWidth="1"/>
    <col min="14934" max="14934" width="10.44140625" style="162" customWidth="1"/>
    <col min="14935" max="14935" width="11.44140625" style="162" customWidth="1"/>
    <col min="14936" max="14936" width="0" style="162" hidden="1" customWidth="1"/>
    <col min="14937" max="14937" width="9.77734375" style="162" customWidth="1"/>
    <col min="14938" max="14938" width="0" style="162" hidden="1" customWidth="1"/>
    <col min="14939" max="14940" width="9.44140625" style="162" customWidth="1"/>
    <col min="14941" max="14942" width="11.5546875" style="162" customWidth="1"/>
    <col min="14943" max="14943" width="9.5546875" style="162" customWidth="1"/>
    <col min="14944" max="14944" width="0" style="162" hidden="1" customWidth="1"/>
    <col min="14945" max="14945" width="9.44140625" style="162" customWidth="1"/>
    <col min="14946" max="14946" width="8.44140625" style="162" customWidth="1"/>
    <col min="14947" max="14947" width="7.88671875" style="162" customWidth="1"/>
    <col min="14948" max="14948" width="8.5546875" style="162" customWidth="1"/>
    <col min="14949" max="14951" width="5.88671875" style="162" customWidth="1"/>
    <col min="14952" max="14952" width="10" style="162" customWidth="1"/>
    <col min="14953" max="14953" width="9.5546875" style="162" customWidth="1"/>
    <col min="14954" max="14954" width="7.109375" style="162" customWidth="1"/>
    <col min="14955" max="14956" width="7.21875" style="162" customWidth="1"/>
    <col min="14957" max="14957" width="8.44140625" style="162" customWidth="1"/>
    <col min="14958" max="14958" width="8.88671875" style="162" customWidth="1"/>
    <col min="14959" max="14959" width="8.33203125" style="162" customWidth="1"/>
    <col min="14960" max="14960" width="9.21875" style="162" customWidth="1"/>
    <col min="14961" max="14961" width="7.109375" style="162" customWidth="1"/>
    <col min="14962" max="14962" width="7.6640625" style="162" customWidth="1"/>
    <col min="14963" max="14986" width="0" style="162" hidden="1" customWidth="1"/>
    <col min="14987" max="14987" width="9.109375" style="162" customWidth="1"/>
    <col min="14988" max="14988" width="13.109375" style="162" customWidth="1"/>
    <col min="14989" max="14991" width="9.44140625" style="162" bestFit="1" customWidth="1"/>
    <col min="14992" max="14992" width="11.21875" style="162" customWidth="1"/>
    <col min="14993" max="14993" width="11" style="162" customWidth="1"/>
    <col min="14994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13.44140625" style="162" customWidth="1"/>
    <col min="15184" max="15184" width="8.109375" style="162" customWidth="1"/>
    <col min="15185" max="15187" width="0" style="162" hidden="1" customWidth="1"/>
    <col min="15188" max="15188" width="8.88671875" style="162" customWidth="1"/>
    <col min="15189" max="15189" width="9.109375" style="162" customWidth="1"/>
    <col min="15190" max="15190" width="10.44140625" style="162" customWidth="1"/>
    <col min="15191" max="15191" width="11.44140625" style="162" customWidth="1"/>
    <col min="15192" max="15192" width="0" style="162" hidden="1" customWidth="1"/>
    <col min="15193" max="15193" width="9.77734375" style="162" customWidth="1"/>
    <col min="15194" max="15194" width="0" style="162" hidden="1" customWidth="1"/>
    <col min="15195" max="15196" width="9.44140625" style="162" customWidth="1"/>
    <col min="15197" max="15198" width="11.5546875" style="162" customWidth="1"/>
    <col min="15199" max="15199" width="9.5546875" style="162" customWidth="1"/>
    <col min="15200" max="15200" width="0" style="162" hidden="1" customWidth="1"/>
    <col min="15201" max="15201" width="9.44140625" style="162" customWidth="1"/>
    <col min="15202" max="15202" width="8.44140625" style="162" customWidth="1"/>
    <col min="15203" max="15203" width="7.88671875" style="162" customWidth="1"/>
    <col min="15204" max="15204" width="8.5546875" style="162" customWidth="1"/>
    <col min="15205" max="15207" width="5.88671875" style="162" customWidth="1"/>
    <col min="15208" max="15208" width="10" style="162" customWidth="1"/>
    <col min="15209" max="15209" width="9.5546875" style="162" customWidth="1"/>
    <col min="15210" max="15210" width="7.109375" style="162" customWidth="1"/>
    <col min="15211" max="15212" width="7.21875" style="162" customWidth="1"/>
    <col min="15213" max="15213" width="8.44140625" style="162" customWidth="1"/>
    <col min="15214" max="15214" width="8.88671875" style="162" customWidth="1"/>
    <col min="15215" max="15215" width="8.33203125" style="162" customWidth="1"/>
    <col min="15216" max="15216" width="9.21875" style="162" customWidth="1"/>
    <col min="15217" max="15217" width="7.109375" style="162" customWidth="1"/>
    <col min="15218" max="15218" width="7.6640625" style="162" customWidth="1"/>
    <col min="15219" max="15242" width="0" style="162" hidden="1" customWidth="1"/>
    <col min="15243" max="15243" width="9.109375" style="162" customWidth="1"/>
    <col min="15244" max="15244" width="13.109375" style="162" customWidth="1"/>
    <col min="15245" max="15247" width="9.44140625" style="162" bestFit="1" customWidth="1"/>
    <col min="15248" max="15248" width="11.21875" style="162" customWidth="1"/>
    <col min="15249" max="15249" width="11" style="162" customWidth="1"/>
    <col min="15250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13.44140625" style="162" customWidth="1"/>
    <col min="15440" max="15440" width="8.109375" style="162" customWidth="1"/>
    <col min="15441" max="15443" width="0" style="162" hidden="1" customWidth="1"/>
    <col min="15444" max="15444" width="8.88671875" style="162" customWidth="1"/>
    <col min="15445" max="15445" width="9.109375" style="162" customWidth="1"/>
    <col min="15446" max="15446" width="10.44140625" style="162" customWidth="1"/>
    <col min="15447" max="15447" width="11.44140625" style="162" customWidth="1"/>
    <col min="15448" max="15448" width="0" style="162" hidden="1" customWidth="1"/>
    <col min="15449" max="15449" width="9.77734375" style="162" customWidth="1"/>
    <col min="15450" max="15450" width="0" style="162" hidden="1" customWidth="1"/>
    <col min="15451" max="15452" width="9.44140625" style="162" customWidth="1"/>
    <col min="15453" max="15454" width="11.5546875" style="162" customWidth="1"/>
    <col min="15455" max="15455" width="9.5546875" style="162" customWidth="1"/>
    <col min="15456" max="15456" width="0" style="162" hidden="1" customWidth="1"/>
    <col min="15457" max="15457" width="9.44140625" style="162" customWidth="1"/>
    <col min="15458" max="15458" width="8.44140625" style="162" customWidth="1"/>
    <col min="15459" max="15459" width="7.88671875" style="162" customWidth="1"/>
    <col min="15460" max="15460" width="8.5546875" style="162" customWidth="1"/>
    <col min="15461" max="15463" width="5.88671875" style="162" customWidth="1"/>
    <col min="15464" max="15464" width="10" style="162" customWidth="1"/>
    <col min="15465" max="15465" width="9.5546875" style="162" customWidth="1"/>
    <col min="15466" max="15466" width="7.109375" style="162" customWidth="1"/>
    <col min="15467" max="15468" width="7.21875" style="162" customWidth="1"/>
    <col min="15469" max="15469" width="8.44140625" style="162" customWidth="1"/>
    <col min="15470" max="15470" width="8.88671875" style="162" customWidth="1"/>
    <col min="15471" max="15471" width="8.33203125" style="162" customWidth="1"/>
    <col min="15472" max="15472" width="9.21875" style="162" customWidth="1"/>
    <col min="15473" max="15473" width="7.109375" style="162" customWidth="1"/>
    <col min="15474" max="15474" width="7.6640625" style="162" customWidth="1"/>
    <col min="15475" max="15498" width="0" style="162" hidden="1" customWidth="1"/>
    <col min="15499" max="15499" width="9.109375" style="162" customWidth="1"/>
    <col min="15500" max="15500" width="13.109375" style="162" customWidth="1"/>
    <col min="15501" max="15503" width="9.44140625" style="162" bestFit="1" customWidth="1"/>
    <col min="15504" max="15504" width="11.21875" style="162" customWidth="1"/>
    <col min="15505" max="15505" width="11" style="162" customWidth="1"/>
    <col min="15506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13.44140625" style="162" customWidth="1"/>
    <col min="15696" max="15696" width="8.109375" style="162" customWidth="1"/>
    <col min="15697" max="15699" width="0" style="162" hidden="1" customWidth="1"/>
    <col min="15700" max="15700" width="8.88671875" style="162" customWidth="1"/>
    <col min="15701" max="15701" width="9.109375" style="162" customWidth="1"/>
    <col min="15702" max="15702" width="10.44140625" style="162" customWidth="1"/>
    <col min="15703" max="15703" width="11.44140625" style="162" customWidth="1"/>
    <col min="15704" max="15704" width="0" style="162" hidden="1" customWidth="1"/>
    <col min="15705" max="15705" width="9.77734375" style="162" customWidth="1"/>
    <col min="15706" max="15706" width="0" style="162" hidden="1" customWidth="1"/>
    <col min="15707" max="15708" width="9.44140625" style="162" customWidth="1"/>
    <col min="15709" max="15710" width="11.5546875" style="162" customWidth="1"/>
    <col min="15711" max="15711" width="9.5546875" style="162" customWidth="1"/>
    <col min="15712" max="15712" width="0" style="162" hidden="1" customWidth="1"/>
    <col min="15713" max="15713" width="9.44140625" style="162" customWidth="1"/>
    <col min="15714" max="15714" width="8.44140625" style="162" customWidth="1"/>
    <col min="15715" max="15715" width="7.88671875" style="162" customWidth="1"/>
    <col min="15716" max="15716" width="8.5546875" style="162" customWidth="1"/>
    <col min="15717" max="15719" width="5.88671875" style="162" customWidth="1"/>
    <col min="15720" max="15720" width="10" style="162" customWidth="1"/>
    <col min="15721" max="15721" width="9.5546875" style="162" customWidth="1"/>
    <col min="15722" max="15722" width="7.109375" style="162" customWidth="1"/>
    <col min="15723" max="15724" width="7.21875" style="162" customWidth="1"/>
    <col min="15725" max="15725" width="8.44140625" style="162" customWidth="1"/>
    <col min="15726" max="15726" width="8.88671875" style="162" customWidth="1"/>
    <col min="15727" max="15727" width="8.33203125" style="162" customWidth="1"/>
    <col min="15728" max="15728" width="9.21875" style="162" customWidth="1"/>
    <col min="15729" max="15729" width="7.109375" style="162" customWidth="1"/>
    <col min="15730" max="15730" width="7.6640625" style="162" customWidth="1"/>
    <col min="15731" max="15754" width="0" style="162" hidden="1" customWidth="1"/>
    <col min="15755" max="15755" width="9.109375" style="162" customWidth="1"/>
    <col min="15756" max="15756" width="13.109375" style="162" customWidth="1"/>
    <col min="15757" max="15759" width="9.44140625" style="162" bestFit="1" customWidth="1"/>
    <col min="15760" max="15760" width="11.21875" style="162" customWidth="1"/>
    <col min="15761" max="15761" width="11" style="162" customWidth="1"/>
    <col min="15762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13.44140625" style="162" customWidth="1"/>
    <col min="15952" max="15952" width="8.109375" style="162" customWidth="1"/>
    <col min="15953" max="15955" width="0" style="162" hidden="1" customWidth="1"/>
    <col min="15956" max="15956" width="8.88671875" style="162" customWidth="1"/>
    <col min="15957" max="15957" width="9.109375" style="162" customWidth="1"/>
    <col min="15958" max="15958" width="10.44140625" style="162" customWidth="1"/>
    <col min="15959" max="15959" width="11.44140625" style="162" customWidth="1"/>
    <col min="15960" max="15960" width="0" style="162" hidden="1" customWidth="1"/>
    <col min="15961" max="15961" width="9.77734375" style="162" customWidth="1"/>
    <col min="15962" max="15962" width="0" style="162" hidden="1" customWidth="1"/>
    <col min="15963" max="15964" width="9.44140625" style="162" customWidth="1"/>
    <col min="15965" max="15966" width="11.5546875" style="162" customWidth="1"/>
    <col min="15967" max="15967" width="9.5546875" style="162" customWidth="1"/>
    <col min="15968" max="15968" width="0" style="162" hidden="1" customWidth="1"/>
    <col min="15969" max="15969" width="9.44140625" style="162" customWidth="1"/>
    <col min="15970" max="15970" width="8.44140625" style="162" customWidth="1"/>
    <col min="15971" max="15971" width="7.88671875" style="162" customWidth="1"/>
    <col min="15972" max="15972" width="8.5546875" style="162" customWidth="1"/>
    <col min="15973" max="15975" width="5.88671875" style="162" customWidth="1"/>
    <col min="15976" max="15976" width="10" style="162" customWidth="1"/>
    <col min="15977" max="15977" width="9.5546875" style="162" customWidth="1"/>
    <col min="15978" max="15978" width="7.109375" style="162" customWidth="1"/>
    <col min="15979" max="15980" width="7.21875" style="162" customWidth="1"/>
    <col min="15981" max="15981" width="8.44140625" style="162" customWidth="1"/>
    <col min="15982" max="15982" width="8.88671875" style="162" customWidth="1"/>
    <col min="15983" max="15983" width="8.33203125" style="162" customWidth="1"/>
    <col min="15984" max="15984" width="9.21875" style="162" customWidth="1"/>
    <col min="15985" max="15985" width="7.109375" style="162" customWidth="1"/>
    <col min="15986" max="15986" width="7.6640625" style="162" customWidth="1"/>
    <col min="15987" max="16010" width="0" style="162" hidden="1" customWidth="1"/>
    <col min="16011" max="16011" width="9.109375" style="162" customWidth="1"/>
    <col min="16012" max="16012" width="13.109375" style="162" customWidth="1"/>
    <col min="16013" max="16015" width="9.44140625" style="162" bestFit="1" customWidth="1"/>
    <col min="16016" max="16016" width="11.21875" style="162" customWidth="1"/>
    <col min="16017" max="16017" width="11" style="162" customWidth="1"/>
    <col min="16018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13.44140625" style="162" customWidth="1"/>
    <col min="16208" max="16208" width="8.109375" style="162" customWidth="1"/>
    <col min="16209" max="16211" width="0" style="162" hidden="1" customWidth="1"/>
    <col min="16212" max="16212" width="8.88671875" style="162" customWidth="1"/>
    <col min="16213" max="16213" width="9.109375" style="162" customWidth="1"/>
    <col min="16214" max="16214" width="10.44140625" style="162" customWidth="1"/>
    <col min="16215" max="16215" width="11.44140625" style="162" customWidth="1"/>
    <col min="16216" max="16216" width="0" style="162" hidden="1" customWidth="1"/>
    <col min="16217" max="16217" width="9.77734375" style="162" customWidth="1"/>
    <col min="16218" max="16218" width="0" style="162" hidden="1" customWidth="1"/>
    <col min="16219" max="16220" width="9.44140625" style="162" customWidth="1"/>
    <col min="16221" max="16222" width="11.5546875" style="162" customWidth="1"/>
    <col min="16223" max="16223" width="9.5546875" style="162" customWidth="1"/>
    <col min="16224" max="16224" width="0" style="162" hidden="1" customWidth="1"/>
    <col min="16225" max="16225" width="9.44140625" style="162" customWidth="1"/>
    <col min="16226" max="16226" width="8.44140625" style="162" customWidth="1"/>
    <col min="16227" max="16227" width="7.88671875" style="162" customWidth="1"/>
    <col min="16228" max="16228" width="8.5546875" style="162" customWidth="1"/>
    <col min="16229" max="16231" width="5.88671875" style="162" customWidth="1"/>
    <col min="16232" max="16232" width="10" style="162" customWidth="1"/>
    <col min="16233" max="16233" width="9.5546875" style="162" customWidth="1"/>
    <col min="16234" max="16234" width="7.109375" style="162" customWidth="1"/>
    <col min="16235" max="16236" width="7.21875" style="162" customWidth="1"/>
    <col min="16237" max="16237" width="8.44140625" style="162" customWidth="1"/>
    <col min="16238" max="16238" width="8.88671875" style="162" customWidth="1"/>
    <col min="16239" max="16239" width="8.33203125" style="162" customWidth="1"/>
    <col min="16240" max="16240" width="9.21875" style="162" customWidth="1"/>
    <col min="16241" max="16241" width="7.109375" style="162" customWidth="1"/>
    <col min="16242" max="16242" width="7.6640625" style="162" customWidth="1"/>
    <col min="16243" max="16266" width="0" style="162" hidden="1" customWidth="1"/>
    <col min="16267" max="16267" width="9.109375" style="162" customWidth="1"/>
    <col min="16268" max="16268" width="13.109375" style="162" customWidth="1"/>
    <col min="16269" max="16271" width="9.44140625" style="162" bestFit="1" customWidth="1"/>
    <col min="16272" max="16272" width="11.21875" style="162" customWidth="1"/>
    <col min="16273" max="16273" width="11" style="162" customWidth="1"/>
    <col min="16274" max="16384" width="9.109375" style="162"/>
  </cols>
  <sheetData>
    <row r="1" spans="1:151" s="4" customFormat="1" ht="73.5" customHeight="1" x14ac:dyDescent="0.25">
      <c r="A1" s="1"/>
      <c r="B1" s="545" t="s">
        <v>145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318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</row>
    <row r="2" spans="1:151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321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311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16" t="s">
        <v>29</v>
      </c>
      <c r="CG2" s="518"/>
      <c r="CH2" s="498" t="s">
        <v>30</v>
      </c>
      <c r="CI2" s="499"/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500"/>
      <c r="CU2" s="504" t="s">
        <v>31</v>
      </c>
      <c r="CV2" s="505"/>
      <c r="CW2" s="506"/>
      <c r="CX2" s="564" t="s">
        <v>144</v>
      </c>
      <c r="CY2" s="564"/>
      <c r="CZ2" s="510" t="s">
        <v>32</v>
      </c>
      <c r="DA2" s="511"/>
      <c r="DB2" s="511"/>
      <c r="DC2" s="512"/>
      <c r="DD2" s="521" t="s">
        <v>28</v>
      </c>
      <c r="DE2" s="516" t="s">
        <v>33</v>
      </c>
      <c r="DF2" s="517"/>
      <c r="DG2" s="517"/>
      <c r="DH2" s="517"/>
      <c r="DI2" s="517"/>
      <c r="DJ2" s="518"/>
      <c r="DK2" s="519" t="s">
        <v>34</v>
      </c>
      <c r="DL2" s="483" t="s">
        <v>35</v>
      </c>
      <c r="DM2" s="483"/>
      <c r="DN2" s="483"/>
      <c r="DO2" s="483"/>
      <c r="DP2" s="483"/>
      <c r="DQ2" s="486" t="s">
        <v>36</v>
      </c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8"/>
      <c r="EE2" s="483" t="s">
        <v>37</v>
      </c>
      <c r="EF2" s="483"/>
      <c r="EG2" s="483"/>
      <c r="EH2" s="483"/>
    </row>
    <row r="3" spans="1:151" s="16" customFormat="1" ht="49.8" customHeight="1" x14ac:dyDescent="0.3">
      <c r="A3" s="546"/>
      <c r="B3" s="546"/>
      <c r="C3" s="319" t="s">
        <v>38</v>
      </c>
      <c r="D3" s="312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322"/>
      <c r="U3" s="313"/>
      <c r="V3" s="314"/>
      <c r="W3" s="13" t="s">
        <v>43</v>
      </c>
      <c r="X3" s="314" t="s">
        <v>44</v>
      </c>
      <c r="Y3" s="314" t="s">
        <v>45</v>
      </c>
      <c r="Z3" s="14"/>
      <c r="AA3" s="14"/>
      <c r="AB3" s="14"/>
      <c r="AC3" s="315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4"/>
      <c r="CG3" s="525"/>
      <c r="CH3" s="501"/>
      <c r="CI3" s="502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3"/>
      <c r="CU3" s="507"/>
      <c r="CV3" s="508"/>
      <c r="CW3" s="509"/>
      <c r="CX3" s="564"/>
      <c r="CY3" s="564"/>
      <c r="CZ3" s="513"/>
      <c r="DA3" s="514"/>
      <c r="DB3" s="514"/>
      <c r="DC3" s="515"/>
      <c r="DD3" s="523"/>
      <c r="DE3" s="484" t="s">
        <v>66</v>
      </c>
      <c r="DF3" s="484"/>
      <c r="DG3" s="484" t="s">
        <v>67</v>
      </c>
      <c r="DH3" s="484"/>
      <c r="DI3" s="480" t="s">
        <v>68</v>
      </c>
      <c r="DJ3" s="480" t="s">
        <v>69</v>
      </c>
      <c r="DK3" s="519"/>
      <c r="DL3" s="483"/>
      <c r="DM3" s="483"/>
      <c r="DN3" s="483"/>
      <c r="DO3" s="483"/>
      <c r="DP3" s="483"/>
      <c r="DQ3" s="473" t="s">
        <v>54</v>
      </c>
      <c r="DR3" s="474"/>
      <c r="DS3" s="474"/>
      <c r="DT3" s="474"/>
      <c r="DU3" s="475"/>
      <c r="DV3" s="476" t="s">
        <v>53</v>
      </c>
      <c r="DW3" s="477"/>
      <c r="DX3" s="477"/>
      <c r="DY3" s="477"/>
      <c r="DZ3" s="478"/>
      <c r="EA3" s="479" t="s">
        <v>52</v>
      </c>
      <c r="EB3" s="479"/>
      <c r="EC3" s="479"/>
      <c r="ED3" s="479"/>
      <c r="EE3" s="483"/>
      <c r="EF3" s="483"/>
      <c r="EG3" s="483"/>
      <c r="EH3" s="483"/>
    </row>
    <row r="4" spans="1:151" s="16" customFormat="1" ht="67.2" customHeight="1" x14ac:dyDescent="0.25">
      <c r="A4" s="497"/>
      <c r="B4" s="546"/>
      <c r="C4" s="17" t="s">
        <v>51</v>
      </c>
      <c r="D4" s="308" t="s">
        <v>51</v>
      </c>
      <c r="E4" s="312" t="s">
        <v>50</v>
      </c>
      <c r="F4" s="312" t="s">
        <v>51</v>
      </c>
      <c r="G4" s="312" t="s">
        <v>70</v>
      </c>
      <c r="H4" s="312" t="s">
        <v>71</v>
      </c>
      <c r="I4" s="312" t="s">
        <v>50</v>
      </c>
      <c r="J4" s="312" t="s">
        <v>51</v>
      </c>
      <c r="K4" s="315" t="s">
        <v>50</v>
      </c>
      <c r="L4" s="315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320" t="s">
        <v>51</v>
      </c>
      <c r="S4" s="320" t="s">
        <v>70</v>
      </c>
      <c r="T4" s="320" t="s">
        <v>71</v>
      </c>
      <c r="U4" s="316" t="s">
        <v>50</v>
      </c>
      <c r="V4" s="316" t="s">
        <v>51</v>
      </c>
      <c r="W4" s="14" t="s">
        <v>73</v>
      </c>
      <c r="X4" s="316" t="s">
        <v>74</v>
      </c>
      <c r="Y4" s="21"/>
      <c r="Z4" s="14" t="s">
        <v>50</v>
      </c>
      <c r="AA4" s="14" t="s">
        <v>51</v>
      </c>
      <c r="AB4" s="14" t="s">
        <v>50</v>
      </c>
      <c r="AC4" s="315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309" t="s">
        <v>39</v>
      </c>
      <c r="BF4" s="310" t="s">
        <v>76</v>
      </c>
      <c r="BG4" s="28" t="s">
        <v>60</v>
      </c>
      <c r="BH4" s="29" t="s">
        <v>50</v>
      </c>
      <c r="BI4" s="309" t="s">
        <v>51</v>
      </c>
      <c r="BJ4" s="309" t="s">
        <v>70</v>
      </c>
      <c r="BK4" s="309" t="s">
        <v>77</v>
      </c>
      <c r="BL4" s="30" t="s">
        <v>50</v>
      </c>
      <c r="BM4" s="308" t="s">
        <v>51</v>
      </c>
      <c r="BN4" s="308" t="s">
        <v>70</v>
      </c>
      <c r="BO4" s="309" t="s">
        <v>78</v>
      </c>
      <c r="BP4" s="29" t="s">
        <v>50</v>
      </c>
      <c r="BQ4" s="31" t="s">
        <v>51</v>
      </c>
      <c r="BR4" s="308" t="s">
        <v>70</v>
      </c>
      <c r="BS4" s="309" t="s">
        <v>78</v>
      </c>
      <c r="BT4" s="32" t="s">
        <v>79</v>
      </c>
      <c r="BU4" s="32" t="s">
        <v>80</v>
      </c>
      <c r="BV4" s="25" t="s">
        <v>51</v>
      </c>
      <c r="BW4" s="309" t="s">
        <v>70</v>
      </c>
      <c r="BX4" s="309" t="s">
        <v>81</v>
      </c>
      <c r="BY4" s="484"/>
      <c r="BZ4" s="310" t="s">
        <v>82</v>
      </c>
      <c r="CA4" s="310" t="s">
        <v>83</v>
      </c>
      <c r="CB4" s="484"/>
      <c r="CC4" s="484"/>
      <c r="CD4" s="309" t="s">
        <v>84</v>
      </c>
      <c r="CE4" s="522"/>
      <c r="CF4" s="33" t="s">
        <v>50</v>
      </c>
      <c r="CG4" s="33" t="s">
        <v>51</v>
      </c>
      <c r="CH4" s="24" t="s">
        <v>85</v>
      </c>
      <c r="CI4" s="34" t="s">
        <v>86</v>
      </c>
      <c r="CJ4" s="35" t="s">
        <v>87</v>
      </c>
      <c r="CK4" s="25" t="s">
        <v>88</v>
      </c>
      <c r="CL4" s="25" t="s">
        <v>89</v>
      </c>
      <c r="CM4" s="309" t="s">
        <v>90</v>
      </c>
      <c r="CN4" s="309" t="s">
        <v>91</v>
      </c>
      <c r="CO4" s="24" t="s">
        <v>92</v>
      </c>
      <c r="CP4" s="309" t="s">
        <v>93</v>
      </c>
      <c r="CQ4" s="24" t="s">
        <v>94</v>
      </c>
      <c r="CR4" s="24" t="s">
        <v>95</v>
      </c>
      <c r="CS4" s="309" t="s">
        <v>96</v>
      </c>
      <c r="CT4" s="25" t="s">
        <v>97</v>
      </c>
      <c r="CU4" s="317" t="s">
        <v>50</v>
      </c>
      <c r="CV4" s="317" t="s">
        <v>51</v>
      </c>
      <c r="CW4" s="317" t="s">
        <v>70</v>
      </c>
      <c r="CX4" s="317" t="s">
        <v>82</v>
      </c>
      <c r="CY4" s="317" t="s">
        <v>83</v>
      </c>
      <c r="CZ4" s="25" t="s">
        <v>50</v>
      </c>
      <c r="DA4" s="25" t="s">
        <v>51</v>
      </c>
      <c r="DB4" s="25" t="s">
        <v>70</v>
      </c>
      <c r="DC4" s="25" t="s">
        <v>98</v>
      </c>
      <c r="DD4" s="522"/>
      <c r="DE4" s="25" t="s">
        <v>50</v>
      </c>
      <c r="DF4" s="25" t="s">
        <v>51</v>
      </c>
      <c r="DG4" s="25" t="s">
        <v>50</v>
      </c>
      <c r="DH4" s="25" t="s">
        <v>51</v>
      </c>
      <c r="DI4" s="480"/>
      <c r="DJ4" s="480"/>
      <c r="DK4" s="520"/>
      <c r="DL4" s="309" t="s">
        <v>99</v>
      </c>
      <c r="DM4" s="309" t="s">
        <v>100</v>
      </c>
      <c r="DN4" s="309" t="s">
        <v>101</v>
      </c>
      <c r="DO4" s="308" t="s">
        <v>83</v>
      </c>
      <c r="DP4" s="308" t="s">
        <v>102</v>
      </c>
      <c r="DQ4" s="309" t="s">
        <v>99</v>
      </c>
      <c r="DR4" s="309" t="s">
        <v>100</v>
      </c>
      <c r="DS4" s="309" t="s">
        <v>101</v>
      </c>
      <c r="DT4" s="308" t="s">
        <v>83</v>
      </c>
      <c r="DU4" s="308" t="s">
        <v>102</v>
      </c>
      <c r="DV4" s="309" t="s">
        <v>99</v>
      </c>
      <c r="DW4" s="309" t="s">
        <v>103</v>
      </c>
      <c r="DX4" s="309" t="s">
        <v>101</v>
      </c>
      <c r="DY4" s="308" t="s">
        <v>83</v>
      </c>
      <c r="DZ4" s="308" t="s">
        <v>102</v>
      </c>
      <c r="EA4" s="309" t="s">
        <v>99</v>
      </c>
      <c r="EB4" s="309" t="s">
        <v>101</v>
      </c>
      <c r="EC4" s="308" t="s">
        <v>83</v>
      </c>
      <c r="ED4" s="308" t="s">
        <v>102</v>
      </c>
      <c r="EE4" s="310" t="s">
        <v>99</v>
      </c>
      <c r="EF4" s="310" t="s">
        <v>101</v>
      </c>
      <c r="EG4" s="28" t="s">
        <v>83</v>
      </c>
      <c r="EH4" s="308" t="s">
        <v>102</v>
      </c>
      <c r="EN4" s="37" t="s">
        <v>106</v>
      </c>
      <c r="EO4" s="37" t="s">
        <v>83</v>
      </c>
      <c r="EP4" s="16" t="s">
        <v>107</v>
      </c>
    </row>
    <row r="5" spans="1:151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9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BI5-EJ5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BM5-EK5</f>
        <v>3350</v>
      </c>
      <c r="BP5" s="53">
        <v>8000</v>
      </c>
      <c r="BQ5" s="55">
        <v>30453</v>
      </c>
      <c r="BR5" s="55">
        <f>BQ5/BP5*100</f>
        <v>380.66249999999997</v>
      </c>
      <c r="BS5" s="55">
        <f t="shared" ref="BS5:BS26" si="4">BQ5-EL5</f>
        <v>30453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BV5-EM5</f>
        <v>0</v>
      </c>
      <c r="BY5" s="54"/>
      <c r="BZ5" s="38">
        <v>2079</v>
      </c>
      <c r="CA5" s="38">
        <v>4495</v>
      </c>
      <c r="CB5" s="56">
        <f>((BM5*0.45)+(BQ5*0.34)+(BV5/1.33*0.18)+(CA5*0.2))/DK5*10</f>
        <v>32.577278529486854</v>
      </c>
      <c r="CC5" s="57">
        <f>(BO5*0.45+BS5*0.35+(BX5/1.33*0.17))/DK5*10</f>
        <v>31.059611947919326</v>
      </c>
      <c r="CD5" s="57">
        <v>23.1</v>
      </c>
      <c r="CE5" s="43">
        <v>1610</v>
      </c>
      <c r="CF5" s="45">
        <v>1500</v>
      </c>
      <c r="CG5" s="80">
        <v>1610</v>
      </c>
      <c r="CH5" s="58">
        <v>6604</v>
      </c>
      <c r="CI5" s="59">
        <f>CK5+CM5</f>
        <v>6604</v>
      </c>
      <c r="CJ5" s="60">
        <v>200</v>
      </c>
      <c r="CK5" s="43">
        <v>414</v>
      </c>
      <c r="CL5" s="43"/>
      <c r="CM5" s="43">
        <v>6190</v>
      </c>
      <c r="CN5" s="43">
        <f>CM5-EN5</f>
        <v>0</v>
      </c>
      <c r="CO5" s="43">
        <v>17579</v>
      </c>
      <c r="CP5" s="43">
        <f>CO5-EO5</f>
        <v>0</v>
      </c>
      <c r="CQ5" s="61">
        <f t="shared" ref="CQ5:CQ30" si="6">CO5/CM5*10</f>
        <v>28.39903069466882</v>
      </c>
      <c r="CR5" s="62">
        <v>400</v>
      </c>
      <c r="CS5" s="62">
        <f t="shared" ref="CS5:CS24" si="7">CI5/CH5*100</f>
        <v>100</v>
      </c>
      <c r="CT5" s="64"/>
      <c r="CU5" s="64"/>
      <c r="CV5" s="64"/>
      <c r="CW5" s="64"/>
      <c r="CX5" s="64"/>
      <c r="CY5" s="64"/>
      <c r="CZ5" s="65">
        <v>5000</v>
      </c>
      <c r="DA5" s="64">
        <v>1158</v>
      </c>
      <c r="DB5" s="66">
        <f>DA5/CZ5*100</f>
        <v>23.16</v>
      </c>
      <c r="DC5" s="64">
        <f>DA5-EP5</f>
        <v>100</v>
      </c>
      <c r="DD5" s="43">
        <v>3</v>
      </c>
      <c r="DE5" s="62">
        <v>384</v>
      </c>
      <c r="DF5" s="64">
        <v>384</v>
      </c>
      <c r="DG5" s="62">
        <v>1383</v>
      </c>
      <c r="DH5" s="64">
        <v>1731</v>
      </c>
      <c r="DI5" s="67"/>
      <c r="DJ5" s="67">
        <v>24</v>
      </c>
      <c r="DK5" s="68">
        <v>3917</v>
      </c>
      <c r="DL5" s="69">
        <v>110</v>
      </c>
      <c r="DM5" s="69"/>
      <c r="DN5" s="69">
        <v>110</v>
      </c>
      <c r="DO5" s="51">
        <v>2118</v>
      </c>
      <c r="DP5" s="70">
        <f>DO5/DN5*10</f>
        <v>192.54545454545453</v>
      </c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J5" s="54"/>
      <c r="EK5" s="51"/>
      <c r="EL5" s="70"/>
      <c r="EM5" s="51"/>
      <c r="EN5" s="43">
        <v>6190</v>
      </c>
      <c r="EO5" s="43">
        <v>17579</v>
      </c>
      <c r="EP5" s="64">
        <v>1058</v>
      </c>
    </row>
    <row r="6" spans="1:151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6"/>
      <c r="CG6" s="57"/>
      <c r="CH6" s="58">
        <v>896</v>
      </c>
      <c r="CI6" s="59">
        <f t="shared" ref="CI6:CI27" si="8">CK6+CM6</f>
        <v>896</v>
      </c>
      <c r="CJ6" s="60"/>
      <c r="CK6" s="43"/>
      <c r="CL6" s="43"/>
      <c r="CM6" s="43">
        <v>896</v>
      </c>
      <c r="CN6" s="43">
        <f t="shared" ref="CN6:CN26" si="9">CM6-EN6</f>
        <v>0</v>
      </c>
      <c r="CO6" s="43">
        <v>1801</v>
      </c>
      <c r="CP6" s="43">
        <f t="shared" ref="CP6:CP26" si="10">CO6-EO6</f>
        <v>0</v>
      </c>
      <c r="CQ6" s="61">
        <f t="shared" si="6"/>
        <v>20.100446428571427</v>
      </c>
      <c r="CR6" s="62"/>
      <c r="CS6" s="62">
        <f t="shared" si="7"/>
        <v>100</v>
      </c>
      <c r="CT6" s="64"/>
      <c r="CU6" s="66"/>
      <c r="CV6" s="66"/>
      <c r="CW6" s="66"/>
      <c r="CX6" s="66"/>
      <c r="CY6" s="66"/>
      <c r="CZ6" s="65">
        <v>896</v>
      </c>
      <c r="DA6" s="64">
        <v>896</v>
      </c>
      <c r="DB6" s="64">
        <f t="shared" ref="DB6:DB30" si="11">DA6/CZ6*100</f>
        <v>100</v>
      </c>
      <c r="DC6" s="64">
        <f t="shared" ref="DC6:DC26" si="12">DA6-EP6</f>
        <v>0</v>
      </c>
      <c r="DD6" s="57"/>
      <c r="DE6" s="63"/>
      <c r="DF6" s="66"/>
      <c r="DG6" s="62">
        <v>234</v>
      </c>
      <c r="DH6" s="64">
        <v>269</v>
      </c>
      <c r="DI6" s="67"/>
      <c r="DJ6" s="67"/>
      <c r="DK6" s="68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J6" s="54"/>
      <c r="EK6" s="51"/>
      <c r="EL6" s="51"/>
      <c r="EM6" s="51"/>
      <c r="EN6" s="43">
        <v>896</v>
      </c>
      <c r="EO6" s="43">
        <v>1801</v>
      </c>
      <c r="EP6" s="78">
        <v>896</v>
      </c>
    </row>
    <row r="7" spans="1:151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30" si="16">BV7/BU7*100</f>
        <v>64.769230769230774</v>
      </c>
      <c r="BX7" s="54">
        <f t="shared" si="5"/>
        <v>8420</v>
      </c>
      <c r="BY7" s="55">
        <v>1210</v>
      </c>
      <c r="BZ7" s="43">
        <v>800</v>
      </c>
      <c r="CA7" s="43">
        <v>1418</v>
      </c>
      <c r="CB7" s="56">
        <f t="shared" ref="CB7:CB20" si="17">((BM7*0.45)+(BQ7*0.34)+(BV7/1.33*0.18)+(CA7*0.2))/DK7*10</f>
        <v>27.656495017171373</v>
      </c>
      <c r="CC7" s="57">
        <f t="shared" ref="CC7:CC20" si="18">(BO7*0.45+BS7*0.35+(BX7/1.33*0.17))/DK7*10</f>
        <v>25.877262021164377</v>
      </c>
      <c r="CD7" s="57">
        <v>18.899999999999999</v>
      </c>
      <c r="CE7" s="80">
        <v>521</v>
      </c>
      <c r="CF7" s="45">
        <v>521</v>
      </c>
      <c r="CG7" s="80">
        <v>521</v>
      </c>
      <c r="CH7" s="58">
        <v>1788</v>
      </c>
      <c r="CI7" s="59">
        <f t="shared" si="8"/>
        <v>1788</v>
      </c>
      <c r="CJ7" s="60">
        <v>286</v>
      </c>
      <c r="CK7" s="43">
        <v>250</v>
      </c>
      <c r="CL7" s="43"/>
      <c r="CM7" s="43">
        <v>1538</v>
      </c>
      <c r="CN7" s="43">
        <f t="shared" si="9"/>
        <v>0</v>
      </c>
      <c r="CO7" s="43">
        <v>5244.6</v>
      </c>
      <c r="CP7" s="43">
        <f t="shared" si="10"/>
        <v>0</v>
      </c>
      <c r="CQ7" s="61">
        <f t="shared" si="6"/>
        <v>34.100130039011709</v>
      </c>
      <c r="CR7" s="62">
        <v>101</v>
      </c>
      <c r="CS7" s="62">
        <f t="shared" si="7"/>
        <v>100</v>
      </c>
      <c r="CT7" s="64"/>
      <c r="CU7" s="66"/>
      <c r="CV7" s="66"/>
      <c r="CW7" s="66"/>
      <c r="CX7" s="66"/>
      <c r="CY7" s="66"/>
      <c r="CZ7" s="65">
        <v>1700</v>
      </c>
      <c r="DA7" s="65">
        <v>1015</v>
      </c>
      <c r="DB7" s="66">
        <f t="shared" si="11"/>
        <v>59.705882352941174</v>
      </c>
      <c r="DC7" s="64">
        <f t="shared" si="12"/>
        <v>35</v>
      </c>
      <c r="DD7" s="43">
        <v>1</v>
      </c>
      <c r="DE7" s="62">
        <v>93</v>
      </c>
      <c r="DF7" s="64"/>
      <c r="DG7" s="62">
        <v>370</v>
      </c>
      <c r="DH7" s="64">
        <v>455</v>
      </c>
      <c r="DI7" s="67"/>
      <c r="DJ7" s="67"/>
      <c r="DK7" s="67">
        <v>1561</v>
      </c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J7" s="54"/>
      <c r="EK7" s="51"/>
      <c r="EL7" s="70"/>
      <c r="EM7" s="51"/>
      <c r="EN7" s="43">
        <v>1538</v>
      </c>
      <c r="EO7" s="43">
        <v>5244.6</v>
      </c>
      <c r="EP7" s="65">
        <v>980</v>
      </c>
    </row>
    <row r="8" spans="1:151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165</v>
      </c>
      <c r="CA8" s="38">
        <v>120</v>
      </c>
      <c r="CB8" s="56">
        <f t="shared" si="17"/>
        <v>22.950433197221511</v>
      </c>
      <c r="CC8" s="57">
        <f t="shared" si="18"/>
        <v>22.027491072370307</v>
      </c>
      <c r="CD8" s="57">
        <v>17.7</v>
      </c>
      <c r="CE8" s="43">
        <v>423</v>
      </c>
      <c r="CF8" s="45">
        <v>423</v>
      </c>
      <c r="CG8" s="80">
        <v>423</v>
      </c>
      <c r="CH8" s="58">
        <v>634</v>
      </c>
      <c r="CI8" s="59">
        <f t="shared" si="8"/>
        <v>634</v>
      </c>
      <c r="CJ8" s="60"/>
      <c r="CK8" s="43">
        <v>244</v>
      </c>
      <c r="CL8" s="43"/>
      <c r="CM8" s="43">
        <v>390</v>
      </c>
      <c r="CN8" s="43">
        <f t="shared" si="9"/>
        <v>0</v>
      </c>
      <c r="CO8" s="43">
        <v>420</v>
      </c>
      <c r="CP8" s="43">
        <f t="shared" si="10"/>
        <v>0</v>
      </c>
      <c r="CQ8" s="61">
        <f t="shared" si="6"/>
        <v>10.769230769230768</v>
      </c>
      <c r="CR8" s="62">
        <v>10</v>
      </c>
      <c r="CS8" s="62">
        <f t="shared" si="7"/>
        <v>100</v>
      </c>
      <c r="CT8" s="64"/>
      <c r="CU8" s="64"/>
      <c r="CV8" s="64"/>
      <c r="CW8" s="64"/>
      <c r="CX8" s="64"/>
      <c r="CY8" s="64"/>
      <c r="CZ8" s="65">
        <v>530</v>
      </c>
      <c r="DA8" s="65">
        <v>460</v>
      </c>
      <c r="DB8" s="66">
        <f t="shared" si="11"/>
        <v>86.79245283018868</v>
      </c>
      <c r="DC8" s="64">
        <f t="shared" si="12"/>
        <v>20</v>
      </c>
      <c r="DD8" s="43">
        <v>1</v>
      </c>
      <c r="DE8" s="62">
        <v>93</v>
      </c>
      <c r="DF8" s="64"/>
      <c r="DG8" s="62">
        <v>106</v>
      </c>
      <c r="DH8" s="64">
        <v>75</v>
      </c>
      <c r="DI8" s="67"/>
      <c r="DJ8" s="67">
        <v>0</v>
      </c>
      <c r="DK8" s="68">
        <v>499</v>
      </c>
      <c r="DL8" s="69">
        <v>30</v>
      </c>
      <c r="DM8" s="69"/>
      <c r="DN8" s="69">
        <v>30</v>
      </c>
      <c r="DO8" s="51">
        <v>237</v>
      </c>
      <c r="DP8" s="70">
        <f>DO8/DN8*10</f>
        <v>79</v>
      </c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J8" s="54"/>
      <c r="EK8" s="51"/>
      <c r="EL8" s="51"/>
      <c r="EM8" s="51"/>
      <c r="EN8" s="43">
        <v>390</v>
      </c>
      <c r="EO8" s="43">
        <v>420</v>
      </c>
      <c r="EP8" s="65">
        <v>440</v>
      </c>
    </row>
    <row r="9" spans="1:151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1260</v>
      </c>
      <c r="CA9" s="38">
        <v>563</v>
      </c>
      <c r="CB9" s="56">
        <f t="shared" si="17"/>
        <v>27.105735427002877</v>
      </c>
      <c r="CC9" s="57">
        <f t="shared" si="18"/>
        <v>24.855429389801031</v>
      </c>
      <c r="CD9" s="57">
        <v>18.100000000000001</v>
      </c>
      <c r="CE9" s="43">
        <v>480</v>
      </c>
      <c r="CF9" s="45">
        <v>480</v>
      </c>
      <c r="CG9" s="43">
        <v>391</v>
      </c>
      <c r="CH9" s="58">
        <v>1880</v>
      </c>
      <c r="CI9" s="59">
        <f t="shared" si="8"/>
        <v>1880</v>
      </c>
      <c r="CJ9" s="60"/>
      <c r="CK9" s="43">
        <v>20</v>
      </c>
      <c r="CL9" s="43"/>
      <c r="CM9" s="43">
        <v>1860</v>
      </c>
      <c r="CN9" s="43">
        <f t="shared" si="9"/>
        <v>120</v>
      </c>
      <c r="CO9" s="43">
        <v>3353</v>
      </c>
      <c r="CP9" s="43">
        <f t="shared" si="10"/>
        <v>88</v>
      </c>
      <c r="CQ9" s="61">
        <f t="shared" si="6"/>
        <v>18.026881720430108</v>
      </c>
      <c r="CR9" s="62">
        <v>95</v>
      </c>
      <c r="CS9" s="62">
        <f t="shared" si="7"/>
        <v>100</v>
      </c>
      <c r="CT9" s="64">
        <v>4</v>
      </c>
      <c r="CU9" s="64"/>
      <c r="CV9" s="64"/>
      <c r="CW9" s="64"/>
      <c r="CX9" s="64"/>
      <c r="CY9" s="64"/>
      <c r="CZ9" s="65">
        <v>1100</v>
      </c>
      <c r="DA9" s="64">
        <v>749</v>
      </c>
      <c r="DB9" s="66">
        <f t="shared" si="11"/>
        <v>68.090909090909093</v>
      </c>
      <c r="DC9" s="64">
        <f t="shared" si="12"/>
        <v>19</v>
      </c>
      <c r="DD9" s="43">
        <v>3</v>
      </c>
      <c r="DE9" s="62">
        <v>99</v>
      </c>
      <c r="DF9" s="64">
        <v>99</v>
      </c>
      <c r="DG9" s="62">
        <v>363</v>
      </c>
      <c r="DH9" s="64">
        <v>363</v>
      </c>
      <c r="DI9" s="67"/>
      <c r="DJ9" s="67"/>
      <c r="DK9" s="68">
        <v>882</v>
      </c>
      <c r="DL9" s="69"/>
      <c r="DM9" s="69"/>
      <c r="DN9" s="69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J9" s="54"/>
      <c r="EK9" s="51"/>
      <c r="EL9" s="51"/>
      <c r="EM9" s="51"/>
      <c r="EN9" s="43">
        <v>1740</v>
      </c>
      <c r="EO9" s="43">
        <v>3265</v>
      </c>
      <c r="EP9" s="64">
        <v>730</v>
      </c>
    </row>
    <row r="10" spans="1:151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660</v>
      </c>
      <c r="CA10" s="38">
        <v>650</v>
      </c>
      <c r="CB10" s="56">
        <f t="shared" si="17"/>
        <v>24.489465153970826</v>
      </c>
      <c r="CC10" s="57">
        <f t="shared" si="18"/>
        <v>23.0064829821718</v>
      </c>
      <c r="CD10" s="57">
        <v>15.2</v>
      </c>
      <c r="CE10" s="43">
        <v>90</v>
      </c>
      <c r="CF10" s="45">
        <v>140</v>
      </c>
      <c r="CG10" s="43">
        <v>90</v>
      </c>
      <c r="CH10" s="58">
        <v>760</v>
      </c>
      <c r="CI10" s="59">
        <f t="shared" si="8"/>
        <v>760</v>
      </c>
      <c r="CJ10" s="60"/>
      <c r="CK10" s="43">
        <v>45</v>
      </c>
      <c r="CL10" s="43"/>
      <c r="CM10" s="43">
        <v>715</v>
      </c>
      <c r="CN10" s="43">
        <f t="shared" si="9"/>
        <v>0</v>
      </c>
      <c r="CO10" s="43">
        <v>2088</v>
      </c>
      <c r="CP10" s="43">
        <f t="shared" si="10"/>
        <v>0</v>
      </c>
      <c r="CQ10" s="61">
        <f t="shared" si="6"/>
        <v>29.2027972027972</v>
      </c>
      <c r="CR10" s="62">
        <v>35</v>
      </c>
      <c r="CS10" s="62">
        <f t="shared" si="7"/>
        <v>100</v>
      </c>
      <c r="CT10" s="64"/>
      <c r="CU10" s="66"/>
      <c r="CV10" s="66"/>
      <c r="CW10" s="66"/>
      <c r="CX10" s="66"/>
      <c r="CY10" s="66"/>
      <c r="CZ10" s="65">
        <v>800</v>
      </c>
      <c r="DA10" s="64">
        <v>500</v>
      </c>
      <c r="DB10" s="64">
        <f t="shared" si="11"/>
        <v>62.5</v>
      </c>
      <c r="DC10" s="64">
        <f t="shared" si="12"/>
        <v>15</v>
      </c>
      <c r="DD10" s="43">
        <v>1</v>
      </c>
      <c r="DE10" s="62">
        <v>30</v>
      </c>
      <c r="DF10" s="64">
        <v>21</v>
      </c>
      <c r="DG10" s="62">
        <v>180</v>
      </c>
      <c r="DH10" s="64">
        <v>220</v>
      </c>
      <c r="DI10" s="67"/>
      <c r="DJ10" s="67">
        <v>0</v>
      </c>
      <c r="DK10" s="68">
        <v>617</v>
      </c>
      <c r="DL10" s="69">
        <v>40</v>
      </c>
      <c r="DM10" s="69"/>
      <c r="DN10" s="69">
        <v>40</v>
      </c>
      <c r="DO10" s="51">
        <v>402</v>
      </c>
      <c r="DP10" s="70">
        <f t="shared" ref="DP10:DP15" si="19">DO10/DN10*10</f>
        <v>100.5</v>
      </c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J10" s="54"/>
      <c r="EK10" s="51"/>
      <c r="EL10" s="51"/>
      <c r="EM10" s="51"/>
      <c r="EN10" s="43">
        <v>715</v>
      </c>
      <c r="EO10" s="43">
        <v>2088</v>
      </c>
      <c r="EP10" s="64">
        <v>485</v>
      </c>
    </row>
    <row r="11" spans="1:151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450</v>
      </c>
      <c r="CA11" s="38">
        <v>480</v>
      </c>
      <c r="CB11" s="56">
        <f t="shared" si="17"/>
        <v>21.805182957393484</v>
      </c>
      <c r="CC11" s="57">
        <f t="shared" si="18"/>
        <v>19.025413533834588</v>
      </c>
      <c r="CD11" s="57">
        <v>12.2</v>
      </c>
      <c r="CE11" s="80">
        <v>70</v>
      </c>
      <c r="CF11" s="45">
        <v>70</v>
      </c>
      <c r="CG11" s="80">
        <v>70</v>
      </c>
      <c r="CH11" s="58">
        <v>590</v>
      </c>
      <c r="CI11" s="59">
        <f t="shared" si="8"/>
        <v>590</v>
      </c>
      <c r="CJ11" s="60"/>
      <c r="CK11" s="43">
        <v>45</v>
      </c>
      <c r="CL11" s="43"/>
      <c r="CM11" s="43">
        <v>545</v>
      </c>
      <c r="CN11" s="43">
        <f t="shared" si="9"/>
        <v>0</v>
      </c>
      <c r="CO11" s="43">
        <v>1526</v>
      </c>
      <c r="CP11" s="43">
        <f t="shared" si="10"/>
        <v>0</v>
      </c>
      <c r="CQ11" s="61">
        <f t="shared" si="6"/>
        <v>28</v>
      </c>
      <c r="CR11" s="62">
        <v>40</v>
      </c>
      <c r="CS11" s="62">
        <f t="shared" si="7"/>
        <v>100</v>
      </c>
      <c r="CT11" s="64"/>
      <c r="CU11" s="66"/>
      <c r="CV11" s="66"/>
      <c r="CW11" s="66"/>
      <c r="CX11" s="66"/>
      <c r="CY11" s="66"/>
      <c r="CZ11" s="65">
        <v>500</v>
      </c>
      <c r="DA11" s="64">
        <v>430</v>
      </c>
      <c r="DB11" s="66">
        <f t="shared" si="11"/>
        <v>86</v>
      </c>
      <c r="DC11" s="64">
        <f t="shared" si="12"/>
        <v>10</v>
      </c>
      <c r="DD11" s="43"/>
      <c r="DE11" s="62">
        <v>15</v>
      </c>
      <c r="DF11" s="64">
        <v>15</v>
      </c>
      <c r="DG11" s="62">
        <v>131</v>
      </c>
      <c r="DH11" s="64">
        <v>140</v>
      </c>
      <c r="DI11" s="67"/>
      <c r="DJ11" s="67">
        <v>0</v>
      </c>
      <c r="DK11" s="68">
        <v>375</v>
      </c>
      <c r="DL11" s="69">
        <v>20</v>
      </c>
      <c r="DM11" s="69">
        <v>15</v>
      </c>
      <c r="DN11" s="69">
        <v>20</v>
      </c>
      <c r="DO11" s="51">
        <v>240</v>
      </c>
      <c r="DP11" s="51">
        <f t="shared" si="19"/>
        <v>120</v>
      </c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J11" s="54"/>
      <c r="EK11" s="51"/>
      <c r="EL11" s="51"/>
      <c r="EM11" s="51"/>
      <c r="EN11" s="43">
        <v>545</v>
      </c>
      <c r="EO11" s="43">
        <v>1526</v>
      </c>
      <c r="EP11" s="64">
        <v>420</v>
      </c>
    </row>
    <row r="12" spans="1:151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650</v>
      </c>
      <c r="CA12" s="38">
        <v>1134</v>
      </c>
      <c r="CB12" s="56">
        <f t="shared" si="17"/>
        <v>14.824524693891854</v>
      </c>
      <c r="CC12" s="57">
        <f t="shared" si="18"/>
        <v>13.051465214300732</v>
      </c>
      <c r="CD12" s="57">
        <v>10</v>
      </c>
      <c r="CE12" s="80">
        <v>250</v>
      </c>
      <c r="CF12" s="45">
        <v>250</v>
      </c>
      <c r="CG12" s="80">
        <v>250</v>
      </c>
      <c r="CH12" s="58">
        <v>1380</v>
      </c>
      <c r="CI12" s="59">
        <f t="shared" si="8"/>
        <v>1325</v>
      </c>
      <c r="CJ12" s="60">
        <v>162</v>
      </c>
      <c r="CK12" s="43"/>
      <c r="CL12" s="43"/>
      <c r="CM12" s="43">
        <v>1325</v>
      </c>
      <c r="CN12" s="43">
        <f t="shared" si="9"/>
        <v>45</v>
      </c>
      <c r="CO12" s="43">
        <v>3845</v>
      </c>
      <c r="CP12" s="43">
        <f t="shared" si="10"/>
        <v>436</v>
      </c>
      <c r="CQ12" s="61">
        <f t="shared" si="6"/>
        <v>29.018867924528301</v>
      </c>
      <c r="CR12" s="62">
        <v>140</v>
      </c>
      <c r="CS12" s="63">
        <f t="shared" si="7"/>
        <v>96.014492753623188</v>
      </c>
      <c r="CT12" s="64">
        <v>4</v>
      </c>
      <c r="CU12" s="64"/>
      <c r="CV12" s="64"/>
      <c r="CW12" s="64"/>
      <c r="CX12" s="64"/>
      <c r="CY12" s="64"/>
      <c r="CZ12" s="65">
        <v>1800</v>
      </c>
      <c r="DA12" s="64">
        <v>542</v>
      </c>
      <c r="DB12" s="66">
        <f t="shared" si="11"/>
        <v>30.111111111111111</v>
      </c>
      <c r="DC12" s="64">
        <f t="shared" si="12"/>
        <v>30</v>
      </c>
      <c r="DD12" s="43">
        <v>1</v>
      </c>
      <c r="DE12" s="62">
        <v>55</v>
      </c>
      <c r="DF12" s="64">
        <v>55</v>
      </c>
      <c r="DG12" s="62">
        <v>350</v>
      </c>
      <c r="DH12" s="64">
        <v>277</v>
      </c>
      <c r="DI12" s="67"/>
      <c r="DJ12" s="67"/>
      <c r="DK12" s="68">
        <v>1502</v>
      </c>
      <c r="DL12" s="69">
        <v>41</v>
      </c>
      <c r="DM12" s="69"/>
      <c r="DN12" s="69">
        <v>41</v>
      </c>
      <c r="DO12" s="51">
        <v>679</v>
      </c>
      <c r="DP12" s="70">
        <f t="shared" si="19"/>
        <v>165.60975609756099</v>
      </c>
      <c r="DQ12" s="51">
        <v>25</v>
      </c>
      <c r="DR12" s="51"/>
      <c r="DS12" s="69">
        <v>25</v>
      </c>
      <c r="DT12" s="51">
        <v>360</v>
      </c>
      <c r="DU12" s="51">
        <f>DT12/DS12*10</f>
        <v>144</v>
      </c>
      <c r="DV12" s="51">
        <v>20</v>
      </c>
      <c r="DW12" s="51"/>
      <c r="DX12" s="69">
        <v>20</v>
      </c>
      <c r="DY12" s="51">
        <v>318</v>
      </c>
      <c r="DZ12" s="51">
        <f>DY12/DX12*10</f>
        <v>159</v>
      </c>
      <c r="EA12" s="51">
        <v>25</v>
      </c>
      <c r="EB12" s="81">
        <v>25</v>
      </c>
      <c r="EC12" s="81">
        <v>1957</v>
      </c>
      <c r="ED12" s="51">
        <f>EC12/EB12*10</f>
        <v>782.8</v>
      </c>
      <c r="EE12" s="51">
        <f>DQ12+DV12+EA12</f>
        <v>70</v>
      </c>
      <c r="EF12" s="51">
        <f>DS12+DX12+EB12</f>
        <v>70</v>
      </c>
      <c r="EG12" s="51">
        <f>DT12+DY12+EC12</f>
        <v>2635</v>
      </c>
      <c r="EH12" s="51">
        <f>EG12/EF12*10</f>
        <v>376.42857142857144</v>
      </c>
      <c r="EJ12" s="54"/>
      <c r="EK12" s="51"/>
      <c r="EL12" s="51"/>
      <c r="EM12" s="51"/>
      <c r="EN12" s="43">
        <v>1280</v>
      </c>
      <c r="EO12" s="43">
        <v>3409</v>
      </c>
      <c r="EP12" s="64">
        <v>512</v>
      </c>
    </row>
    <row r="13" spans="1:151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620</v>
      </c>
      <c r="CA13" s="38">
        <v>730</v>
      </c>
      <c r="CB13" s="56">
        <f t="shared" si="17"/>
        <v>26.349914236706692</v>
      </c>
      <c r="CC13" s="57">
        <f t="shared" si="18"/>
        <v>24.365351629502573</v>
      </c>
      <c r="CD13" s="57">
        <v>22</v>
      </c>
      <c r="CE13" s="80">
        <v>350</v>
      </c>
      <c r="CF13" s="45">
        <v>350</v>
      </c>
      <c r="CG13" s="80">
        <v>350</v>
      </c>
      <c r="CH13" s="58">
        <v>1113</v>
      </c>
      <c r="CI13" s="59">
        <f t="shared" si="8"/>
        <v>958</v>
      </c>
      <c r="CJ13" s="60"/>
      <c r="CK13" s="43">
        <v>68</v>
      </c>
      <c r="CL13" s="57"/>
      <c r="CM13" s="43">
        <v>890</v>
      </c>
      <c r="CN13" s="43">
        <f t="shared" si="9"/>
        <v>0</v>
      </c>
      <c r="CO13" s="43">
        <v>2049</v>
      </c>
      <c r="CP13" s="43">
        <f t="shared" si="10"/>
        <v>0</v>
      </c>
      <c r="CQ13" s="61">
        <f t="shared" si="6"/>
        <v>23.022471910112362</v>
      </c>
      <c r="CR13" s="62">
        <v>45</v>
      </c>
      <c r="CS13" s="63">
        <f t="shared" si="7"/>
        <v>86.073674752920041</v>
      </c>
      <c r="CT13" s="64"/>
      <c r="CU13" s="64"/>
      <c r="CV13" s="64"/>
      <c r="CW13" s="64"/>
      <c r="CX13" s="64"/>
      <c r="CY13" s="64"/>
      <c r="CZ13" s="65">
        <v>800</v>
      </c>
      <c r="DA13" s="64">
        <v>410</v>
      </c>
      <c r="DB13" s="66">
        <f t="shared" si="11"/>
        <v>51.249999999999993</v>
      </c>
      <c r="DC13" s="64">
        <f t="shared" si="12"/>
        <v>20</v>
      </c>
      <c r="DD13" s="43">
        <v>1</v>
      </c>
      <c r="DE13" s="62">
        <v>77</v>
      </c>
      <c r="DF13" s="64">
        <v>77</v>
      </c>
      <c r="DG13" s="62">
        <v>252</v>
      </c>
      <c r="DH13" s="64">
        <v>200</v>
      </c>
      <c r="DI13" s="67"/>
      <c r="DJ13" s="67"/>
      <c r="DK13" s="68">
        <v>583</v>
      </c>
      <c r="DL13" s="69">
        <v>20</v>
      </c>
      <c r="DM13" s="51"/>
      <c r="DN13" s="69">
        <v>20</v>
      </c>
      <c r="DO13" s="51">
        <v>160</v>
      </c>
      <c r="DP13" s="70">
        <f t="shared" si="19"/>
        <v>80</v>
      </c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J13" s="54"/>
      <c r="EK13" s="51"/>
      <c r="EL13" s="51"/>
      <c r="EM13" s="51"/>
      <c r="EN13" s="43">
        <v>890</v>
      </c>
      <c r="EO13" s="43">
        <v>2049</v>
      </c>
      <c r="EP13" s="64">
        <v>390</v>
      </c>
    </row>
    <row r="14" spans="1:151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500</v>
      </c>
      <c r="CA14" s="38">
        <v>232</v>
      </c>
      <c r="CB14" s="56">
        <f t="shared" si="17"/>
        <v>22.413939122900189</v>
      </c>
      <c r="CC14" s="57">
        <f t="shared" si="18"/>
        <v>21.256184140649022</v>
      </c>
      <c r="CD14" s="57">
        <v>23.5</v>
      </c>
      <c r="CE14" s="43">
        <v>150</v>
      </c>
      <c r="CF14" s="45">
        <v>150</v>
      </c>
      <c r="CG14" s="80">
        <v>150</v>
      </c>
      <c r="CH14" s="58">
        <v>1085</v>
      </c>
      <c r="CI14" s="59">
        <f t="shared" si="8"/>
        <v>1000</v>
      </c>
      <c r="CJ14" s="60"/>
      <c r="CK14" s="43">
        <v>200</v>
      </c>
      <c r="CL14" s="43"/>
      <c r="CM14" s="43">
        <v>800</v>
      </c>
      <c r="CN14" s="43">
        <f t="shared" si="9"/>
        <v>45</v>
      </c>
      <c r="CO14" s="43">
        <v>1930</v>
      </c>
      <c r="CP14" s="43">
        <f t="shared" si="10"/>
        <v>130</v>
      </c>
      <c r="CQ14" s="61">
        <f t="shared" si="6"/>
        <v>24.125</v>
      </c>
      <c r="CR14" s="62">
        <v>40</v>
      </c>
      <c r="CS14" s="63">
        <f t="shared" si="7"/>
        <v>92.165898617511516</v>
      </c>
      <c r="CT14" s="64">
        <v>4</v>
      </c>
      <c r="CU14" s="64"/>
      <c r="CV14" s="64"/>
      <c r="CW14" s="64"/>
      <c r="CX14" s="64"/>
      <c r="CY14" s="64"/>
      <c r="CZ14" s="65">
        <v>900</v>
      </c>
      <c r="DA14" s="64">
        <v>310</v>
      </c>
      <c r="DB14" s="66">
        <f t="shared" si="11"/>
        <v>34.444444444444443</v>
      </c>
      <c r="DC14" s="64">
        <f t="shared" si="12"/>
        <v>10</v>
      </c>
      <c r="DD14" s="43">
        <v>1</v>
      </c>
      <c r="DE14" s="62">
        <v>56</v>
      </c>
      <c r="DF14" s="64"/>
      <c r="DG14" s="62">
        <v>223</v>
      </c>
      <c r="DH14" s="64">
        <v>290</v>
      </c>
      <c r="DI14" s="67"/>
      <c r="DJ14" s="67">
        <v>0</v>
      </c>
      <c r="DK14" s="68">
        <v>538</v>
      </c>
      <c r="DL14" s="69">
        <v>7</v>
      </c>
      <c r="DM14" s="69"/>
      <c r="DN14" s="69">
        <v>7</v>
      </c>
      <c r="DO14" s="51">
        <v>18</v>
      </c>
      <c r="DP14" s="70">
        <f t="shared" si="19"/>
        <v>25.714285714285715</v>
      </c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J14" s="54"/>
      <c r="EK14" s="51"/>
      <c r="EL14" s="51"/>
      <c r="EM14" s="51"/>
      <c r="EN14" s="43">
        <v>755</v>
      </c>
      <c r="EO14" s="43">
        <v>1800</v>
      </c>
      <c r="EP14" s="64">
        <v>300</v>
      </c>
    </row>
    <row r="15" spans="1:151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590</v>
      </c>
      <c r="CA15" s="38">
        <v>470</v>
      </c>
      <c r="CB15" s="56">
        <f t="shared" si="17"/>
        <v>32.627840909090907</v>
      </c>
      <c r="CC15" s="57">
        <f t="shared" si="18"/>
        <v>31.94602272727273</v>
      </c>
      <c r="CD15" s="57">
        <v>26</v>
      </c>
      <c r="CE15" s="43">
        <v>1000</v>
      </c>
      <c r="CF15" s="45">
        <v>1000</v>
      </c>
      <c r="CG15" s="80">
        <v>1000</v>
      </c>
      <c r="CH15" s="58">
        <v>2000</v>
      </c>
      <c r="CI15" s="59">
        <f t="shared" si="8"/>
        <v>2000</v>
      </c>
      <c r="CJ15" s="60">
        <v>150</v>
      </c>
      <c r="CK15" s="43">
        <v>480</v>
      </c>
      <c r="CL15" s="43"/>
      <c r="CM15" s="43">
        <v>1520</v>
      </c>
      <c r="CN15" s="43">
        <f t="shared" si="9"/>
        <v>0</v>
      </c>
      <c r="CO15" s="43">
        <v>2508</v>
      </c>
      <c r="CP15" s="43">
        <f t="shared" si="10"/>
        <v>0</v>
      </c>
      <c r="CQ15" s="61">
        <f t="shared" si="6"/>
        <v>16.5</v>
      </c>
      <c r="CR15" s="62">
        <v>80</v>
      </c>
      <c r="CS15" s="62">
        <f t="shared" si="7"/>
        <v>100</v>
      </c>
      <c r="CT15" s="64"/>
      <c r="CU15" s="66"/>
      <c r="CV15" s="66"/>
      <c r="CW15" s="66"/>
      <c r="CX15" s="66"/>
      <c r="CY15" s="66"/>
      <c r="CZ15" s="65">
        <v>1200</v>
      </c>
      <c r="DA15" s="64">
        <v>390</v>
      </c>
      <c r="DB15" s="66">
        <f t="shared" si="11"/>
        <v>32.5</v>
      </c>
      <c r="DC15" s="64">
        <f t="shared" si="12"/>
        <v>20</v>
      </c>
      <c r="DD15" s="43">
        <v>1</v>
      </c>
      <c r="DE15" s="62">
        <v>220</v>
      </c>
      <c r="DF15" s="64">
        <v>220</v>
      </c>
      <c r="DG15" s="62">
        <v>345</v>
      </c>
      <c r="DH15" s="64">
        <v>360</v>
      </c>
      <c r="DI15" s="67"/>
      <c r="DJ15" s="67"/>
      <c r="DK15" s="68">
        <v>704</v>
      </c>
      <c r="DL15" s="69">
        <v>5</v>
      </c>
      <c r="DM15" s="69"/>
      <c r="DN15" s="69">
        <v>5</v>
      </c>
      <c r="DO15" s="51">
        <v>60</v>
      </c>
      <c r="DP15" s="51">
        <f t="shared" si="19"/>
        <v>120</v>
      </c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J15" s="54"/>
      <c r="EK15" s="51"/>
      <c r="EL15" s="51"/>
      <c r="EM15" s="51"/>
      <c r="EN15" s="43">
        <v>1520</v>
      </c>
      <c r="EO15" s="43">
        <v>2508</v>
      </c>
      <c r="EP15" s="64">
        <v>370</v>
      </c>
    </row>
    <row r="16" spans="1:151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1030</v>
      </c>
      <c r="CA16" s="38">
        <v>1058</v>
      </c>
      <c r="CB16" s="56">
        <f t="shared" si="17"/>
        <v>25.998091934084997</v>
      </c>
      <c r="CC16" s="57">
        <f t="shared" si="18"/>
        <v>24.261925411968775</v>
      </c>
      <c r="CD16" s="57">
        <v>23.8</v>
      </c>
      <c r="CE16" s="80">
        <v>500</v>
      </c>
      <c r="CF16" s="45">
        <v>500</v>
      </c>
      <c r="CG16" s="80">
        <v>500</v>
      </c>
      <c r="CH16" s="58">
        <v>1863</v>
      </c>
      <c r="CI16" s="59">
        <f t="shared" si="8"/>
        <v>1863</v>
      </c>
      <c r="CJ16" s="60">
        <v>311</v>
      </c>
      <c r="CK16" s="43">
        <v>310</v>
      </c>
      <c r="CL16" s="43"/>
      <c r="CM16" s="43">
        <v>1553</v>
      </c>
      <c r="CN16" s="43">
        <f t="shared" si="9"/>
        <v>-100</v>
      </c>
      <c r="CO16" s="43">
        <v>3246</v>
      </c>
      <c r="CP16" s="43">
        <f t="shared" si="10"/>
        <v>0</v>
      </c>
      <c r="CQ16" s="61">
        <f t="shared" si="6"/>
        <v>20.901481004507403</v>
      </c>
      <c r="CR16" s="62">
        <v>42</v>
      </c>
      <c r="CS16" s="62">
        <f t="shared" si="7"/>
        <v>100</v>
      </c>
      <c r="CT16" s="64"/>
      <c r="CU16" s="64">
        <v>355</v>
      </c>
      <c r="CV16" s="64">
        <v>355</v>
      </c>
      <c r="CW16" s="64">
        <f>CV16/CU16*100</f>
        <v>100</v>
      </c>
      <c r="CX16" s="64"/>
      <c r="CY16" s="64"/>
      <c r="CZ16" s="65">
        <v>1700</v>
      </c>
      <c r="DA16" s="64">
        <v>536</v>
      </c>
      <c r="DB16" s="66">
        <f t="shared" si="11"/>
        <v>31.529411764705884</v>
      </c>
      <c r="DC16" s="64">
        <f t="shared" si="12"/>
        <v>100</v>
      </c>
      <c r="DD16" s="43">
        <v>4</v>
      </c>
      <c r="DE16" s="62">
        <v>110</v>
      </c>
      <c r="DF16" s="64">
        <v>110</v>
      </c>
      <c r="DG16" s="62">
        <v>325</v>
      </c>
      <c r="DH16" s="64">
        <v>400</v>
      </c>
      <c r="DI16" s="67">
        <v>35</v>
      </c>
      <c r="DJ16" s="67"/>
      <c r="DK16" s="68">
        <v>1153</v>
      </c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J16" s="54"/>
      <c r="EK16" s="51"/>
      <c r="EL16" s="51"/>
      <c r="EM16" s="51"/>
      <c r="EN16" s="43">
        <v>1653</v>
      </c>
      <c r="EO16" s="43">
        <v>3246</v>
      </c>
      <c r="EP16" s="64">
        <v>436</v>
      </c>
    </row>
    <row r="17" spans="1:146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5">
        <v>100</v>
      </c>
      <c r="CG17" s="80">
        <v>100</v>
      </c>
      <c r="CH17" s="58">
        <v>520</v>
      </c>
      <c r="CI17" s="59">
        <f t="shared" si="8"/>
        <v>520</v>
      </c>
      <c r="CJ17" s="60"/>
      <c r="CK17" s="43">
        <v>50</v>
      </c>
      <c r="CL17" s="43"/>
      <c r="CM17" s="43">
        <v>470</v>
      </c>
      <c r="CN17" s="43">
        <f t="shared" si="9"/>
        <v>0</v>
      </c>
      <c r="CO17" s="43">
        <v>1410</v>
      </c>
      <c r="CP17" s="43">
        <f t="shared" si="10"/>
        <v>0</v>
      </c>
      <c r="CQ17" s="61">
        <f t="shared" si="6"/>
        <v>30</v>
      </c>
      <c r="CR17" s="62">
        <v>14</v>
      </c>
      <c r="CS17" s="62">
        <f t="shared" si="7"/>
        <v>100</v>
      </c>
      <c r="CT17" s="64"/>
      <c r="CU17" s="66"/>
      <c r="CV17" s="66"/>
      <c r="CW17" s="64"/>
      <c r="CX17" s="64"/>
      <c r="CY17" s="64"/>
      <c r="CZ17" s="65">
        <v>350</v>
      </c>
      <c r="DA17" s="64">
        <v>350</v>
      </c>
      <c r="DB17" s="64">
        <f t="shared" si="11"/>
        <v>100</v>
      </c>
      <c r="DC17" s="64">
        <f t="shared" si="12"/>
        <v>0</v>
      </c>
      <c r="DD17" s="43"/>
      <c r="DE17" s="62">
        <v>57</v>
      </c>
      <c r="DF17" s="64">
        <v>60</v>
      </c>
      <c r="DG17" s="62">
        <v>80</v>
      </c>
      <c r="DH17" s="64">
        <v>145</v>
      </c>
      <c r="DI17" s="67"/>
      <c r="DJ17" s="67"/>
      <c r="DK17" s="68">
        <v>244</v>
      </c>
      <c r="DL17" s="69">
        <v>10</v>
      </c>
      <c r="DM17" s="69"/>
      <c r="DN17" s="69">
        <v>10</v>
      </c>
      <c r="DO17" s="51">
        <v>100</v>
      </c>
      <c r="DP17" s="51">
        <f>DO17/DN17*10</f>
        <v>100</v>
      </c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J17" s="54"/>
      <c r="EK17" s="51"/>
      <c r="EL17" s="51"/>
      <c r="EM17" s="51"/>
      <c r="EN17" s="43">
        <v>470</v>
      </c>
      <c r="EO17" s="43">
        <v>1410</v>
      </c>
      <c r="EP17" s="64">
        <v>350</v>
      </c>
    </row>
    <row r="18" spans="1:146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>
        <v>89</v>
      </c>
      <c r="CA18" s="38">
        <v>122</v>
      </c>
      <c r="CB18" s="56">
        <f t="shared" si="17"/>
        <v>25.269409478753065</v>
      </c>
      <c r="CC18" s="57">
        <f t="shared" si="18"/>
        <v>24.534404832305484</v>
      </c>
      <c r="CD18" s="57">
        <v>22</v>
      </c>
      <c r="CE18" s="80">
        <v>500</v>
      </c>
      <c r="CF18" s="45">
        <v>500</v>
      </c>
      <c r="CG18" s="80">
        <v>500</v>
      </c>
      <c r="CH18" s="58">
        <v>1800</v>
      </c>
      <c r="CI18" s="59">
        <f t="shared" si="8"/>
        <v>1800</v>
      </c>
      <c r="CJ18" s="86"/>
      <c r="CK18" s="43">
        <v>260</v>
      </c>
      <c r="CL18" s="43"/>
      <c r="CM18" s="43">
        <v>1540</v>
      </c>
      <c r="CN18" s="43">
        <f t="shared" si="9"/>
        <v>-173</v>
      </c>
      <c r="CO18" s="43">
        <v>2929</v>
      </c>
      <c r="CP18" s="43">
        <f t="shared" si="10"/>
        <v>0</v>
      </c>
      <c r="CQ18" s="61">
        <f t="shared" si="6"/>
        <v>19.019480519480521</v>
      </c>
      <c r="CR18" s="62">
        <v>35</v>
      </c>
      <c r="CS18" s="62">
        <f t="shared" si="7"/>
        <v>100</v>
      </c>
      <c r="CT18" s="64"/>
      <c r="CU18" s="64"/>
      <c r="CV18" s="64"/>
      <c r="CW18" s="64"/>
      <c r="CX18" s="64"/>
      <c r="CY18" s="64"/>
      <c r="CZ18" s="65">
        <v>1500</v>
      </c>
      <c r="DA18" s="64">
        <v>744</v>
      </c>
      <c r="DB18" s="66">
        <f t="shared" si="11"/>
        <v>49.6</v>
      </c>
      <c r="DC18" s="64">
        <f t="shared" si="12"/>
        <v>64</v>
      </c>
      <c r="DD18" s="43">
        <v>3</v>
      </c>
      <c r="DE18" s="62">
        <v>110</v>
      </c>
      <c r="DF18" s="64">
        <v>110</v>
      </c>
      <c r="DG18" s="62">
        <v>337</v>
      </c>
      <c r="DH18" s="64">
        <v>340</v>
      </c>
      <c r="DI18" s="67"/>
      <c r="DJ18" s="67">
        <v>4</v>
      </c>
      <c r="DK18" s="68">
        <v>534</v>
      </c>
      <c r="DL18" s="69">
        <v>20</v>
      </c>
      <c r="DM18" s="51"/>
      <c r="DN18" s="69">
        <v>20</v>
      </c>
      <c r="DO18" s="51">
        <v>300</v>
      </c>
      <c r="DP18" s="51">
        <f>DO18/DN18*10</f>
        <v>150</v>
      </c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J18" s="54"/>
      <c r="EK18" s="51"/>
      <c r="EL18" s="51"/>
      <c r="EM18" s="51"/>
      <c r="EN18" s="43">
        <v>1713</v>
      </c>
      <c r="EO18" s="43">
        <v>2929</v>
      </c>
      <c r="EP18" s="64">
        <v>680</v>
      </c>
    </row>
    <row r="19" spans="1:146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>
        <v>50</v>
      </c>
      <c r="CA19" s="38">
        <v>75</v>
      </c>
      <c r="CB19" s="56">
        <f t="shared" si="17"/>
        <v>31.345660881174897</v>
      </c>
      <c r="CC19" s="57">
        <f t="shared" si="18"/>
        <v>29.819759679572762</v>
      </c>
      <c r="CD19" s="57">
        <v>16.8</v>
      </c>
      <c r="CE19" s="80">
        <v>63</v>
      </c>
      <c r="CF19" s="45">
        <v>60</v>
      </c>
      <c r="CG19" s="80">
        <v>63</v>
      </c>
      <c r="CH19" s="58">
        <v>287</v>
      </c>
      <c r="CI19" s="59">
        <f t="shared" si="8"/>
        <v>250</v>
      </c>
      <c r="CJ19" s="87"/>
      <c r="CK19" s="43">
        <v>40</v>
      </c>
      <c r="CL19" s="43"/>
      <c r="CM19" s="43">
        <v>210</v>
      </c>
      <c r="CN19" s="43">
        <f t="shared" si="9"/>
        <v>30</v>
      </c>
      <c r="CO19" s="43">
        <v>484</v>
      </c>
      <c r="CP19" s="43">
        <f t="shared" si="10"/>
        <v>36</v>
      </c>
      <c r="CQ19" s="61">
        <f t="shared" si="6"/>
        <v>23.047619047619044</v>
      </c>
      <c r="CR19" s="62"/>
      <c r="CS19" s="63">
        <f t="shared" si="7"/>
        <v>87.108013937282223</v>
      </c>
      <c r="CT19" s="88">
        <v>1</v>
      </c>
      <c r="CU19" s="66"/>
      <c r="CV19" s="66"/>
      <c r="CW19" s="64"/>
      <c r="CX19" s="64"/>
      <c r="CY19" s="64"/>
      <c r="CZ19" s="65">
        <v>300</v>
      </c>
      <c r="DA19" s="64">
        <v>40</v>
      </c>
      <c r="DB19" s="66">
        <f t="shared" si="11"/>
        <v>13.333333333333334</v>
      </c>
      <c r="DC19" s="64">
        <f t="shared" si="12"/>
        <v>10</v>
      </c>
      <c r="DD19" s="43">
        <v>1</v>
      </c>
      <c r="DE19" s="62">
        <v>12</v>
      </c>
      <c r="DF19" s="64"/>
      <c r="DG19" s="62">
        <v>70</v>
      </c>
      <c r="DH19" s="64">
        <v>15</v>
      </c>
      <c r="DI19" s="67"/>
      <c r="DJ19" s="67"/>
      <c r="DK19" s="68">
        <v>214</v>
      </c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J19" s="54"/>
      <c r="EK19" s="51"/>
      <c r="EL19" s="51"/>
      <c r="EM19" s="51"/>
      <c r="EN19" s="43">
        <v>180</v>
      </c>
      <c r="EO19" s="43">
        <v>448</v>
      </c>
      <c r="EP19" s="64">
        <v>30</v>
      </c>
    </row>
    <row r="20" spans="1:146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80</v>
      </c>
      <c r="CA20" s="38">
        <v>87</v>
      </c>
      <c r="CB20" s="56">
        <f t="shared" si="17"/>
        <v>15.481873771565841</v>
      </c>
      <c r="CC20" s="57">
        <f t="shared" si="18"/>
        <v>14.148394846036252</v>
      </c>
      <c r="CD20" s="57">
        <v>4.9000000000000004</v>
      </c>
      <c r="CE20" s="80">
        <v>100</v>
      </c>
      <c r="CF20" s="45">
        <v>100</v>
      </c>
      <c r="CG20" s="80">
        <v>100</v>
      </c>
      <c r="CH20" s="58">
        <v>355</v>
      </c>
      <c r="CI20" s="59">
        <f t="shared" si="8"/>
        <v>355</v>
      </c>
      <c r="CJ20" s="87"/>
      <c r="CK20" s="43">
        <v>195</v>
      </c>
      <c r="CL20" s="43"/>
      <c r="CM20" s="43">
        <v>160</v>
      </c>
      <c r="CN20" s="43">
        <f t="shared" si="9"/>
        <v>33</v>
      </c>
      <c r="CO20" s="43">
        <v>347</v>
      </c>
      <c r="CP20" s="43">
        <f t="shared" si="10"/>
        <v>99</v>
      </c>
      <c r="CQ20" s="61">
        <f t="shared" si="6"/>
        <v>21.6875</v>
      </c>
      <c r="CR20" s="62"/>
      <c r="CS20" s="63">
        <f t="shared" si="7"/>
        <v>100</v>
      </c>
      <c r="CT20" s="64">
        <v>1</v>
      </c>
      <c r="CU20" s="66"/>
      <c r="CV20" s="66"/>
      <c r="CW20" s="64"/>
      <c r="CX20" s="64"/>
      <c r="CY20" s="64"/>
      <c r="CZ20" s="65">
        <v>280</v>
      </c>
      <c r="DA20" s="65">
        <v>112</v>
      </c>
      <c r="DB20" s="66">
        <f t="shared" si="11"/>
        <v>40</v>
      </c>
      <c r="DC20" s="64">
        <f t="shared" si="12"/>
        <v>30</v>
      </c>
      <c r="DD20" s="43"/>
      <c r="DE20" s="62">
        <v>22</v>
      </c>
      <c r="DF20" s="89"/>
      <c r="DG20" s="62">
        <v>40</v>
      </c>
      <c r="DH20" s="64"/>
      <c r="DI20" s="67"/>
      <c r="DJ20" s="67"/>
      <c r="DK20" s="68">
        <v>241</v>
      </c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J20" s="54"/>
      <c r="EK20" s="51"/>
      <c r="EL20" s="51"/>
      <c r="EM20" s="51"/>
      <c r="EN20" s="43">
        <v>127</v>
      </c>
      <c r="EO20" s="43">
        <v>248</v>
      </c>
      <c r="EP20" s="65">
        <v>82</v>
      </c>
    </row>
    <row r="21" spans="1:146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5"/>
      <c r="CG21" s="43"/>
      <c r="CH21" s="58">
        <v>100</v>
      </c>
      <c r="CI21" s="59">
        <f t="shared" si="8"/>
        <v>100</v>
      </c>
      <c r="CJ21" s="86"/>
      <c r="CK21" s="57"/>
      <c r="CL21" s="43"/>
      <c r="CM21" s="43">
        <v>100</v>
      </c>
      <c r="CN21" s="43">
        <f t="shared" si="9"/>
        <v>0</v>
      </c>
      <c r="CO21" s="43">
        <v>200</v>
      </c>
      <c r="CP21" s="43">
        <f t="shared" si="10"/>
        <v>0</v>
      </c>
      <c r="CQ21" s="61">
        <f t="shared" si="6"/>
        <v>20</v>
      </c>
      <c r="CR21" s="62"/>
      <c r="CS21" s="62">
        <f t="shared" si="7"/>
        <v>100</v>
      </c>
      <c r="CT21" s="64"/>
      <c r="CU21" s="64"/>
      <c r="CV21" s="64"/>
      <c r="CW21" s="64"/>
      <c r="CX21" s="64"/>
      <c r="CY21" s="64"/>
      <c r="CZ21" s="65">
        <v>0</v>
      </c>
      <c r="DA21" s="78">
        <v>100</v>
      </c>
      <c r="DB21" s="64" t="e">
        <f t="shared" si="11"/>
        <v>#DIV/0!</v>
      </c>
      <c r="DC21" s="64">
        <f t="shared" si="12"/>
        <v>0</v>
      </c>
      <c r="DD21" s="43"/>
      <c r="DE21" s="62">
        <v>22</v>
      </c>
      <c r="DF21" s="64"/>
      <c r="DG21" s="62"/>
      <c r="DH21" s="64"/>
      <c r="DI21" s="67"/>
      <c r="DJ21" s="67"/>
      <c r="DK21" s="68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J21" s="54"/>
      <c r="EK21" s="51"/>
      <c r="EL21" s="51"/>
      <c r="EM21" s="51"/>
      <c r="EN21" s="43">
        <v>100</v>
      </c>
      <c r="EO21" s="43">
        <v>200</v>
      </c>
      <c r="EP21" s="78">
        <v>100</v>
      </c>
    </row>
    <row r="22" spans="1:146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56"/>
      <c r="CG22" s="57"/>
      <c r="CH22" s="58">
        <v>115</v>
      </c>
      <c r="CI22" s="59">
        <f t="shared" si="8"/>
        <v>115</v>
      </c>
      <c r="CJ22" s="87"/>
      <c r="CK22" s="43">
        <v>65</v>
      </c>
      <c r="CL22" s="43"/>
      <c r="CM22" s="43">
        <v>50</v>
      </c>
      <c r="CN22" s="43">
        <f t="shared" si="9"/>
        <v>0</v>
      </c>
      <c r="CO22" s="43">
        <v>125</v>
      </c>
      <c r="CP22" s="43">
        <f t="shared" si="10"/>
        <v>0</v>
      </c>
      <c r="CQ22" s="61">
        <f t="shared" si="6"/>
        <v>25</v>
      </c>
      <c r="CR22" s="62"/>
      <c r="CS22" s="62">
        <f t="shared" si="7"/>
        <v>100</v>
      </c>
      <c r="CT22" s="64"/>
      <c r="CU22" s="66"/>
      <c r="CV22" s="66"/>
      <c r="CW22" s="64"/>
      <c r="CX22" s="64"/>
      <c r="CY22" s="64"/>
      <c r="CZ22" s="65">
        <v>115</v>
      </c>
      <c r="DA22" s="78">
        <v>115</v>
      </c>
      <c r="DB22" s="64">
        <f t="shared" si="11"/>
        <v>100</v>
      </c>
      <c r="DC22" s="64">
        <f t="shared" si="12"/>
        <v>0</v>
      </c>
      <c r="DD22" s="43"/>
      <c r="DE22" s="63"/>
      <c r="DF22" s="66"/>
      <c r="DG22" s="62">
        <v>25</v>
      </c>
      <c r="DH22" s="64">
        <v>25</v>
      </c>
      <c r="DI22" s="67"/>
      <c r="DJ22" s="67"/>
      <c r="DK22" s="68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J22" s="54"/>
      <c r="EK22" s="51"/>
      <c r="EL22" s="51"/>
      <c r="EM22" s="51"/>
      <c r="EN22" s="43">
        <v>50</v>
      </c>
      <c r="EO22" s="43">
        <v>125</v>
      </c>
      <c r="EP22" s="78">
        <v>115</v>
      </c>
    </row>
    <row r="23" spans="1:146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56"/>
      <c r="CG23" s="57"/>
      <c r="CH23" s="58">
        <v>250</v>
      </c>
      <c r="CI23" s="59">
        <f t="shared" si="8"/>
        <v>30</v>
      </c>
      <c r="CJ23" s="87"/>
      <c r="CK23" s="57"/>
      <c r="CL23" s="57"/>
      <c r="CM23" s="43">
        <v>30</v>
      </c>
      <c r="CN23" s="43">
        <f t="shared" si="9"/>
        <v>0</v>
      </c>
      <c r="CO23" s="43">
        <v>75</v>
      </c>
      <c r="CP23" s="43">
        <f t="shared" si="10"/>
        <v>0</v>
      </c>
      <c r="CQ23" s="61">
        <f t="shared" si="6"/>
        <v>25</v>
      </c>
      <c r="CR23" s="62"/>
      <c r="CS23" s="63">
        <f t="shared" si="7"/>
        <v>12</v>
      </c>
      <c r="CT23" s="64"/>
      <c r="CU23" s="66"/>
      <c r="CV23" s="66"/>
      <c r="CW23" s="64"/>
      <c r="CX23" s="64"/>
      <c r="CY23" s="64"/>
      <c r="CZ23" s="65">
        <v>420</v>
      </c>
      <c r="DA23" s="64">
        <v>300</v>
      </c>
      <c r="DB23" s="66">
        <f t="shared" si="11"/>
        <v>71.428571428571431</v>
      </c>
      <c r="DC23" s="64">
        <f t="shared" si="12"/>
        <v>0</v>
      </c>
      <c r="DD23" s="43"/>
      <c r="DE23" s="63"/>
      <c r="DF23" s="66"/>
      <c r="DG23" s="62">
        <v>65</v>
      </c>
      <c r="DH23" s="64"/>
      <c r="DI23" s="67"/>
      <c r="DJ23" s="67"/>
      <c r="DK23" s="68"/>
      <c r="DL23" s="69">
        <v>120</v>
      </c>
      <c r="DM23" s="69">
        <v>80</v>
      </c>
      <c r="DN23" s="69">
        <v>120</v>
      </c>
      <c r="DO23" s="51">
        <v>1200</v>
      </c>
      <c r="DP23" s="51">
        <f>DO23/DN23*10</f>
        <v>100</v>
      </c>
      <c r="DQ23" s="69">
        <v>9</v>
      </c>
      <c r="DR23" s="51">
        <v>7</v>
      </c>
      <c r="DS23" s="69">
        <v>2</v>
      </c>
      <c r="DT23" s="51">
        <v>40</v>
      </c>
      <c r="DU23" s="51">
        <f>DT23/DS23*10</f>
        <v>200</v>
      </c>
      <c r="DV23" s="69">
        <v>7</v>
      </c>
      <c r="DW23" s="51">
        <v>5</v>
      </c>
      <c r="DX23" s="69">
        <v>2</v>
      </c>
      <c r="DY23" s="51">
        <v>20</v>
      </c>
      <c r="DZ23" s="51">
        <f>DY23/DX23*10</f>
        <v>100</v>
      </c>
      <c r="EA23" s="51"/>
      <c r="EB23" s="51"/>
      <c r="EC23" s="51"/>
      <c r="ED23" s="51"/>
      <c r="EE23" s="51">
        <f>DQ23+DV23+EA23</f>
        <v>16</v>
      </c>
      <c r="EF23" s="69">
        <f>DS23+DX23+EB23</f>
        <v>4</v>
      </c>
      <c r="EG23" s="51">
        <f>DT23+DY23+EC23</f>
        <v>60</v>
      </c>
      <c r="EH23" s="51">
        <f>EG23/EF23*10</f>
        <v>150</v>
      </c>
      <c r="EJ23" s="54"/>
      <c r="EK23" s="51"/>
      <c r="EL23" s="51"/>
      <c r="EM23" s="51"/>
      <c r="EN23" s="43">
        <v>30</v>
      </c>
      <c r="EO23" s="43">
        <v>75</v>
      </c>
      <c r="EP23" s="64">
        <v>300</v>
      </c>
    </row>
    <row r="24" spans="1:146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((BM24*0.45)+(BQ24*0.34)+(BV24/1.33*0.18)+(CA24*0.2))/DK24*10</f>
        <v>42.263003663003673</v>
      </c>
      <c r="CC24" s="57">
        <f>(BO24*0.45+BS24*0.35+(BX24/1.33*0.17))/DK24*10</f>
        <v>42.820512820512818</v>
      </c>
      <c r="CD24" s="57">
        <v>26.7</v>
      </c>
      <c r="CE24" s="43"/>
      <c r="CF24" s="45">
        <v>100</v>
      </c>
      <c r="CG24" s="43"/>
      <c r="CH24" s="58">
        <v>100</v>
      </c>
      <c r="CI24" s="59">
        <f t="shared" si="8"/>
        <v>100</v>
      </c>
      <c r="CJ24" s="87"/>
      <c r="CK24" s="43">
        <v>100</v>
      </c>
      <c r="CL24" s="43"/>
      <c r="CM24" s="43">
        <v>0</v>
      </c>
      <c r="CN24" s="43">
        <f t="shared" si="9"/>
        <v>0</v>
      </c>
      <c r="CO24" s="43">
        <v>0</v>
      </c>
      <c r="CP24" s="43">
        <f t="shared" si="10"/>
        <v>0</v>
      </c>
      <c r="CQ24" s="61">
        <v>0</v>
      </c>
      <c r="CR24" s="62"/>
      <c r="CS24" s="62">
        <f t="shared" si="7"/>
        <v>100</v>
      </c>
      <c r="CT24" s="64"/>
      <c r="CU24" s="66"/>
      <c r="CV24" s="66"/>
      <c r="CW24" s="64"/>
      <c r="CX24" s="64"/>
      <c r="CY24" s="64"/>
      <c r="CZ24" s="65">
        <v>180</v>
      </c>
      <c r="DA24" s="64">
        <v>180</v>
      </c>
      <c r="DB24" s="64">
        <f t="shared" si="11"/>
        <v>100</v>
      </c>
      <c r="DC24" s="64">
        <f t="shared" si="12"/>
        <v>0</v>
      </c>
      <c r="DD24" s="43"/>
      <c r="DE24" s="63"/>
      <c r="DF24" s="66"/>
      <c r="DG24" s="62"/>
      <c r="DH24" s="64"/>
      <c r="DI24" s="67"/>
      <c r="DJ24" s="67"/>
      <c r="DK24" s="68">
        <v>273</v>
      </c>
      <c r="DL24" s="69"/>
      <c r="DM24" s="69"/>
      <c r="DN24" s="69"/>
      <c r="DO24" s="51"/>
      <c r="DP24" s="51"/>
      <c r="DQ24" s="69"/>
      <c r="DR24" s="51"/>
      <c r="DS24" s="69"/>
      <c r="DT24" s="51"/>
      <c r="DU24" s="51"/>
      <c r="DV24" s="69"/>
      <c r="DW24" s="51"/>
      <c r="DX24" s="69"/>
      <c r="DY24" s="51"/>
      <c r="DZ24" s="51"/>
      <c r="EA24" s="51"/>
      <c r="EB24" s="51"/>
      <c r="EC24" s="51"/>
      <c r="ED24" s="51"/>
      <c r="EE24" s="51"/>
      <c r="EF24" s="69"/>
      <c r="EG24" s="51"/>
      <c r="EH24" s="51"/>
      <c r="EJ24" s="54"/>
      <c r="EK24" s="51"/>
      <c r="EL24" s="51"/>
      <c r="EM24" s="51"/>
      <c r="EN24" s="43">
        <v>0</v>
      </c>
      <c r="EO24" s="43">
        <v>0</v>
      </c>
      <c r="EP24" s="64">
        <v>180</v>
      </c>
    </row>
    <row r="25" spans="1:146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6"/>
      <c r="CG25" s="57"/>
      <c r="CH25" s="58"/>
      <c r="CI25" s="59"/>
      <c r="CJ25" s="87"/>
      <c r="CK25" s="57"/>
      <c r="CL25" s="57"/>
      <c r="CM25" s="43"/>
      <c r="CN25" s="43"/>
      <c r="CO25" s="43"/>
      <c r="CP25" s="43"/>
      <c r="CQ25" s="61"/>
      <c r="CR25" s="62"/>
      <c r="CS25" s="63"/>
      <c r="CT25" s="66"/>
      <c r="CU25" s="64">
        <v>350</v>
      </c>
      <c r="CV25" s="92">
        <v>307</v>
      </c>
      <c r="CW25" s="92">
        <f>CV25/CU25*100</f>
        <v>87.714285714285708</v>
      </c>
      <c r="CX25" s="92">
        <v>40</v>
      </c>
      <c r="CY25" s="92">
        <v>80</v>
      </c>
      <c r="CZ25" s="93">
        <v>200</v>
      </c>
      <c r="DA25" s="94"/>
      <c r="DB25" s="66">
        <f t="shared" si="11"/>
        <v>0</v>
      </c>
      <c r="DC25" s="64">
        <f t="shared" si="12"/>
        <v>0</v>
      </c>
      <c r="DD25" s="57"/>
      <c r="DE25" s="95"/>
      <c r="DF25" s="94"/>
      <c r="DG25" s="95"/>
      <c r="DH25" s="94"/>
      <c r="DI25" s="324">
        <v>10</v>
      </c>
      <c r="DJ25" s="96"/>
      <c r="DK25" s="97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J25" s="99"/>
      <c r="EK25" s="98"/>
      <c r="EL25" s="98"/>
      <c r="EM25" s="98"/>
      <c r="EN25" s="43"/>
      <c r="EO25" s="43"/>
      <c r="EP25" s="94"/>
    </row>
    <row r="26" spans="1:146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((BM26*0.45)+(BQ26*0.34)+(BV26/1.33*0.18)+(CA26*0.2))/DK26*10</f>
        <v>13.066921606118546</v>
      </c>
      <c r="CC26" s="57">
        <f>(BO26*0.45+BS26*0.35+(BX26/1.33*0.17))/DK26*10</f>
        <v>12.906309751434035</v>
      </c>
      <c r="CD26" s="57"/>
      <c r="CE26" s="43">
        <v>484</v>
      </c>
      <c r="CF26" s="45">
        <v>270</v>
      </c>
      <c r="CG26" s="80">
        <v>484</v>
      </c>
      <c r="CH26" s="58">
        <v>800</v>
      </c>
      <c r="CI26" s="59">
        <f t="shared" si="8"/>
        <v>554</v>
      </c>
      <c r="CJ26" s="87"/>
      <c r="CK26" s="57"/>
      <c r="CL26" s="57"/>
      <c r="CM26" s="43">
        <v>554</v>
      </c>
      <c r="CN26" s="43">
        <f t="shared" si="9"/>
        <v>0</v>
      </c>
      <c r="CO26" s="43">
        <v>1031</v>
      </c>
      <c r="CP26" s="43">
        <f t="shared" si="10"/>
        <v>0</v>
      </c>
      <c r="CQ26" s="61">
        <f t="shared" si="6"/>
        <v>18.610108303249099</v>
      </c>
      <c r="CR26" s="62"/>
      <c r="CS26" s="63">
        <f>CI26/CH26*100</f>
        <v>69.25</v>
      </c>
      <c r="CT26" s="64"/>
      <c r="CU26" s="66"/>
      <c r="CV26" s="57"/>
      <c r="CW26" s="43"/>
      <c r="CX26" s="43"/>
      <c r="CY26" s="43"/>
      <c r="CZ26" s="100">
        <v>775</v>
      </c>
      <c r="DA26" s="43">
        <v>389</v>
      </c>
      <c r="DB26" s="66">
        <f t="shared" si="11"/>
        <v>50.193548387096776</v>
      </c>
      <c r="DC26" s="64">
        <f t="shared" si="12"/>
        <v>56</v>
      </c>
      <c r="DD26" s="43">
        <v>1</v>
      </c>
      <c r="DE26" s="61"/>
      <c r="DF26" s="80">
        <v>132</v>
      </c>
      <c r="DG26" s="101"/>
      <c r="DH26" s="80">
        <v>18</v>
      </c>
      <c r="DI26" s="102"/>
      <c r="DJ26" s="102"/>
      <c r="DK26" s="51">
        <v>523</v>
      </c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4"/>
      <c r="EK26" s="51"/>
      <c r="EL26" s="51"/>
      <c r="EM26" s="51"/>
      <c r="EN26" s="43">
        <v>554</v>
      </c>
      <c r="EO26" s="43">
        <v>1031</v>
      </c>
      <c r="EP26" s="80">
        <v>333</v>
      </c>
    </row>
    <row r="27" spans="1:146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38"/>
      <c r="CA27" s="38"/>
      <c r="CB27" s="56"/>
      <c r="CC27" s="57"/>
      <c r="CD27" s="57"/>
      <c r="CE27" s="43"/>
      <c r="CF27" s="45"/>
      <c r="CG27" s="43"/>
      <c r="CH27" s="58"/>
      <c r="CI27" s="59">
        <f t="shared" si="8"/>
        <v>85</v>
      </c>
      <c r="CJ27" s="87"/>
      <c r="CK27" s="57"/>
      <c r="CL27" s="57"/>
      <c r="CM27" s="43">
        <v>85</v>
      </c>
      <c r="CN27" s="43"/>
      <c r="CO27" s="43">
        <v>209</v>
      </c>
      <c r="CP27" s="43"/>
      <c r="CQ27" s="61">
        <f t="shared" si="6"/>
        <v>24.588235294117649</v>
      </c>
      <c r="CR27" s="62"/>
      <c r="CS27" s="63"/>
      <c r="CT27" s="64"/>
      <c r="CU27" s="66"/>
      <c r="CV27" s="57"/>
      <c r="CW27" s="43"/>
      <c r="CX27" s="43"/>
      <c r="CY27" s="43"/>
      <c r="CZ27" s="100"/>
      <c r="DA27" s="80"/>
      <c r="DB27" s="66"/>
      <c r="DC27" s="64"/>
      <c r="DD27" s="43"/>
      <c r="DE27" s="61"/>
      <c r="DF27" s="80"/>
      <c r="DG27" s="101"/>
      <c r="DH27" s="80"/>
      <c r="DI27" s="102"/>
      <c r="DJ27" s="102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4"/>
      <c r="EK27" s="51"/>
      <c r="EL27" s="51"/>
      <c r="EM27" s="51"/>
      <c r="EN27" s="43">
        <v>85</v>
      </c>
      <c r="EO27" s="43">
        <v>209</v>
      </c>
      <c r="EP27" s="80"/>
    </row>
    <row r="28" spans="1:146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20">SUM(I5:I26)</f>
        <v>20674</v>
      </c>
      <c r="J28" s="41">
        <f t="shared" si="20"/>
        <v>12393</v>
      </c>
      <c r="K28" s="41">
        <f t="shared" si="20"/>
        <v>6684</v>
      </c>
      <c r="L28" s="41">
        <f t="shared" si="20"/>
        <v>3925</v>
      </c>
      <c r="M28" s="41">
        <f t="shared" si="20"/>
        <v>20</v>
      </c>
      <c r="N28" s="41">
        <f t="shared" si="20"/>
        <v>20674</v>
      </c>
      <c r="O28" s="41">
        <f t="shared" si="20"/>
        <v>4542</v>
      </c>
      <c r="P28" s="41">
        <f t="shared" si="20"/>
        <v>0</v>
      </c>
      <c r="Q28" s="41">
        <f t="shared" si="20"/>
        <v>19344</v>
      </c>
      <c r="R28" s="41">
        <f t="shared" si="20"/>
        <v>19344</v>
      </c>
      <c r="S28" s="45">
        <f t="shared" si="1"/>
        <v>100</v>
      </c>
      <c r="T28" s="45" t="e">
        <f>R28-#REF!</f>
        <v>#REF!</v>
      </c>
      <c r="U28" s="41">
        <f t="shared" ref="U28:BI28" si="21">SUM(U5:U26)</f>
        <v>550</v>
      </c>
      <c r="V28" s="41">
        <f t="shared" si="21"/>
        <v>700</v>
      </c>
      <c r="W28" s="41">
        <f t="shared" si="21"/>
        <v>0</v>
      </c>
      <c r="X28" s="41">
        <f t="shared" si="21"/>
        <v>0</v>
      </c>
      <c r="Y28" s="41">
        <f t="shared" si="21"/>
        <v>20</v>
      </c>
      <c r="Z28" s="41">
        <f t="shared" si="21"/>
        <v>1080</v>
      </c>
      <c r="AA28" s="41">
        <f t="shared" si="21"/>
        <v>1249</v>
      </c>
      <c r="AB28" s="41">
        <f t="shared" si="21"/>
        <v>2061</v>
      </c>
      <c r="AC28" s="41">
        <f t="shared" si="21"/>
        <v>2287</v>
      </c>
      <c r="AD28" s="41">
        <f t="shared" si="21"/>
        <v>965</v>
      </c>
      <c r="AE28" s="41">
        <f t="shared" si="21"/>
        <v>444</v>
      </c>
      <c r="AF28" s="41">
        <f t="shared" si="21"/>
        <v>442</v>
      </c>
      <c r="AG28" s="41">
        <f t="shared" si="21"/>
        <v>120</v>
      </c>
      <c r="AH28" s="41">
        <f t="shared" si="21"/>
        <v>0</v>
      </c>
      <c r="AI28" s="41">
        <f t="shared" si="21"/>
        <v>0</v>
      </c>
      <c r="AJ28" s="41">
        <f t="shared" si="21"/>
        <v>465</v>
      </c>
      <c r="AK28" s="41">
        <f t="shared" si="21"/>
        <v>460</v>
      </c>
      <c r="AL28" s="41">
        <f t="shared" si="21"/>
        <v>70</v>
      </c>
      <c r="AM28" s="41">
        <f t="shared" si="21"/>
        <v>55</v>
      </c>
      <c r="AN28" s="41">
        <f t="shared" si="21"/>
        <v>21</v>
      </c>
      <c r="AO28" s="41">
        <f t="shared" si="21"/>
        <v>9</v>
      </c>
      <c r="AP28" s="41">
        <f t="shared" si="21"/>
        <v>25</v>
      </c>
      <c r="AQ28" s="41">
        <f t="shared" si="21"/>
        <v>4069</v>
      </c>
      <c r="AR28" s="41">
        <f t="shared" si="21"/>
        <v>4204</v>
      </c>
      <c r="AS28" s="41">
        <f t="shared" si="21"/>
        <v>0</v>
      </c>
      <c r="AT28" s="41">
        <f t="shared" si="21"/>
        <v>0</v>
      </c>
      <c r="AU28" s="41">
        <f t="shared" si="21"/>
        <v>0</v>
      </c>
      <c r="AV28" s="41">
        <f t="shared" si="21"/>
        <v>0</v>
      </c>
      <c r="AW28" s="41">
        <f t="shared" si="21"/>
        <v>0</v>
      </c>
      <c r="AX28" s="41">
        <f t="shared" si="21"/>
        <v>0</v>
      </c>
      <c r="AY28" s="41">
        <f t="shared" si="21"/>
        <v>0</v>
      </c>
      <c r="AZ28" s="41">
        <f t="shared" si="21"/>
        <v>0</v>
      </c>
      <c r="BA28" s="41">
        <f t="shared" si="21"/>
        <v>0</v>
      </c>
      <c r="BB28" s="41">
        <f t="shared" si="21"/>
        <v>2192</v>
      </c>
      <c r="BC28" s="41">
        <f t="shared" si="21"/>
        <v>15248</v>
      </c>
      <c r="BD28" s="41">
        <f t="shared" si="21"/>
        <v>415</v>
      </c>
      <c r="BE28" s="41">
        <f t="shared" si="21"/>
        <v>550</v>
      </c>
      <c r="BF28" s="41">
        <f t="shared" si="21"/>
        <v>290</v>
      </c>
      <c r="BG28" s="41">
        <f t="shared" si="21"/>
        <v>61</v>
      </c>
      <c r="BH28" s="105">
        <f t="shared" si="21"/>
        <v>21187</v>
      </c>
      <c r="BI28" s="106">
        <f t="shared" si="21"/>
        <v>21187</v>
      </c>
      <c r="BJ28" s="107">
        <f>BI28/BH28*100</f>
        <v>100</v>
      </c>
      <c r="BK28" s="108">
        <f>SUM(BK5:BK26)</f>
        <v>21187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>
        <f>SUM(BO5:BO26)</f>
        <v>15707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>
        <f>SUM(BS5:BS26)</f>
        <v>64104</v>
      </c>
      <c r="BT28" s="106">
        <f>SUM(BT5:BT26)</f>
        <v>61100</v>
      </c>
      <c r="BU28" s="106">
        <f>SUM(BU5:BU26)</f>
        <v>81263</v>
      </c>
      <c r="BV28" s="106">
        <f>SUM(BV5:BV26)</f>
        <v>52723</v>
      </c>
      <c r="BW28" s="107">
        <f t="shared" si="16"/>
        <v>64.879465439375849</v>
      </c>
      <c r="BX28" s="106">
        <f>SUM(BX5:BX26)</f>
        <v>52723</v>
      </c>
      <c r="BY28" s="106">
        <f>SUM(BY5:BY26)</f>
        <v>17171</v>
      </c>
      <c r="BZ28" s="41">
        <f>SUM(BZ5:BZ27)</f>
        <v>9258</v>
      </c>
      <c r="CA28" s="41">
        <f>SUM(CA5:CA27)</f>
        <v>11926</v>
      </c>
      <c r="CB28" s="109">
        <f>((BM28*0.45)+(BQ28*0.34)+(BV28/1.33*0.18)+(CA28*0.2))/DK28*10</f>
        <v>26.729911983998992</v>
      </c>
      <c r="CC28" s="109">
        <f>(BO28*0.45+BS28*0.35+(BX28/1.33*0.17))/DK28*10</f>
        <v>25.239261890799423</v>
      </c>
      <c r="CD28" s="109"/>
      <c r="CE28" s="110">
        <f t="shared" ref="CE28:CL28" si="22">SUM(CE5:CE27)</f>
        <v>6691</v>
      </c>
      <c r="CF28" s="110">
        <f t="shared" si="22"/>
        <v>6514</v>
      </c>
      <c r="CG28" s="110">
        <f t="shared" si="22"/>
        <v>6602</v>
      </c>
      <c r="CH28" s="110">
        <f t="shared" si="22"/>
        <v>24920</v>
      </c>
      <c r="CI28" s="110">
        <f>SUM(CI5:CI27)</f>
        <v>24207</v>
      </c>
      <c r="CJ28" s="110">
        <f t="shared" si="22"/>
        <v>1109</v>
      </c>
      <c r="CK28" s="110">
        <f t="shared" si="22"/>
        <v>2786</v>
      </c>
      <c r="CL28" s="110">
        <f t="shared" si="22"/>
        <v>0</v>
      </c>
      <c r="CM28" s="110">
        <f>SUM(CM5:CM27)</f>
        <v>21421</v>
      </c>
      <c r="CN28" s="110">
        <f>SUM(CN5:CN27)</f>
        <v>0</v>
      </c>
      <c r="CO28" s="110">
        <f>SUM(CO5:CO27)</f>
        <v>52399.6</v>
      </c>
      <c r="CP28" s="110">
        <f>SUM(CP5:CP27)</f>
        <v>789</v>
      </c>
      <c r="CQ28" s="61">
        <f t="shared" si="6"/>
        <v>24.461789832407451</v>
      </c>
      <c r="CR28" s="111">
        <f>SUM(CR5:CR26)</f>
        <v>1077</v>
      </c>
      <c r="CS28" s="63">
        <f>CI28/CH28*100</f>
        <v>97.138844301765644</v>
      </c>
      <c r="CT28" s="110">
        <f>SUM(CT5:CT26)</f>
        <v>14</v>
      </c>
      <c r="CU28" s="110">
        <f t="shared" ref="CU28:EH28" si="23">SUM(CU5:CU26)</f>
        <v>705</v>
      </c>
      <c r="CV28" s="110">
        <f t="shared" si="23"/>
        <v>662</v>
      </c>
      <c r="CW28" s="110">
        <f>CV28/CU28*100</f>
        <v>93.900709219858157</v>
      </c>
      <c r="CX28" s="110">
        <f>SUM(CX5:CX27)</f>
        <v>40</v>
      </c>
      <c r="CY28" s="110">
        <f>SUM(CY5:CY27)</f>
        <v>80</v>
      </c>
      <c r="CZ28" s="45">
        <f t="shared" si="23"/>
        <v>21046</v>
      </c>
      <c r="DA28" s="45">
        <f>SUM(DA5:DA27)</f>
        <v>9726</v>
      </c>
      <c r="DB28" s="113">
        <f t="shared" si="11"/>
        <v>46.21305711299059</v>
      </c>
      <c r="DC28" s="45">
        <f t="shared" si="23"/>
        <v>539</v>
      </c>
      <c r="DD28" s="45">
        <f t="shared" si="23"/>
        <v>22</v>
      </c>
      <c r="DE28" s="45">
        <f t="shared" si="23"/>
        <v>1455</v>
      </c>
      <c r="DF28" s="45">
        <f>SUM(DF5:DF25)</f>
        <v>1151</v>
      </c>
      <c r="DG28" s="45">
        <f>SUM(DG5:DG26)</f>
        <v>4879</v>
      </c>
      <c r="DH28" s="45">
        <f>SUM(DH5:DH25)</f>
        <v>5305</v>
      </c>
      <c r="DI28" s="114">
        <f t="shared" si="23"/>
        <v>45</v>
      </c>
      <c r="DJ28" s="114">
        <f t="shared" si="23"/>
        <v>28</v>
      </c>
      <c r="DK28" s="114">
        <f t="shared" si="23"/>
        <v>14360</v>
      </c>
      <c r="DL28" s="114">
        <f t="shared" si="23"/>
        <v>423</v>
      </c>
      <c r="DM28" s="114">
        <f t="shared" si="23"/>
        <v>95</v>
      </c>
      <c r="DN28" s="114">
        <f t="shared" si="23"/>
        <v>423</v>
      </c>
      <c r="DO28" s="114">
        <f t="shared" si="23"/>
        <v>5514</v>
      </c>
      <c r="DP28" s="114">
        <f t="shared" si="23"/>
        <v>1233.3694963573012</v>
      </c>
      <c r="DQ28" s="114">
        <f t="shared" si="23"/>
        <v>34</v>
      </c>
      <c r="DR28" s="114">
        <f t="shared" si="23"/>
        <v>7</v>
      </c>
      <c r="DS28" s="114">
        <f t="shared" si="23"/>
        <v>27</v>
      </c>
      <c r="DT28" s="114">
        <f t="shared" si="23"/>
        <v>400</v>
      </c>
      <c r="DU28" s="114">
        <f t="shared" si="23"/>
        <v>344</v>
      </c>
      <c r="DV28" s="114">
        <f t="shared" si="23"/>
        <v>27</v>
      </c>
      <c r="DW28" s="114">
        <f t="shared" si="23"/>
        <v>5</v>
      </c>
      <c r="DX28" s="114">
        <f t="shared" si="23"/>
        <v>22</v>
      </c>
      <c r="DY28" s="114">
        <f t="shared" si="23"/>
        <v>338</v>
      </c>
      <c r="DZ28" s="114">
        <f t="shared" si="23"/>
        <v>259</v>
      </c>
      <c r="EA28" s="114">
        <f t="shared" si="23"/>
        <v>25</v>
      </c>
      <c r="EB28" s="114">
        <f t="shared" si="23"/>
        <v>25</v>
      </c>
      <c r="EC28" s="114">
        <f t="shared" si="23"/>
        <v>1957</v>
      </c>
      <c r="ED28" s="114">
        <f t="shared" si="23"/>
        <v>782.8</v>
      </c>
      <c r="EE28" s="114">
        <f t="shared" si="23"/>
        <v>86</v>
      </c>
      <c r="EF28" s="114">
        <f t="shared" si="23"/>
        <v>74</v>
      </c>
      <c r="EG28" s="114">
        <f t="shared" si="23"/>
        <v>2695</v>
      </c>
      <c r="EH28" s="114">
        <f t="shared" si="23"/>
        <v>526.42857142857144</v>
      </c>
      <c r="EI28" s="114">
        <f>SUM(EI5:EI26)</f>
        <v>0</v>
      </c>
      <c r="EJ28" s="114"/>
      <c r="EK28" s="114"/>
      <c r="EL28" s="114"/>
      <c r="EM28" s="114"/>
      <c r="EN28" s="114">
        <f>SUM(EN5:EN27)</f>
        <v>21421</v>
      </c>
      <c r="EO28" s="114">
        <f>SUM(EO5:EO27)</f>
        <v>51610.6</v>
      </c>
      <c r="EP28" s="114">
        <f>SUM(EP5:EP27)</f>
        <v>9187</v>
      </c>
    </row>
    <row r="29" spans="1:146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6"/>
        <v>72.180451127819538</v>
      </c>
      <c r="BX29" s="123"/>
      <c r="BY29" s="123">
        <v>560</v>
      </c>
      <c r="BZ29" s="125">
        <v>820</v>
      </c>
      <c r="CA29" s="125">
        <v>1190</v>
      </c>
      <c r="CB29" s="126">
        <f>((BM29*0.45)+(BQ29*0.34)+(BV29/1.33*0.18)+(CA29*0.2))/DK29*10</f>
        <v>20.489879344686269</v>
      </c>
      <c r="CC29" s="125"/>
      <c r="CD29" s="125"/>
      <c r="CE29" s="125">
        <v>600</v>
      </c>
      <c r="CF29" s="125">
        <v>600</v>
      </c>
      <c r="CG29" s="127">
        <v>505</v>
      </c>
      <c r="CH29" s="127">
        <v>8096</v>
      </c>
      <c r="CI29" s="278">
        <f>CK29+CM29</f>
        <v>7650</v>
      </c>
      <c r="CJ29" s="127">
        <v>20</v>
      </c>
      <c r="CK29" s="127">
        <v>1100</v>
      </c>
      <c r="CL29" s="127"/>
      <c r="CM29" s="127">
        <v>6550</v>
      </c>
      <c r="CN29" s="127"/>
      <c r="CO29" s="127">
        <v>13100</v>
      </c>
      <c r="CP29" s="127"/>
      <c r="CQ29" s="128">
        <f t="shared" si="6"/>
        <v>20</v>
      </c>
      <c r="CR29" s="129"/>
      <c r="CS29" s="129">
        <f>CI29/CH29*100</f>
        <v>94.491106719367593</v>
      </c>
      <c r="CT29" s="127"/>
      <c r="CU29" s="127"/>
      <c r="CV29" s="130"/>
      <c r="CW29" s="131"/>
      <c r="CX29" s="323"/>
      <c r="CY29" s="323"/>
      <c r="CZ29" s="132"/>
      <c r="DA29" s="132">
        <v>2500</v>
      </c>
      <c r="DB29" s="133"/>
      <c r="DC29" s="132"/>
      <c r="DD29" s="132"/>
      <c r="DE29" s="130"/>
      <c r="DF29" s="130"/>
      <c r="DG29" s="130"/>
      <c r="DH29" s="130"/>
      <c r="DI29" s="279"/>
      <c r="DJ29" s="279"/>
      <c r="DK29" s="135">
        <v>2163</v>
      </c>
      <c r="DL29" s="134">
        <v>553</v>
      </c>
      <c r="DM29" s="134"/>
      <c r="DN29" s="134">
        <v>549</v>
      </c>
      <c r="DO29" s="134">
        <v>7023</v>
      </c>
      <c r="DP29" s="136">
        <f>DO29/DN29*10</f>
        <v>127.92349726775956</v>
      </c>
      <c r="DQ29" s="134"/>
      <c r="DR29" s="134"/>
      <c r="DS29" s="134">
        <v>20</v>
      </c>
      <c r="DT29" s="134">
        <v>650</v>
      </c>
      <c r="DU29" s="137">
        <f>DT29/DS29*10</f>
        <v>325</v>
      </c>
      <c r="DV29" s="134"/>
      <c r="DW29" s="134"/>
      <c r="DX29" s="134">
        <v>16</v>
      </c>
      <c r="DY29" s="134">
        <v>384</v>
      </c>
      <c r="DZ29" s="137">
        <f>DY29/DX29*10</f>
        <v>240</v>
      </c>
      <c r="EA29" s="134"/>
      <c r="EB29" s="134">
        <v>27</v>
      </c>
      <c r="EC29" s="134">
        <v>832</v>
      </c>
      <c r="ED29" s="137">
        <f>EC29/EB29*10</f>
        <v>308.14814814814815</v>
      </c>
      <c r="EE29" s="134"/>
      <c r="EF29" s="134">
        <f>DS29+DX29+EB29</f>
        <v>63</v>
      </c>
      <c r="EG29" s="134">
        <f>DT29+DY29+EC29</f>
        <v>1866</v>
      </c>
      <c r="EH29" s="137">
        <f>EG29/EF29*10</f>
        <v>296.1904761904762</v>
      </c>
      <c r="EJ29" s="139"/>
      <c r="EK29" s="140"/>
      <c r="EL29" s="139"/>
    </row>
    <row r="30" spans="1:146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31793</v>
      </c>
      <c r="BW30" s="146">
        <f t="shared" si="16"/>
        <v>43.552054794520551</v>
      </c>
      <c r="BX30" s="145"/>
      <c r="BY30" s="145">
        <v>9386</v>
      </c>
      <c r="BZ30" s="147">
        <v>20005</v>
      </c>
      <c r="CA30" s="147">
        <v>10654</v>
      </c>
      <c r="CB30" s="148">
        <v>23.5</v>
      </c>
      <c r="CC30" s="147"/>
      <c r="CD30" s="147"/>
      <c r="CE30" s="147">
        <v>6760</v>
      </c>
      <c r="CF30" s="147">
        <v>7600</v>
      </c>
      <c r="CG30" s="147">
        <v>6654</v>
      </c>
      <c r="CH30" s="147">
        <v>24880</v>
      </c>
      <c r="CI30" s="147"/>
      <c r="CJ30" s="147"/>
      <c r="CK30" s="147">
        <v>173</v>
      </c>
      <c r="CL30" s="147"/>
      <c r="CM30" s="147">
        <v>13356</v>
      </c>
      <c r="CN30" s="147"/>
      <c r="CO30" s="147">
        <v>16762</v>
      </c>
      <c r="CP30" s="147"/>
      <c r="CQ30" s="128">
        <f t="shared" si="6"/>
        <v>12.55016471997604</v>
      </c>
      <c r="CR30" s="149"/>
      <c r="CS30" s="149">
        <v>54</v>
      </c>
      <c r="CT30" s="147"/>
      <c r="CU30" s="147">
        <v>700</v>
      </c>
      <c r="CV30" s="147">
        <v>195</v>
      </c>
      <c r="CW30" s="150"/>
      <c r="CX30" s="150"/>
      <c r="CY30" s="150"/>
      <c r="CZ30" s="147">
        <v>21175</v>
      </c>
      <c r="DA30" s="147">
        <v>11757</v>
      </c>
      <c r="DB30" s="151">
        <f t="shared" si="11"/>
        <v>55.523022432113343</v>
      </c>
      <c r="DC30" s="147"/>
      <c r="DD30" s="147"/>
      <c r="DE30" s="147">
        <v>1274</v>
      </c>
      <c r="DF30" s="147">
        <v>997</v>
      </c>
      <c r="DG30" s="147">
        <v>5964</v>
      </c>
      <c r="DH30" s="147">
        <v>5816</v>
      </c>
      <c r="DI30" s="143">
        <v>13</v>
      </c>
      <c r="DJ30" s="143">
        <v>7</v>
      </c>
      <c r="EJ30" s="153"/>
      <c r="EK30" s="140"/>
      <c r="EL30" s="153"/>
    </row>
    <row r="31" spans="1:146" ht="12.75" customHeight="1" x14ac:dyDescent="0.3">
      <c r="B31" s="155"/>
      <c r="C31" s="156"/>
      <c r="Y31" s="135"/>
      <c r="EJ31" s="163"/>
      <c r="EK31" s="140"/>
      <c r="EL31" s="163"/>
      <c r="EM31" s="163"/>
      <c r="EN31" s="163"/>
      <c r="EO31" s="163"/>
    </row>
    <row r="32" spans="1:146" ht="12.75" customHeight="1" x14ac:dyDescent="0.3">
      <c r="B32" s="155"/>
      <c r="C32" s="156"/>
      <c r="EJ32" s="163"/>
      <c r="EK32" s="140"/>
      <c r="EL32" s="163"/>
      <c r="EM32" s="163"/>
      <c r="EN32" s="163"/>
      <c r="EO32" s="163"/>
    </row>
    <row r="33" spans="2:145" ht="12.75" customHeight="1" x14ac:dyDescent="0.3">
      <c r="B33" s="155"/>
      <c r="C33" s="156"/>
      <c r="EJ33" s="163"/>
      <c r="EK33" s="140"/>
      <c r="EL33" s="163"/>
      <c r="EM33" s="163"/>
      <c r="EN33" s="163"/>
      <c r="EO33" s="163"/>
    </row>
    <row r="34" spans="2:145" ht="12.75" customHeight="1" x14ac:dyDescent="0.3">
      <c r="B34" s="155"/>
      <c r="C34" s="156"/>
      <c r="EJ34" s="163"/>
      <c r="EK34" s="140"/>
      <c r="EL34" s="163"/>
      <c r="EM34" s="163"/>
      <c r="EN34" s="163"/>
      <c r="EO34" s="163"/>
    </row>
    <row r="35" spans="2:145" ht="12.75" customHeight="1" x14ac:dyDescent="0.3">
      <c r="B35" s="155"/>
      <c r="C35" s="156"/>
      <c r="CU35" s="164"/>
      <c r="EJ35" s="163"/>
      <c r="EK35" s="140"/>
      <c r="EL35" s="163"/>
      <c r="EM35" s="163"/>
      <c r="EN35" s="163"/>
      <c r="EO35" s="163"/>
    </row>
    <row r="36" spans="2:145" ht="12.75" customHeight="1" x14ac:dyDescent="0.3">
      <c r="B36" s="155"/>
      <c r="C36" s="156"/>
      <c r="EJ36" s="163"/>
      <c r="EK36" s="140"/>
      <c r="EL36" s="163"/>
      <c r="EM36" s="163"/>
      <c r="EN36" s="163"/>
      <c r="EO36" s="163"/>
    </row>
    <row r="37" spans="2:145" x14ac:dyDescent="0.3">
      <c r="EJ37" s="163"/>
      <c r="EK37" s="140"/>
      <c r="EL37" s="163"/>
      <c r="EM37" s="163"/>
      <c r="EN37" s="163"/>
      <c r="EO37" s="163"/>
    </row>
    <row r="38" spans="2:145" x14ac:dyDescent="0.3">
      <c r="EJ38" s="163"/>
      <c r="EK38" s="140"/>
      <c r="EL38" s="163"/>
      <c r="EM38" s="163"/>
      <c r="EN38" s="163"/>
      <c r="EO38" s="163"/>
    </row>
    <row r="39" spans="2:145" x14ac:dyDescent="0.3">
      <c r="EJ39" s="163"/>
      <c r="EK39" s="140"/>
      <c r="EL39" s="163"/>
      <c r="EM39" s="163"/>
      <c r="EN39" s="163"/>
      <c r="EO39" s="163"/>
    </row>
    <row r="40" spans="2:145" x14ac:dyDescent="0.3">
      <c r="EJ40" s="163"/>
      <c r="EK40" s="140"/>
      <c r="EL40" s="163"/>
      <c r="EM40" s="163"/>
      <c r="EN40" s="163"/>
      <c r="EO40" s="163"/>
    </row>
    <row r="41" spans="2:145" x14ac:dyDescent="0.3">
      <c r="EJ41" s="163"/>
      <c r="EK41" s="140"/>
      <c r="EL41" s="163"/>
      <c r="EM41" s="163"/>
      <c r="EN41" s="163"/>
      <c r="EO41" s="163"/>
    </row>
    <row r="42" spans="2:145" x14ac:dyDescent="0.3">
      <c r="EJ42" s="163"/>
      <c r="EK42" s="140"/>
      <c r="EL42" s="163"/>
      <c r="EM42" s="163"/>
      <c r="EN42" s="163"/>
      <c r="EO42" s="163"/>
    </row>
    <row r="43" spans="2:145" x14ac:dyDescent="0.3">
      <c r="EJ43" s="163"/>
      <c r="EK43" s="140"/>
      <c r="EL43" s="163"/>
      <c r="EM43" s="163"/>
      <c r="EN43" s="163"/>
      <c r="EO43" s="163"/>
    </row>
    <row r="44" spans="2:145" x14ac:dyDescent="0.3">
      <c r="EJ44" s="163"/>
      <c r="EK44" s="140"/>
      <c r="EL44" s="163"/>
      <c r="EM44" s="163"/>
      <c r="EN44" s="163"/>
      <c r="EO44" s="163"/>
    </row>
    <row r="45" spans="2:145" x14ac:dyDescent="0.3">
      <c r="EJ45" s="163"/>
      <c r="EK45" s="140"/>
      <c r="EL45" s="163"/>
      <c r="EM45" s="163"/>
      <c r="EN45" s="163"/>
      <c r="EO45" s="163"/>
    </row>
    <row r="46" spans="2:145" x14ac:dyDescent="0.3">
      <c r="EJ46" s="163"/>
      <c r="EK46" s="140"/>
      <c r="EL46" s="163"/>
      <c r="EM46" s="163"/>
      <c r="EN46" s="163"/>
      <c r="EO46" s="163"/>
    </row>
    <row r="47" spans="2:145" x14ac:dyDescent="0.3">
      <c r="EJ47" s="163"/>
      <c r="EK47" s="140"/>
      <c r="EL47" s="163"/>
      <c r="EM47" s="163"/>
      <c r="EN47" s="163"/>
      <c r="EO47" s="163"/>
    </row>
    <row r="48" spans="2:145" x14ac:dyDescent="0.3">
      <c r="EK48" s="115"/>
    </row>
    <row r="49" spans="141:141" x14ac:dyDescent="0.3">
      <c r="EK49" s="138"/>
    </row>
    <row r="50" spans="141:141" x14ac:dyDescent="0.3">
      <c r="EK50" s="152"/>
    </row>
  </sheetData>
  <mergeCells count="76">
    <mergeCell ref="AJ2:AK3"/>
    <mergeCell ref="AG3:AG4"/>
    <mergeCell ref="B1:DC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D2:CD3"/>
    <mergeCell ref="CE2:CE4"/>
    <mergeCell ref="CF2:CG3"/>
    <mergeCell ref="CH2:CT3"/>
    <mergeCell ref="BC2:BE3"/>
    <mergeCell ref="BF2:BG3"/>
    <mergeCell ref="BH2:BK3"/>
    <mergeCell ref="BL2:BW2"/>
    <mergeCell ref="BY2:BY4"/>
    <mergeCell ref="BZ2:CA2"/>
    <mergeCell ref="BT3:BX3"/>
    <mergeCell ref="BZ3:CA3"/>
    <mergeCell ref="DL2:DP3"/>
    <mergeCell ref="DQ2:ED2"/>
    <mergeCell ref="EE2:EH3"/>
    <mergeCell ref="E3:H3"/>
    <mergeCell ref="I3:J3"/>
    <mergeCell ref="K3:M3"/>
    <mergeCell ref="N3:O3"/>
    <mergeCell ref="AD3:AD4"/>
    <mergeCell ref="AE3:AE4"/>
    <mergeCell ref="AF3:AF4"/>
    <mergeCell ref="CU2:CW3"/>
    <mergeCell ref="CX2:CY3"/>
    <mergeCell ref="CZ2:DC3"/>
    <mergeCell ref="DD2:DD4"/>
    <mergeCell ref="DE2:DJ2"/>
    <mergeCell ref="AP3:AP4"/>
    <mergeCell ref="DQ3:DU3"/>
    <mergeCell ref="DV3:DZ3"/>
    <mergeCell ref="EA3:ED3"/>
    <mergeCell ref="AX3:AX4"/>
    <mergeCell ref="AY3:AY4"/>
    <mergeCell ref="AZ3:AZ4"/>
    <mergeCell ref="BA3:BA4"/>
    <mergeCell ref="BL3:BO3"/>
    <mergeCell ref="BP3:BS3"/>
    <mergeCell ref="DK2:DK4"/>
    <mergeCell ref="DE3:DF3"/>
    <mergeCell ref="DG3:DH3"/>
    <mergeCell ref="DI3:DI4"/>
    <mergeCell ref="DJ3:DJ4"/>
    <mergeCell ref="CB2:CB4"/>
    <mergeCell ref="CC2:CC4"/>
  </mergeCells>
  <pageMargins left="0.51181102362204722" right="0.11811023622047245" top="0.55118110236220474" bottom="0.55118110236220474" header="0.31496062992125984" footer="0.31496062992125984"/>
  <pageSetup paperSize="9" scale="4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U50"/>
  <sheetViews>
    <sheetView view="pageBreakPreview" zoomScale="50" zoomScaleNormal="43" zoomScaleSheetLayoutView="50" zoomScalePageLayoutView="29" workbookViewId="0">
      <pane xSplit="77" ySplit="4" topLeftCell="BZ8" activePane="bottomRight" state="frozen"/>
      <selection pane="topRight" activeCell="BZ1" sqref="BZ1"/>
      <selection pane="bottomLeft" activeCell="A5" sqref="A5"/>
      <selection pane="bottomRight" activeCell="CT23" sqref="CT23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9.8867187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hidden="1" customWidth="1"/>
    <col min="84" max="84" width="8.88671875" style="154" customWidth="1"/>
    <col min="85" max="85" width="8.44140625" style="154" customWidth="1"/>
    <col min="86" max="86" width="9.33203125" style="154" customWidth="1"/>
    <col min="87" max="87" width="10.77734375" style="154" customWidth="1"/>
    <col min="88" max="88" width="10.33203125" style="160" hidden="1" customWidth="1"/>
    <col min="89" max="89" width="8.44140625" style="154" customWidth="1"/>
    <col min="90" max="90" width="9.77734375" style="154" hidden="1" customWidth="1"/>
    <col min="91" max="91" width="9.44140625" style="154" customWidth="1"/>
    <col min="92" max="92" width="7.44140625" style="154" customWidth="1"/>
    <col min="93" max="93" width="11.5546875" style="154" customWidth="1"/>
    <col min="94" max="94" width="8.21875" style="154" customWidth="1"/>
    <col min="95" max="95" width="9.5546875" style="154" customWidth="1"/>
    <col min="96" max="96" width="8.109375" style="154" hidden="1" customWidth="1"/>
    <col min="97" max="97" width="8.109375" style="154" customWidth="1"/>
    <col min="98" max="98" width="8.44140625" style="154" customWidth="1"/>
    <col min="99" max="99" width="6.5546875" style="154" customWidth="1"/>
    <col min="100" max="100" width="7" style="154" customWidth="1"/>
    <col min="101" max="101" width="5.88671875" style="154" customWidth="1"/>
    <col min="102" max="102" width="6.77734375" style="154" customWidth="1"/>
    <col min="103" max="103" width="5.88671875" style="154" customWidth="1"/>
    <col min="104" max="104" width="10" style="154" customWidth="1"/>
    <col min="105" max="105" width="9.5546875" style="154" customWidth="1"/>
    <col min="106" max="106" width="7.109375" style="154" customWidth="1"/>
    <col min="107" max="108" width="7.21875" style="154" customWidth="1"/>
    <col min="109" max="109" width="8.44140625" style="154" customWidth="1"/>
    <col min="110" max="110" width="8.88671875" style="154" customWidth="1"/>
    <col min="111" max="111" width="8.33203125" style="154" customWidth="1"/>
    <col min="112" max="112" width="9.21875" style="154" customWidth="1"/>
    <col min="113" max="113" width="7.109375" style="154" customWidth="1"/>
    <col min="114" max="114" width="7.6640625" style="154" customWidth="1"/>
    <col min="115" max="115" width="13.109375" style="154" hidden="1" customWidth="1"/>
    <col min="116" max="116" width="6.88671875" style="154" hidden="1" customWidth="1"/>
    <col min="117" max="117" width="8.109375" style="154" hidden="1" customWidth="1"/>
    <col min="118" max="118" width="6.77734375" style="154" hidden="1" customWidth="1"/>
    <col min="119" max="119" width="8.21875" style="154" hidden="1" customWidth="1"/>
    <col min="120" max="120" width="7.109375" style="154" hidden="1" customWidth="1"/>
    <col min="121" max="121" width="5.44140625" style="154" hidden="1" customWidth="1"/>
    <col min="122" max="122" width="5.77734375" style="154" hidden="1" customWidth="1"/>
    <col min="123" max="123" width="6.5546875" style="154" hidden="1" customWidth="1"/>
    <col min="124" max="124" width="6.109375" style="154" hidden="1" customWidth="1"/>
    <col min="125" max="125" width="5.88671875" style="154" hidden="1" customWidth="1"/>
    <col min="126" max="126" width="5.44140625" style="154" hidden="1" customWidth="1"/>
    <col min="127" max="127" width="5.5546875" style="154" hidden="1" customWidth="1"/>
    <col min="128" max="128" width="6.44140625" style="154" hidden="1" customWidth="1"/>
    <col min="129" max="129" width="6" style="154" hidden="1" customWidth="1"/>
    <col min="130" max="130" width="5.88671875" style="154" hidden="1" customWidth="1"/>
    <col min="131" max="131" width="5.109375" style="154" hidden="1" customWidth="1"/>
    <col min="132" max="132" width="6.77734375" style="154" hidden="1" customWidth="1"/>
    <col min="133" max="133" width="7.44140625" style="154" hidden="1" customWidth="1"/>
    <col min="134" max="134" width="5.5546875" style="154" hidden="1" customWidth="1"/>
    <col min="135" max="135" width="5.6640625" style="154" hidden="1" customWidth="1"/>
    <col min="136" max="136" width="6.88671875" style="154" hidden="1" customWidth="1"/>
    <col min="137" max="137" width="8.109375" style="154" hidden="1" customWidth="1"/>
    <col min="138" max="138" width="5.5546875" style="154" hidden="1" customWidth="1"/>
    <col min="139" max="139" width="9.109375" style="162" customWidth="1"/>
    <col min="140" max="140" width="13.109375" style="162" customWidth="1"/>
    <col min="141" max="143" width="9.44140625" style="162" bestFit="1" customWidth="1"/>
    <col min="144" max="144" width="11.21875" style="162" customWidth="1"/>
    <col min="145" max="145" width="11" style="162" customWidth="1"/>
    <col min="146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9.88671875" style="162" customWidth="1"/>
    <col min="336" max="336" width="8.109375" style="162" customWidth="1"/>
    <col min="337" max="339" width="0" style="162" hidden="1" customWidth="1"/>
    <col min="340" max="340" width="8.88671875" style="162" customWidth="1"/>
    <col min="341" max="341" width="8.44140625" style="162" customWidth="1"/>
    <col min="342" max="342" width="9.33203125" style="162" customWidth="1"/>
    <col min="343" max="343" width="10.77734375" style="162" customWidth="1"/>
    <col min="344" max="344" width="0" style="162" hidden="1" customWidth="1"/>
    <col min="345" max="345" width="8.44140625" style="162" customWidth="1"/>
    <col min="346" max="346" width="0" style="162" hidden="1" customWidth="1"/>
    <col min="347" max="347" width="9.44140625" style="162" customWidth="1"/>
    <col min="348" max="348" width="7.44140625" style="162" customWidth="1"/>
    <col min="349" max="349" width="11.5546875" style="162" customWidth="1"/>
    <col min="350" max="350" width="8.21875" style="162" customWidth="1"/>
    <col min="351" max="351" width="9.5546875" style="162" customWidth="1"/>
    <col min="352" max="352" width="0" style="162" hidden="1" customWidth="1"/>
    <col min="353" max="353" width="8.109375" style="162" customWidth="1"/>
    <col min="354" max="354" width="8.44140625" style="162" customWidth="1"/>
    <col min="355" max="355" width="6.5546875" style="162" customWidth="1"/>
    <col min="356" max="356" width="7" style="162" customWidth="1"/>
    <col min="357" max="357" width="5.88671875" style="162" customWidth="1"/>
    <col min="358" max="358" width="6.77734375" style="162" customWidth="1"/>
    <col min="359" max="359" width="5.88671875" style="162" customWidth="1"/>
    <col min="360" max="360" width="10" style="162" customWidth="1"/>
    <col min="361" max="361" width="9.5546875" style="162" customWidth="1"/>
    <col min="362" max="362" width="7.109375" style="162" customWidth="1"/>
    <col min="363" max="364" width="7.21875" style="162" customWidth="1"/>
    <col min="365" max="365" width="8.44140625" style="162" customWidth="1"/>
    <col min="366" max="366" width="8.88671875" style="162" customWidth="1"/>
    <col min="367" max="367" width="8.33203125" style="162" customWidth="1"/>
    <col min="368" max="368" width="9.21875" style="162" customWidth="1"/>
    <col min="369" max="369" width="7.109375" style="162" customWidth="1"/>
    <col min="370" max="370" width="7.6640625" style="162" customWidth="1"/>
    <col min="371" max="394" width="0" style="162" hidden="1" customWidth="1"/>
    <col min="395" max="395" width="9.109375" style="162" customWidth="1"/>
    <col min="396" max="396" width="13.109375" style="162" customWidth="1"/>
    <col min="397" max="399" width="9.44140625" style="162" bestFit="1" customWidth="1"/>
    <col min="400" max="400" width="11.21875" style="162" customWidth="1"/>
    <col min="401" max="401" width="11" style="162" customWidth="1"/>
    <col min="402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9.88671875" style="162" customWidth="1"/>
    <col min="592" max="592" width="8.109375" style="162" customWidth="1"/>
    <col min="593" max="595" width="0" style="162" hidden="1" customWidth="1"/>
    <col min="596" max="596" width="8.88671875" style="162" customWidth="1"/>
    <col min="597" max="597" width="8.44140625" style="162" customWidth="1"/>
    <col min="598" max="598" width="9.33203125" style="162" customWidth="1"/>
    <col min="599" max="599" width="10.77734375" style="162" customWidth="1"/>
    <col min="600" max="600" width="0" style="162" hidden="1" customWidth="1"/>
    <col min="601" max="601" width="8.44140625" style="162" customWidth="1"/>
    <col min="602" max="602" width="0" style="162" hidden="1" customWidth="1"/>
    <col min="603" max="603" width="9.44140625" style="162" customWidth="1"/>
    <col min="604" max="604" width="7.44140625" style="162" customWidth="1"/>
    <col min="605" max="605" width="11.5546875" style="162" customWidth="1"/>
    <col min="606" max="606" width="8.21875" style="162" customWidth="1"/>
    <col min="607" max="607" width="9.5546875" style="162" customWidth="1"/>
    <col min="608" max="608" width="0" style="162" hidden="1" customWidth="1"/>
    <col min="609" max="609" width="8.109375" style="162" customWidth="1"/>
    <col min="610" max="610" width="8.44140625" style="162" customWidth="1"/>
    <col min="611" max="611" width="6.5546875" style="162" customWidth="1"/>
    <col min="612" max="612" width="7" style="162" customWidth="1"/>
    <col min="613" max="613" width="5.88671875" style="162" customWidth="1"/>
    <col min="614" max="614" width="6.77734375" style="162" customWidth="1"/>
    <col min="615" max="615" width="5.88671875" style="162" customWidth="1"/>
    <col min="616" max="616" width="10" style="162" customWidth="1"/>
    <col min="617" max="617" width="9.5546875" style="162" customWidth="1"/>
    <col min="618" max="618" width="7.109375" style="162" customWidth="1"/>
    <col min="619" max="620" width="7.21875" style="162" customWidth="1"/>
    <col min="621" max="621" width="8.44140625" style="162" customWidth="1"/>
    <col min="622" max="622" width="8.88671875" style="162" customWidth="1"/>
    <col min="623" max="623" width="8.33203125" style="162" customWidth="1"/>
    <col min="624" max="624" width="9.21875" style="162" customWidth="1"/>
    <col min="625" max="625" width="7.109375" style="162" customWidth="1"/>
    <col min="626" max="626" width="7.6640625" style="162" customWidth="1"/>
    <col min="627" max="650" width="0" style="162" hidden="1" customWidth="1"/>
    <col min="651" max="651" width="9.109375" style="162" customWidth="1"/>
    <col min="652" max="652" width="13.109375" style="162" customWidth="1"/>
    <col min="653" max="655" width="9.44140625" style="162" bestFit="1" customWidth="1"/>
    <col min="656" max="656" width="11.21875" style="162" customWidth="1"/>
    <col min="657" max="657" width="11" style="162" customWidth="1"/>
    <col min="658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9.88671875" style="162" customWidth="1"/>
    <col min="848" max="848" width="8.109375" style="162" customWidth="1"/>
    <col min="849" max="851" width="0" style="162" hidden="1" customWidth="1"/>
    <col min="852" max="852" width="8.88671875" style="162" customWidth="1"/>
    <col min="853" max="853" width="8.44140625" style="162" customWidth="1"/>
    <col min="854" max="854" width="9.33203125" style="162" customWidth="1"/>
    <col min="855" max="855" width="10.77734375" style="162" customWidth="1"/>
    <col min="856" max="856" width="0" style="162" hidden="1" customWidth="1"/>
    <col min="857" max="857" width="8.44140625" style="162" customWidth="1"/>
    <col min="858" max="858" width="0" style="162" hidden="1" customWidth="1"/>
    <col min="859" max="859" width="9.44140625" style="162" customWidth="1"/>
    <col min="860" max="860" width="7.44140625" style="162" customWidth="1"/>
    <col min="861" max="861" width="11.5546875" style="162" customWidth="1"/>
    <col min="862" max="862" width="8.21875" style="162" customWidth="1"/>
    <col min="863" max="863" width="9.5546875" style="162" customWidth="1"/>
    <col min="864" max="864" width="0" style="162" hidden="1" customWidth="1"/>
    <col min="865" max="865" width="8.109375" style="162" customWidth="1"/>
    <col min="866" max="866" width="8.44140625" style="162" customWidth="1"/>
    <col min="867" max="867" width="6.5546875" style="162" customWidth="1"/>
    <col min="868" max="868" width="7" style="162" customWidth="1"/>
    <col min="869" max="869" width="5.88671875" style="162" customWidth="1"/>
    <col min="870" max="870" width="6.77734375" style="162" customWidth="1"/>
    <col min="871" max="871" width="5.88671875" style="162" customWidth="1"/>
    <col min="872" max="872" width="10" style="162" customWidth="1"/>
    <col min="873" max="873" width="9.5546875" style="162" customWidth="1"/>
    <col min="874" max="874" width="7.109375" style="162" customWidth="1"/>
    <col min="875" max="876" width="7.21875" style="162" customWidth="1"/>
    <col min="877" max="877" width="8.44140625" style="162" customWidth="1"/>
    <col min="878" max="878" width="8.88671875" style="162" customWidth="1"/>
    <col min="879" max="879" width="8.33203125" style="162" customWidth="1"/>
    <col min="880" max="880" width="9.21875" style="162" customWidth="1"/>
    <col min="881" max="881" width="7.109375" style="162" customWidth="1"/>
    <col min="882" max="882" width="7.6640625" style="162" customWidth="1"/>
    <col min="883" max="906" width="0" style="162" hidden="1" customWidth="1"/>
    <col min="907" max="907" width="9.109375" style="162" customWidth="1"/>
    <col min="908" max="908" width="13.109375" style="162" customWidth="1"/>
    <col min="909" max="911" width="9.44140625" style="162" bestFit="1" customWidth="1"/>
    <col min="912" max="912" width="11.21875" style="162" customWidth="1"/>
    <col min="913" max="913" width="11" style="162" customWidth="1"/>
    <col min="914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9.88671875" style="162" customWidth="1"/>
    <col min="1104" max="1104" width="8.109375" style="162" customWidth="1"/>
    <col min="1105" max="1107" width="0" style="162" hidden="1" customWidth="1"/>
    <col min="1108" max="1108" width="8.88671875" style="162" customWidth="1"/>
    <col min="1109" max="1109" width="8.44140625" style="162" customWidth="1"/>
    <col min="1110" max="1110" width="9.33203125" style="162" customWidth="1"/>
    <col min="1111" max="1111" width="10.77734375" style="162" customWidth="1"/>
    <col min="1112" max="1112" width="0" style="162" hidden="1" customWidth="1"/>
    <col min="1113" max="1113" width="8.44140625" style="162" customWidth="1"/>
    <col min="1114" max="1114" width="0" style="162" hidden="1" customWidth="1"/>
    <col min="1115" max="1115" width="9.44140625" style="162" customWidth="1"/>
    <col min="1116" max="1116" width="7.44140625" style="162" customWidth="1"/>
    <col min="1117" max="1117" width="11.5546875" style="162" customWidth="1"/>
    <col min="1118" max="1118" width="8.21875" style="162" customWidth="1"/>
    <col min="1119" max="1119" width="9.5546875" style="162" customWidth="1"/>
    <col min="1120" max="1120" width="0" style="162" hidden="1" customWidth="1"/>
    <col min="1121" max="1121" width="8.109375" style="162" customWidth="1"/>
    <col min="1122" max="1122" width="8.44140625" style="162" customWidth="1"/>
    <col min="1123" max="1123" width="6.5546875" style="162" customWidth="1"/>
    <col min="1124" max="1124" width="7" style="162" customWidth="1"/>
    <col min="1125" max="1125" width="5.88671875" style="162" customWidth="1"/>
    <col min="1126" max="1126" width="6.77734375" style="162" customWidth="1"/>
    <col min="1127" max="1127" width="5.88671875" style="162" customWidth="1"/>
    <col min="1128" max="1128" width="10" style="162" customWidth="1"/>
    <col min="1129" max="1129" width="9.5546875" style="162" customWidth="1"/>
    <col min="1130" max="1130" width="7.109375" style="162" customWidth="1"/>
    <col min="1131" max="1132" width="7.21875" style="162" customWidth="1"/>
    <col min="1133" max="1133" width="8.44140625" style="162" customWidth="1"/>
    <col min="1134" max="1134" width="8.88671875" style="162" customWidth="1"/>
    <col min="1135" max="1135" width="8.33203125" style="162" customWidth="1"/>
    <col min="1136" max="1136" width="9.21875" style="162" customWidth="1"/>
    <col min="1137" max="1137" width="7.109375" style="162" customWidth="1"/>
    <col min="1138" max="1138" width="7.6640625" style="162" customWidth="1"/>
    <col min="1139" max="1162" width="0" style="162" hidden="1" customWidth="1"/>
    <col min="1163" max="1163" width="9.109375" style="162" customWidth="1"/>
    <col min="1164" max="1164" width="13.109375" style="162" customWidth="1"/>
    <col min="1165" max="1167" width="9.44140625" style="162" bestFit="1" customWidth="1"/>
    <col min="1168" max="1168" width="11.21875" style="162" customWidth="1"/>
    <col min="1169" max="1169" width="11" style="162" customWidth="1"/>
    <col min="1170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9.88671875" style="162" customWidth="1"/>
    <col min="1360" max="1360" width="8.109375" style="162" customWidth="1"/>
    <col min="1361" max="1363" width="0" style="162" hidden="1" customWidth="1"/>
    <col min="1364" max="1364" width="8.88671875" style="162" customWidth="1"/>
    <col min="1365" max="1365" width="8.44140625" style="162" customWidth="1"/>
    <col min="1366" max="1366" width="9.33203125" style="162" customWidth="1"/>
    <col min="1367" max="1367" width="10.77734375" style="162" customWidth="1"/>
    <col min="1368" max="1368" width="0" style="162" hidden="1" customWidth="1"/>
    <col min="1369" max="1369" width="8.44140625" style="162" customWidth="1"/>
    <col min="1370" max="1370" width="0" style="162" hidden="1" customWidth="1"/>
    <col min="1371" max="1371" width="9.44140625" style="162" customWidth="1"/>
    <col min="1372" max="1372" width="7.44140625" style="162" customWidth="1"/>
    <col min="1373" max="1373" width="11.5546875" style="162" customWidth="1"/>
    <col min="1374" max="1374" width="8.21875" style="162" customWidth="1"/>
    <col min="1375" max="1375" width="9.5546875" style="162" customWidth="1"/>
    <col min="1376" max="1376" width="0" style="162" hidden="1" customWidth="1"/>
    <col min="1377" max="1377" width="8.109375" style="162" customWidth="1"/>
    <col min="1378" max="1378" width="8.44140625" style="162" customWidth="1"/>
    <col min="1379" max="1379" width="6.5546875" style="162" customWidth="1"/>
    <col min="1380" max="1380" width="7" style="162" customWidth="1"/>
    <col min="1381" max="1381" width="5.88671875" style="162" customWidth="1"/>
    <col min="1382" max="1382" width="6.77734375" style="162" customWidth="1"/>
    <col min="1383" max="1383" width="5.88671875" style="162" customWidth="1"/>
    <col min="1384" max="1384" width="10" style="162" customWidth="1"/>
    <col min="1385" max="1385" width="9.5546875" style="162" customWidth="1"/>
    <col min="1386" max="1386" width="7.109375" style="162" customWidth="1"/>
    <col min="1387" max="1388" width="7.21875" style="162" customWidth="1"/>
    <col min="1389" max="1389" width="8.44140625" style="162" customWidth="1"/>
    <col min="1390" max="1390" width="8.88671875" style="162" customWidth="1"/>
    <col min="1391" max="1391" width="8.33203125" style="162" customWidth="1"/>
    <col min="1392" max="1392" width="9.21875" style="162" customWidth="1"/>
    <col min="1393" max="1393" width="7.109375" style="162" customWidth="1"/>
    <col min="1394" max="1394" width="7.6640625" style="162" customWidth="1"/>
    <col min="1395" max="1418" width="0" style="162" hidden="1" customWidth="1"/>
    <col min="1419" max="1419" width="9.109375" style="162" customWidth="1"/>
    <col min="1420" max="1420" width="13.109375" style="162" customWidth="1"/>
    <col min="1421" max="1423" width="9.44140625" style="162" bestFit="1" customWidth="1"/>
    <col min="1424" max="1424" width="11.21875" style="162" customWidth="1"/>
    <col min="1425" max="1425" width="11" style="162" customWidth="1"/>
    <col min="1426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9.88671875" style="162" customWidth="1"/>
    <col min="1616" max="1616" width="8.109375" style="162" customWidth="1"/>
    <col min="1617" max="1619" width="0" style="162" hidden="1" customWidth="1"/>
    <col min="1620" max="1620" width="8.88671875" style="162" customWidth="1"/>
    <col min="1621" max="1621" width="8.44140625" style="162" customWidth="1"/>
    <col min="1622" max="1622" width="9.33203125" style="162" customWidth="1"/>
    <col min="1623" max="1623" width="10.77734375" style="162" customWidth="1"/>
    <col min="1624" max="1624" width="0" style="162" hidden="1" customWidth="1"/>
    <col min="1625" max="1625" width="8.44140625" style="162" customWidth="1"/>
    <col min="1626" max="1626" width="0" style="162" hidden="1" customWidth="1"/>
    <col min="1627" max="1627" width="9.44140625" style="162" customWidth="1"/>
    <col min="1628" max="1628" width="7.44140625" style="162" customWidth="1"/>
    <col min="1629" max="1629" width="11.5546875" style="162" customWidth="1"/>
    <col min="1630" max="1630" width="8.21875" style="162" customWidth="1"/>
    <col min="1631" max="1631" width="9.5546875" style="162" customWidth="1"/>
    <col min="1632" max="1632" width="0" style="162" hidden="1" customWidth="1"/>
    <col min="1633" max="1633" width="8.109375" style="162" customWidth="1"/>
    <col min="1634" max="1634" width="8.44140625" style="162" customWidth="1"/>
    <col min="1635" max="1635" width="6.5546875" style="162" customWidth="1"/>
    <col min="1636" max="1636" width="7" style="162" customWidth="1"/>
    <col min="1637" max="1637" width="5.88671875" style="162" customWidth="1"/>
    <col min="1638" max="1638" width="6.77734375" style="162" customWidth="1"/>
    <col min="1639" max="1639" width="5.88671875" style="162" customWidth="1"/>
    <col min="1640" max="1640" width="10" style="162" customWidth="1"/>
    <col min="1641" max="1641" width="9.5546875" style="162" customWidth="1"/>
    <col min="1642" max="1642" width="7.109375" style="162" customWidth="1"/>
    <col min="1643" max="1644" width="7.21875" style="162" customWidth="1"/>
    <col min="1645" max="1645" width="8.44140625" style="162" customWidth="1"/>
    <col min="1646" max="1646" width="8.88671875" style="162" customWidth="1"/>
    <col min="1647" max="1647" width="8.33203125" style="162" customWidth="1"/>
    <col min="1648" max="1648" width="9.21875" style="162" customWidth="1"/>
    <col min="1649" max="1649" width="7.109375" style="162" customWidth="1"/>
    <col min="1650" max="1650" width="7.6640625" style="162" customWidth="1"/>
    <col min="1651" max="1674" width="0" style="162" hidden="1" customWidth="1"/>
    <col min="1675" max="1675" width="9.109375" style="162" customWidth="1"/>
    <col min="1676" max="1676" width="13.109375" style="162" customWidth="1"/>
    <col min="1677" max="1679" width="9.44140625" style="162" bestFit="1" customWidth="1"/>
    <col min="1680" max="1680" width="11.21875" style="162" customWidth="1"/>
    <col min="1681" max="1681" width="11" style="162" customWidth="1"/>
    <col min="1682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9.88671875" style="162" customWidth="1"/>
    <col min="1872" max="1872" width="8.109375" style="162" customWidth="1"/>
    <col min="1873" max="1875" width="0" style="162" hidden="1" customWidth="1"/>
    <col min="1876" max="1876" width="8.88671875" style="162" customWidth="1"/>
    <col min="1877" max="1877" width="8.44140625" style="162" customWidth="1"/>
    <col min="1878" max="1878" width="9.33203125" style="162" customWidth="1"/>
    <col min="1879" max="1879" width="10.77734375" style="162" customWidth="1"/>
    <col min="1880" max="1880" width="0" style="162" hidden="1" customWidth="1"/>
    <col min="1881" max="1881" width="8.44140625" style="162" customWidth="1"/>
    <col min="1882" max="1882" width="0" style="162" hidden="1" customWidth="1"/>
    <col min="1883" max="1883" width="9.44140625" style="162" customWidth="1"/>
    <col min="1884" max="1884" width="7.44140625" style="162" customWidth="1"/>
    <col min="1885" max="1885" width="11.5546875" style="162" customWidth="1"/>
    <col min="1886" max="1886" width="8.21875" style="162" customWidth="1"/>
    <col min="1887" max="1887" width="9.5546875" style="162" customWidth="1"/>
    <col min="1888" max="1888" width="0" style="162" hidden="1" customWidth="1"/>
    <col min="1889" max="1889" width="8.109375" style="162" customWidth="1"/>
    <col min="1890" max="1890" width="8.44140625" style="162" customWidth="1"/>
    <col min="1891" max="1891" width="6.5546875" style="162" customWidth="1"/>
    <col min="1892" max="1892" width="7" style="162" customWidth="1"/>
    <col min="1893" max="1893" width="5.88671875" style="162" customWidth="1"/>
    <col min="1894" max="1894" width="6.77734375" style="162" customWidth="1"/>
    <col min="1895" max="1895" width="5.88671875" style="162" customWidth="1"/>
    <col min="1896" max="1896" width="10" style="162" customWidth="1"/>
    <col min="1897" max="1897" width="9.5546875" style="162" customWidth="1"/>
    <col min="1898" max="1898" width="7.109375" style="162" customWidth="1"/>
    <col min="1899" max="1900" width="7.21875" style="162" customWidth="1"/>
    <col min="1901" max="1901" width="8.44140625" style="162" customWidth="1"/>
    <col min="1902" max="1902" width="8.88671875" style="162" customWidth="1"/>
    <col min="1903" max="1903" width="8.33203125" style="162" customWidth="1"/>
    <col min="1904" max="1904" width="9.21875" style="162" customWidth="1"/>
    <col min="1905" max="1905" width="7.109375" style="162" customWidth="1"/>
    <col min="1906" max="1906" width="7.6640625" style="162" customWidth="1"/>
    <col min="1907" max="1930" width="0" style="162" hidden="1" customWidth="1"/>
    <col min="1931" max="1931" width="9.109375" style="162" customWidth="1"/>
    <col min="1932" max="1932" width="13.109375" style="162" customWidth="1"/>
    <col min="1933" max="1935" width="9.44140625" style="162" bestFit="1" customWidth="1"/>
    <col min="1936" max="1936" width="11.21875" style="162" customWidth="1"/>
    <col min="1937" max="1937" width="11" style="162" customWidth="1"/>
    <col min="1938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9.88671875" style="162" customWidth="1"/>
    <col min="2128" max="2128" width="8.109375" style="162" customWidth="1"/>
    <col min="2129" max="2131" width="0" style="162" hidden="1" customWidth="1"/>
    <col min="2132" max="2132" width="8.88671875" style="162" customWidth="1"/>
    <col min="2133" max="2133" width="8.44140625" style="162" customWidth="1"/>
    <col min="2134" max="2134" width="9.33203125" style="162" customWidth="1"/>
    <col min="2135" max="2135" width="10.77734375" style="162" customWidth="1"/>
    <col min="2136" max="2136" width="0" style="162" hidden="1" customWidth="1"/>
    <col min="2137" max="2137" width="8.44140625" style="162" customWidth="1"/>
    <col min="2138" max="2138" width="0" style="162" hidden="1" customWidth="1"/>
    <col min="2139" max="2139" width="9.44140625" style="162" customWidth="1"/>
    <col min="2140" max="2140" width="7.44140625" style="162" customWidth="1"/>
    <col min="2141" max="2141" width="11.5546875" style="162" customWidth="1"/>
    <col min="2142" max="2142" width="8.21875" style="162" customWidth="1"/>
    <col min="2143" max="2143" width="9.5546875" style="162" customWidth="1"/>
    <col min="2144" max="2144" width="0" style="162" hidden="1" customWidth="1"/>
    <col min="2145" max="2145" width="8.109375" style="162" customWidth="1"/>
    <col min="2146" max="2146" width="8.44140625" style="162" customWidth="1"/>
    <col min="2147" max="2147" width="6.5546875" style="162" customWidth="1"/>
    <col min="2148" max="2148" width="7" style="162" customWidth="1"/>
    <col min="2149" max="2149" width="5.88671875" style="162" customWidth="1"/>
    <col min="2150" max="2150" width="6.77734375" style="162" customWidth="1"/>
    <col min="2151" max="2151" width="5.88671875" style="162" customWidth="1"/>
    <col min="2152" max="2152" width="10" style="162" customWidth="1"/>
    <col min="2153" max="2153" width="9.5546875" style="162" customWidth="1"/>
    <col min="2154" max="2154" width="7.109375" style="162" customWidth="1"/>
    <col min="2155" max="2156" width="7.21875" style="162" customWidth="1"/>
    <col min="2157" max="2157" width="8.44140625" style="162" customWidth="1"/>
    <col min="2158" max="2158" width="8.88671875" style="162" customWidth="1"/>
    <col min="2159" max="2159" width="8.33203125" style="162" customWidth="1"/>
    <col min="2160" max="2160" width="9.21875" style="162" customWidth="1"/>
    <col min="2161" max="2161" width="7.109375" style="162" customWidth="1"/>
    <col min="2162" max="2162" width="7.6640625" style="162" customWidth="1"/>
    <col min="2163" max="2186" width="0" style="162" hidden="1" customWidth="1"/>
    <col min="2187" max="2187" width="9.109375" style="162" customWidth="1"/>
    <col min="2188" max="2188" width="13.109375" style="162" customWidth="1"/>
    <col min="2189" max="2191" width="9.44140625" style="162" bestFit="1" customWidth="1"/>
    <col min="2192" max="2192" width="11.21875" style="162" customWidth="1"/>
    <col min="2193" max="2193" width="11" style="162" customWidth="1"/>
    <col min="2194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9.88671875" style="162" customWidth="1"/>
    <col min="2384" max="2384" width="8.109375" style="162" customWidth="1"/>
    <col min="2385" max="2387" width="0" style="162" hidden="1" customWidth="1"/>
    <col min="2388" max="2388" width="8.88671875" style="162" customWidth="1"/>
    <col min="2389" max="2389" width="8.44140625" style="162" customWidth="1"/>
    <col min="2390" max="2390" width="9.33203125" style="162" customWidth="1"/>
    <col min="2391" max="2391" width="10.77734375" style="162" customWidth="1"/>
    <col min="2392" max="2392" width="0" style="162" hidden="1" customWidth="1"/>
    <col min="2393" max="2393" width="8.44140625" style="162" customWidth="1"/>
    <col min="2394" max="2394" width="0" style="162" hidden="1" customWidth="1"/>
    <col min="2395" max="2395" width="9.44140625" style="162" customWidth="1"/>
    <col min="2396" max="2396" width="7.44140625" style="162" customWidth="1"/>
    <col min="2397" max="2397" width="11.5546875" style="162" customWidth="1"/>
    <col min="2398" max="2398" width="8.21875" style="162" customWidth="1"/>
    <col min="2399" max="2399" width="9.5546875" style="162" customWidth="1"/>
    <col min="2400" max="2400" width="0" style="162" hidden="1" customWidth="1"/>
    <col min="2401" max="2401" width="8.109375" style="162" customWidth="1"/>
    <col min="2402" max="2402" width="8.44140625" style="162" customWidth="1"/>
    <col min="2403" max="2403" width="6.5546875" style="162" customWidth="1"/>
    <col min="2404" max="2404" width="7" style="162" customWidth="1"/>
    <col min="2405" max="2405" width="5.88671875" style="162" customWidth="1"/>
    <col min="2406" max="2406" width="6.77734375" style="162" customWidth="1"/>
    <col min="2407" max="2407" width="5.88671875" style="162" customWidth="1"/>
    <col min="2408" max="2408" width="10" style="162" customWidth="1"/>
    <col min="2409" max="2409" width="9.5546875" style="162" customWidth="1"/>
    <col min="2410" max="2410" width="7.109375" style="162" customWidth="1"/>
    <col min="2411" max="2412" width="7.21875" style="162" customWidth="1"/>
    <col min="2413" max="2413" width="8.44140625" style="162" customWidth="1"/>
    <col min="2414" max="2414" width="8.88671875" style="162" customWidth="1"/>
    <col min="2415" max="2415" width="8.33203125" style="162" customWidth="1"/>
    <col min="2416" max="2416" width="9.21875" style="162" customWidth="1"/>
    <col min="2417" max="2417" width="7.109375" style="162" customWidth="1"/>
    <col min="2418" max="2418" width="7.6640625" style="162" customWidth="1"/>
    <col min="2419" max="2442" width="0" style="162" hidden="1" customWidth="1"/>
    <col min="2443" max="2443" width="9.109375" style="162" customWidth="1"/>
    <col min="2444" max="2444" width="13.109375" style="162" customWidth="1"/>
    <col min="2445" max="2447" width="9.44140625" style="162" bestFit="1" customWidth="1"/>
    <col min="2448" max="2448" width="11.21875" style="162" customWidth="1"/>
    <col min="2449" max="2449" width="11" style="162" customWidth="1"/>
    <col min="2450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9.88671875" style="162" customWidth="1"/>
    <col min="2640" max="2640" width="8.109375" style="162" customWidth="1"/>
    <col min="2641" max="2643" width="0" style="162" hidden="1" customWidth="1"/>
    <col min="2644" max="2644" width="8.88671875" style="162" customWidth="1"/>
    <col min="2645" max="2645" width="8.44140625" style="162" customWidth="1"/>
    <col min="2646" max="2646" width="9.33203125" style="162" customWidth="1"/>
    <col min="2647" max="2647" width="10.77734375" style="162" customWidth="1"/>
    <col min="2648" max="2648" width="0" style="162" hidden="1" customWidth="1"/>
    <col min="2649" max="2649" width="8.44140625" style="162" customWidth="1"/>
    <col min="2650" max="2650" width="0" style="162" hidden="1" customWidth="1"/>
    <col min="2651" max="2651" width="9.44140625" style="162" customWidth="1"/>
    <col min="2652" max="2652" width="7.44140625" style="162" customWidth="1"/>
    <col min="2653" max="2653" width="11.5546875" style="162" customWidth="1"/>
    <col min="2654" max="2654" width="8.21875" style="162" customWidth="1"/>
    <col min="2655" max="2655" width="9.5546875" style="162" customWidth="1"/>
    <col min="2656" max="2656" width="0" style="162" hidden="1" customWidth="1"/>
    <col min="2657" max="2657" width="8.109375" style="162" customWidth="1"/>
    <col min="2658" max="2658" width="8.44140625" style="162" customWidth="1"/>
    <col min="2659" max="2659" width="6.5546875" style="162" customWidth="1"/>
    <col min="2660" max="2660" width="7" style="162" customWidth="1"/>
    <col min="2661" max="2661" width="5.88671875" style="162" customWidth="1"/>
    <col min="2662" max="2662" width="6.77734375" style="162" customWidth="1"/>
    <col min="2663" max="2663" width="5.88671875" style="162" customWidth="1"/>
    <col min="2664" max="2664" width="10" style="162" customWidth="1"/>
    <col min="2665" max="2665" width="9.5546875" style="162" customWidth="1"/>
    <col min="2666" max="2666" width="7.109375" style="162" customWidth="1"/>
    <col min="2667" max="2668" width="7.21875" style="162" customWidth="1"/>
    <col min="2669" max="2669" width="8.44140625" style="162" customWidth="1"/>
    <col min="2670" max="2670" width="8.88671875" style="162" customWidth="1"/>
    <col min="2671" max="2671" width="8.33203125" style="162" customWidth="1"/>
    <col min="2672" max="2672" width="9.21875" style="162" customWidth="1"/>
    <col min="2673" max="2673" width="7.109375" style="162" customWidth="1"/>
    <col min="2674" max="2674" width="7.6640625" style="162" customWidth="1"/>
    <col min="2675" max="2698" width="0" style="162" hidden="1" customWidth="1"/>
    <col min="2699" max="2699" width="9.109375" style="162" customWidth="1"/>
    <col min="2700" max="2700" width="13.109375" style="162" customWidth="1"/>
    <col min="2701" max="2703" width="9.44140625" style="162" bestFit="1" customWidth="1"/>
    <col min="2704" max="2704" width="11.21875" style="162" customWidth="1"/>
    <col min="2705" max="2705" width="11" style="162" customWidth="1"/>
    <col min="2706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9.88671875" style="162" customWidth="1"/>
    <col min="2896" max="2896" width="8.109375" style="162" customWidth="1"/>
    <col min="2897" max="2899" width="0" style="162" hidden="1" customWidth="1"/>
    <col min="2900" max="2900" width="8.88671875" style="162" customWidth="1"/>
    <col min="2901" max="2901" width="8.44140625" style="162" customWidth="1"/>
    <col min="2902" max="2902" width="9.33203125" style="162" customWidth="1"/>
    <col min="2903" max="2903" width="10.77734375" style="162" customWidth="1"/>
    <col min="2904" max="2904" width="0" style="162" hidden="1" customWidth="1"/>
    <col min="2905" max="2905" width="8.44140625" style="162" customWidth="1"/>
    <col min="2906" max="2906" width="0" style="162" hidden="1" customWidth="1"/>
    <col min="2907" max="2907" width="9.44140625" style="162" customWidth="1"/>
    <col min="2908" max="2908" width="7.44140625" style="162" customWidth="1"/>
    <col min="2909" max="2909" width="11.5546875" style="162" customWidth="1"/>
    <col min="2910" max="2910" width="8.21875" style="162" customWidth="1"/>
    <col min="2911" max="2911" width="9.5546875" style="162" customWidth="1"/>
    <col min="2912" max="2912" width="0" style="162" hidden="1" customWidth="1"/>
    <col min="2913" max="2913" width="8.109375" style="162" customWidth="1"/>
    <col min="2914" max="2914" width="8.44140625" style="162" customWidth="1"/>
    <col min="2915" max="2915" width="6.5546875" style="162" customWidth="1"/>
    <col min="2916" max="2916" width="7" style="162" customWidth="1"/>
    <col min="2917" max="2917" width="5.88671875" style="162" customWidth="1"/>
    <col min="2918" max="2918" width="6.77734375" style="162" customWidth="1"/>
    <col min="2919" max="2919" width="5.88671875" style="162" customWidth="1"/>
    <col min="2920" max="2920" width="10" style="162" customWidth="1"/>
    <col min="2921" max="2921" width="9.5546875" style="162" customWidth="1"/>
    <col min="2922" max="2922" width="7.109375" style="162" customWidth="1"/>
    <col min="2923" max="2924" width="7.21875" style="162" customWidth="1"/>
    <col min="2925" max="2925" width="8.44140625" style="162" customWidth="1"/>
    <col min="2926" max="2926" width="8.88671875" style="162" customWidth="1"/>
    <col min="2927" max="2927" width="8.33203125" style="162" customWidth="1"/>
    <col min="2928" max="2928" width="9.21875" style="162" customWidth="1"/>
    <col min="2929" max="2929" width="7.109375" style="162" customWidth="1"/>
    <col min="2930" max="2930" width="7.6640625" style="162" customWidth="1"/>
    <col min="2931" max="2954" width="0" style="162" hidden="1" customWidth="1"/>
    <col min="2955" max="2955" width="9.109375" style="162" customWidth="1"/>
    <col min="2956" max="2956" width="13.109375" style="162" customWidth="1"/>
    <col min="2957" max="2959" width="9.44140625" style="162" bestFit="1" customWidth="1"/>
    <col min="2960" max="2960" width="11.21875" style="162" customWidth="1"/>
    <col min="2961" max="2961" width="11" style="162" customWidth="1"/>
    <col min="2962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9.88671875" style="162" customWidth="1"/>
    <col min="3152" max="3152" width="8.109375" style="162" customWidth="1"/>
    <col min="3153" max="3155" width="0" style="162" hidden="1" customWidth="1"/>
    <col min="3156" max="3156" width="8.88671875" style="162" customWidth="1"/>
    <col min="3157" max="3157" width="8.44140625" style="162" customWidth="1"/>
    <col min="3158" max="3158" width="9.33203125" style="162" customWidth="1"/>
    <col min="3159" max="3159" width="10.77734375" style="162" customWidth="1"/>
    <col min="3160" max="3160" width="0" style="162" hidden="1" customWidth="1"/>
    <col min="3161" max="3161" width="8.44140625" style="162" customWidth="1"/>
    <col min="3162" max="3162" width="0" style="162" hidden="1" customWidth="1"/>
    <col min="3163" max="3163" width="9.44140625" style="162" customWidth="1"/>
    <col min="3164" max="3164" width="7.44140625" style="162" customWidth="1"/>
    <col min="3165" max="3165" width="11.5546875" style="162" customWidth="1"/>
    <col min="3166" max="3166" width="8.21875" style="162" customWidth="1"/>
    <col min="3167" max="3167" width="9.5546875" style="162" customWidth="1"/>
    <col min="3168" max="3168" width="0" style="162" hidden="1" customWidth="1"/>
    <col min="3169" max="3169" width="8.109375" style="162" customWidth="1"/>
    <col min="3170" max="3170" width="8.44140625" style="162" customWidth="1"/>
    <col min="3171" max="3171" width="6.5546875" style="162" customWidth="1"/>
    <col min="3172" max="3172" width="7" style="162" customWidth="1"/>
    <col min="3173" max="3173" width="5.88671875" style="162" customWidth="1"/>
    <col min="3174" max="3174" width="6.77734375" style="162" customWidth="1"/>
    <col min="3175" max="3175" width="5.88671875" style="162" customWidth="1"/>
    <col min="3176" max="3176" width="10" style="162" customWidth="1"/>
    <col min="3177" max="3177" width="9.5546875" style="162" customWidth="1"/>
    <col min="3178" max="3178" width="7.109375" style="162" customWidth="1"/>
    <col min="3179" max="3180" width="7.21875" style="162" customWidth="1"/>
    <col min="3181" max="3181" width="8.44140625" style="162" customWidth="1"/>
    <col min="3182" max="3182" width="8.88671875" style="162" customWidth="1"/>
    <col min="3183" max="3183" width="8.33203125" style="162" customWidth="1"/>
    <col min="3184" max="3184" width="9.21875" style="162" customWidth="1"/>
    <col min="3185" max="3185" width="7.109375" style="162" customWidth="1"/>
    <col min="3186" max="3186" width="7.6640625" style="162" customWidth="1"/>
    <col min="3187" max="3210" width="0" style="162" hidden="1" customWidth="1"/>
    <col min="3211" max="3211" width="9.109375" style="162" customWidth="1"/>
    <col min="3212" max="3212" width="13.109375" style="162" customWidth="1"/>
    <col min="3213" max="3215" width="9.44140625" style="162" bestFit="1" customWidth="1"/>
    <col min="3216" max="3216" width="11.21875" style="162" customWidth="1"/>
    <col min="3217" max="3217" width="11" style="162" customWidth="1"/>
    <col min="3218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9.88671875" style="162" customWidth="1"/>
    <col min="3408" max="3408" width="8.109375" style="162" customWidth="1"/>
    <col min="3409" max="3411" width="0" style="162" hidden="1" customWidth="1"/>
    <col min="3412" max="3412" width="8.88671875" style="162" customWidth="1"/>
    <col min="3413" max="3413" width="8.44140625" style="162" customWidth="1"/>
    <col min="3414" max="3414" width="9.33203125" style="162" customWidth="1"/>
    <col min="3415" max="3415" width="10.77734375" style="162" customWidth="1"/>
    <col min="3416" max="3416" width="0" style="162" hidden="1" customWidth="1"/>
    <col min="3417" max="3417" width="8.44140625" style="162" customWidth="1"/>
    <col min="3418" max="3418" width="0" style="162" hidden="1" customWidth="1"/>
    <col min="3419" max="3419" width="9.44140625" style="162" customWidth="1"/>
    <col min="3420" max="3420" width="7.44140625" style="162" customWidth="1"/>
    <col min="3421" max="3421" width="11.5546875" style="162" customWidth="1"/>
    <col min="3422" max="3422" width="8.21875" style="162" customWidth="1"/>
    <col min="3423" max="3423" width="9.5546875" style="162" customWidth="1"/>
    <col min="3424" max="3424" width="0" style="162" hidden="1" customWidth="1"/>
    <col min="3425" max="3425" width="8.109375" style="162" customWidth="1"/>
    <col min="3426" max="3426" width="8.44140625" style="162" customWidth="1"/>
    <col min="3427" max="3427" width="6.5546875" style="162" customWidth="1"/>
    <col min="3428" max="3428" width="7" style="162" customWidth="1"/>
    <col min="3429" max="3429" width="5.88671875" style="162" customWidth="1"/>
    <col min="3430" max="3430" width="6.77734375" style="162" customWidth="1"/>
    <col min="3431" max="3431" width="5.88671875" style="162" customWidth="1"/>
    <col min="3432" max="3432" width="10" style="162" customWidth="1"/>
    <col min="3433" max="3433" width="9.5546875" style="162" customWidth="1"/>
    <col min="3434" max="3434" width="7.109375" style="162" customWidth="1"/>
    <col min="3435" max="3436" width="7.21875" style="162" customWidth="1"/>
    <col min="3437" max="3437" width="8.44140625" style="162" customWidth="1"/>
    <col min="3438" max="3438" width="8.88671875" style="162" customWidth="1"/>
    <col min="3439" max="3439" width="8.33203125" style="162" customWidth="1"/>
    <col min="3440" max="3440" width="9.21875" style="162" customWidth="1"/>
    <col min="3441" max="3441" width="7.109375" style="162" customWidth="1"/>
    <col min="3442" max="3442" width="7.6640625" style="162" customWidth="1"/>
    <col min="3443" max="3466" width="0" style="162" hidden="1" customWidth="1"/>
    <col min="3467" max="3467" width="9.109375" style="162" customWidth="1"/>
    <col min="3468" max="3468" width="13.109375" style="162" customWidth="1"/>
    <col min="3469" max="3471" width="9.44140625" style="162" bestFit="1" customWidth="1"/>
    <col min="3472" max="3472" width="11.21875" style="162" customWidth="1"/>
    <col min="3473" max="3473" width="11" style="162" customWidth="1"/>
    <col min="3474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9.88671875" style="162" customWidth="1"/>
    <col min="3664" max="3664" width="8.109375" style="162" customWidth="1"/>
    <col min="3665" max="3667" width="0" style="162" hidden="1" customWidth="1"/>
    <col min="3668" max="3668" width="8.88671875" style="162" customWidth="1"/>
    <col min="3669" max="3669" width="8.44140625" style="162" customWidth="1"/>
    <col min="3670" max="3670" width="9.33203125" style="162" customWidth="1"/>
    <col min="3671" max="3671" width="10.77734375" style="162" customWidth="1"/>
    <col min="3672" max="3672" width="0" style="162" hidden="1" customWidth="1"/>
    <col min="3673" max="3673" width="8.44140625" style="162" customWidth="1"/>
    <col min="3674" max="3674" width="0" style="162" hidden="1" customWidth="1"/>
    <col min="3675" max="3675" width="9.44140625" style="162" customWidth="1"/>
    <col min="3676" max="3676" width="7.44140625" style="162" customWidth="1"/>
    <col min="3677" max="3677" width="11.5546875" style="162" customWidth="1"/>
    <col min="3678" max="3678" width="8.21875" style="162" customWidth="1"/>
    <col min="3679" max="3679" width="9.5546875" style="162" customWidth="1"/>
    <col min="3680" max="3680" width="0" style="162" hidden="1" customWidth="1"/>
    <col min="3681" max="3681" width="8.109375" style="162" customWidth="1"/>
    <col min="3682" max="3682" width="8.44140625" style="162" customWidth="1"/>
    <col min="3683" max="3683" width="6.5546875" style="162" customWidth="1"/>
    <col min="3684" max="3684" width="7" style="162" customWidth="1"/>
    <col min="3685" max="3685" width="5.88671875" style="162" customWidth="1"/>
    <col min="3686" max="3686" width="6.77734375" style="162" customWidth="1"/>
    <col min="3687" max="3687" width="5.88671875" style="162" customWidth="1"/>
    <col min="3688" max="3688" width="10" style="162" customWidth="1"/>
    <col min="3689" max="3689" width="9.5546875" style="162" customWidth="1"/>
    <col min="3690" max="3690" width="7.109375" style="162" customWidth="1"/>
    <col min="3691" max="3692" width="7.21875" style="162" customWidth="1"/>
    <col min="3693" max="3693" width="8.44140625" style="162" customWidth="1"/>
    <col min="3694" max="3694" width="8.88671875" style="162" customWidth="1"/>
    <col min="3695" max="3695" width="8.33203125" style="162" customWidth="1"/>
    <col min="3696" max="3696" width="9.21875" style="162" customWidth="1"/>
    <col min="3697" max="3697" width="7.109375" style="162" customWidth="1"/>
    <col min="3698" max="3698" width="7.6640625" style="162" customWidth="1"/>
    <col min="3699" max="3722" width="0" style="162" hidden="1" customWidth="1"/>
    <col min="3723" max="3723" width="9.109375" style="162" customWidth="1"/>
    <col min="3724" max="3724" width="13.109375" style="162" customWidth="1"/>
    <col min="3725" max="3727" width="9.44140625" style="162" bestFit="1" customWidth="1"/>
    <col min="3728" max="3728" width="11.21875" style="162" customWidth="1"/>
    <col min="3729" max="3729" width="11" style="162" customWidth="1"/>
    <col min="3730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9.88671875" style="162" customWidth="1"/>
    <col min="3920" max="3920" width="8.109375" style="162" customWidth="1"/>
    <col min="3921" max="3923" width="0" style="162" hidden="1" customWidth="1"/>
    <col min="3924" max="3924" width="8.88671875" style="162" customWidth="1"/>
    <col min="3925" max="3925" width="8.44140625" style="162" customWidth="1"/>
    <col min="3926" max="3926" width="9.33203125" style="162" customWidth="1"/>
    <col min="3927" max="3927" width="10.77734375" style="162" customWidth="1"/>
    <col min="3928" max="3928" width="0" style="162" hidden="1" customWidth="1"/>
    <col min="3929" max="3929" width="8.44140625" style="162" customWidth="1"/>
    <col min="3930" max="3930" width="0" style="162" hidden="1" customWidth="1"/>
    <col min="3931" max="3931" width="9.44140625" style="162" customWidth="1"/>
    <col min="3932" max="3932" width="7.44140625" style="162" customWidth="1"/>
    <col min="3933" max="3933" width="11.5546875" style="162" customWidth="1"/>
    <col min="3934" max="3934" width="8.21875" style="162" customWidth="1"/>
    <col min="3935" max="3935" width="9.5546875" style="162" customWidth="1"/>
    <col min="3936" max="3936" width="0" style="162" hidden="1" customWidth="1"/>
    <col min="3937" max="3937" width="8.109375" style="162" customWidth="1"/>
    <col min="3938" max="3938" width="8.44140625" style="162" customWidth="1"/>
    <col min="3939" max="3939" width="6.5546875" style="162" customWidth="1"/>
    <col min="3940" max="3940" width="7" style="162" customWidth="1"/>
    <col min="3941" max="3941" width="5.88671875" style="162" customWidth="1"/>
    <col min="3942" max="3942" width="6.77734375" style="162" customWidth="1"/>
    <col min="3943" max="3943" width="5.88671875" style="162" customWidth="1"/>
    <col min="3944" max="3944" width="10" style="162" customWidth="1"/>
    <col min="3945" max="3945" width="9.5546875" style="162" customWidth="1"/>
    <col min="3946" max="3946" width="7.109375" style="162" customWidth="1"/>
    <col min="3947" max="3948" width="7.21875" style="162" customWidth="1"/>
    <col min="3949" max="3949" width="8.44140625" style="162" customWidth="1"/>
    <col min="3950" max="3950" width="8.88671875" style="162" customWidth="1"/>
    <col min="3951" max="3951" width="8.33203125" style="162" customWidth="1"/>
    <col min="3952" max="3952" width="9.21875" style="162" customWidth="1"/>
    <col min="3953" max="3953" width="7.109375" style="162" customWidth="1"/>
    <col min="3954" max="3954" width="7.6640625" style="162" customWidth="1"/>
    <col min="3955" max="3978" width="0" style="162" hidden="1" customWidth="1"/>
    <col min="3979" max="3979" width="9.109375" style="162" customWidth="1"/>
    <col min="3980" max="3980" width="13.109375" style="162" customWidth="1"/>
    <col min="3981" max="3983" width="9.44140625" style="162" bestFit="1" customWidth="1"/>
    <col min="3984" max="3984" width="11.21875" style="162" customWidth="1"/>
    <col min="3985" max="3985" width="11" style="162" customWidth="1"/>
    <col min="3986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9.88671875" style="162" customWidth="1"/>
    <col min="4176" max="4176" width="8.109375" style="162" customWidth="1"/>
    <col min="4177" max="4179" width="0" style="162" hidden="1" customWidth="1"/>
    <col min="4180" max="4180" width="8.88671875" style="162" customWidth="1"/>
    <col min="4181" max="4181" width="8.44140625" style="162" customWidth="1"/>
    <col min="4182" max="4182" width="9.33203125" style="162" customWidth="1"/>
    <col min="4183" max="4183" width="10.77734375" style="162" customWidth="1"/>
    <col min="4184" max="4184" width="0" style="162" hidden="1" customWidth="1"/>
    <col min="4185" max="4185" width="8.44140625" style="162" customWidth="1"/>
    <col min="4186" max="4186" width="0" style="162" hidden="1" customWidth="1"/>
    <col min="4187" max="4187" width="9.44140625" style="162" customWidth="1"/>
    <col min="4188" max="4188" width="7.44140625" style="162" customWidth="1"/>
    <col min="4189" max="4189" width="11.5546875" style="162" customWidth="1"/>
    <col min="4190" max="4190" width="8.21875" style="162" customWidth="1"/>
    <col min="4191" max="4191" width="9.5546875" style="162" customWidth="1"/>
    <col min="4192" max="4192" width="0" style="162" hidden="1" customWidth="1"/>
    <col min="4193" max="4193" width="8.109375" style="162" customWidth="1"/>
    <col min="4194" max="4194" width="8.44140625" style="162" customWidth="1"/>
    <col min="4195" max="4195" width="6.5546875" style="162" customWidth="1"/>
    <col min="4196" max="4196" width="7" style="162" customWidth="1"/>
    <col min="4197" max="4197" width="5.88671875" style="162" customWidth="1"/>
    <col min="4198" max="4198" width="6.77734375" style="162" customWidth="1"/>
    <col min="4199" max="4199" width="5.88671875" style="162" customWidth="1"/>
    <col min="4200" max="4200" width="10" style="162" customWidth="1"/>
    <col min="4201" max="4201" width="9.5546875" style="162" customWidth="1"/>
    <col min="4202" max="4202" width="7.109375" style="162" customWidth="1"/>
    <col min="4203" max="4204" width="7.21875" style="162" customWidth="1"/>
    <col min="4205" max="4205" width="8.44140625" style="162" customWidth="1"/>
    <col min="4206" max="4206" width="8.88671875" style="162" customWidth="1"/>
    <col min="4207" max="4207" width="8.33203125" style="162" customWidth="1"/>
    <col min="4208" max="4208" width="9.21875" style="162" customWidth="1"/>
    <col min="4209" max="4209" width="7.109375" style="162" customWidth="1"/>
    <col min="4210" max="4210" width="7.6640625" style="162" customWidth="1"/>
    <col min="4211" max="4234" width="0" style="162" hidden="1" customWidth="1"/>
    <col min="4235" max="4235" width="9.109375" style="162" customWidth="1"/>
    <col min="4236" max="4236" width="13.109375" style="162" customWidth="1"/>
    <col min="4237" max="4239" width="9.44140625" style="162" bestFit="1" customWidth="1"/>
    <col min="4240" max="4240" width="11.21875" style="162" customWidth="1"/>
    <col min="4241" max="4241" width="11" style="162" customWidth="1"/>
    <col min="4242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9.88671875" style="162" customWidth="1"/>
    <col min="4432" max="4432" width="8.109375" style="162" customWidth="1"/>
    <col min="4433" max="4435" width="0" style="162" hidden="1" customWidth="1"/>
    <col min="4436" max="4436" width="8.88671875" style="162" customWidth="1"/>
    <col min="4437" max="4437" width="8.44140625" style="162" customWidth="1"/>
    <col min="4438" max="4438" width="9.33203125" style="162" customWidth="1"/>
    <col min="4439" max="4439" width="10.77734375" style="162" customWidth="1"/>
    <col min="4440" max="4440" width="0" style="162" hidden="1" customWidth="1"/>
    <col min="4441" max="4441" width="8.44140625" style="162" customWidth="1"/>
    <col min="4442" max="4442" width="0" style="162" hidden="1" customWidth="1"/>
    <col min="4443" max="4443" width="9.44140625" style="162" customWidth="1"/>
    <col min="4444" max="4444" width="7.44140625" style="162" customWidth="1"/>
    <col min="4445" max="4445" width="11.5546875" style="162" customWidth="1"/>
    <col min="4446" max="4446" width="8.21875" style="162" customWidth="1"/>
    <col min="4447" max="4447" width="9.5546875" style="162" customWidth="1"/>
    <col min="4448" max="4448" width="0" style="162" hidden="1" customWidth="1"/>
    <col min="4449" max="4449" width="8.109375" style="162" customWidth="1"/>
    <col min="4450" max="4450" width="8.44140625" style="162" customWidth="1"/>
    <col min="4451" max="4451" width="6.5546875" style="162" customWidth="1"/>
    <col min="4452" max="4452" width="7" style="162" customWidth="1"/>
    <col min="4453" max="4453" width="5.88671875" style="162" customWidth="1"/>
    <col min="4454" max="4454" width="6.77734375" style="162" customWidth="1"/>
    <col min="4455" max="4455" width="5.88671875" style="162" customWidth="1"/>
    <col min="4456" max="4456" width="10" style="162" customWidth="1"/>
    <col min="4457" max="4457" width="9.5546875" style="162" customWidth="1"/>
    <col min="4458" max="4458" width="7.109375" style="162" customWidth="1"/>
    <col min="4459" max="4460" width="7.21875" style="162" customWidth="1"/>
    <col min="4461" max="4461" width="8.44140625" style="162" customWidth="1"/>
    <col min="4462" max="4462" width="8.88671875" style="162" customWidth="1"/>
    <col min="4463" max="4463" width="8.33203125" style="162" customWidth="1"/>
    <col min="4464" max="4464" width="9.21875" style="162" customWidth="1"/>
    <col min="4465" max="4465" width="7.109375" style="162" customWidth="1"/>
    <col min="4466" max="4466" width="7.6640625" style="162" customWidth="1"/>
    <col min="4467" max="4490" width="0" style="162" hidden="1" customWidth="1"/>
    <col min="4491" max="4491" width="9.109375" style="162" customWidth="1"/>
    <col min="4492" max="4492" width="13.109375" style="162" customWidth="1"/>
    <col min="4493" max="4495" width="9.44140625" style="162" bestFit="1" customWidth="1"/>
    <col min="4496" max="4496" width="11.21875" style="162" customWidth="1"/>
    <col min="4497" max="4497" width="11" style="162" customWidth="1"/>
    <col min="4498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9.88671875" style="162" customWidth="1"/>
    <col min="4688" max="4688" width="8.109375" style="162" customWidth="1"/>
    <col min="4689" max="4691" width="0" style="162" hidden="1" customWidth="1"/>
    <col min="4692" max="4692" width="8.88671875" style="162" customWidth="1"/>
    <col min="4693" max="4693" width="8.44140625" style="162" customWidth="1"/>
    <col min="4694" max="4694" width="9.33203125" style="162" customWidth="1"/>
    <col min="4695" max="4695" width="10.77734375" style="162" customWidth="1"/>
    <col min="4696" max="4696" width="0" style="162" hidden="1" customWidth="1"/>
    <col min="4697" max="4697" width="8.44140625" style="162" customWidth="1"/>
    <col min="4698" max="4698" width="0" style="162" hidden="1" customWidth="1"/>
    <col min="4699" max="4699" width="9.44140625" style="162" customWidth="1"/>
    <col min="4700" max="4700" width="7.44140625" style="162" customWidth="1"/>
    <col min="4701" max="4701" width="11.5546875" style="162" customWidth="1"/>
    <col min="4702" max="4702" width="8.21875" style="162" customWidth="1"/>
    <col min="4703" max="4703" width="9.5546875" style="162" customWidth="1"/>
    <col min="4704" max="4704" width="0" style="162" hidden="1" customWidth="1"/>
    <col min="4705" max="4705" width="8.109375" style="162" customWidth="1"/>
    <col min="4706" max="4706" width="8.44140625" style="162" customWidth="1"/>
    <col min="4707" max="4707" width="6.5546875" style="162" customWidth="1"/>
    <col min="4708" max="4708" width="7" style="162" customWidth="1"/>
    <col min="4709" max="4709" width="5.88671875" style="162" customWidth="1"/>
    <col min="4710" max="4710" width="6.77734375" style="162" customWidth="1"/>
    <col min="4711" max="4711" width="5.88671875" style="162" customWidth="1"/>
    <col min="4712" max="4712" width="10" style="162" customWidth="1"/>
    <col min="4713" max="4713" width="9.5546875" style="162" customWidth="1"/>
    <col min="4714" max="4714" width="7.109375" style="162" customWidth="1"/>
    <col min="4715" max="4716" width="7.21875" style="162" customWidth="1"/>
    <col min="4717" max="4717" width="8.44140625" style="162" customWidth="1"/>
    <col min="4718" max="4718" width="8.88671875" style="162" customWidth="1"/>
    <col min="4719" max="4719" width="8.33203125" style="162" customWidth="1"/>
    <col min="4720" max="4720" width="9.21875" style="162" customWidth="1"/>
    <col min="4721" max="4721" width="7.109375" style="162" customWidth="1"/>
    <col min="4722" max="4722" width="7.6640625" style="162" customWidth="1"/>
    <col min="4723" max="4746" width="0" style="162" hidden="1" customWidth="1"/>
    <col min="4747" max="4747" width="9.109375" style="162" customWidth="1"/>
    <col min="4748" max="4748" width="13.109375" style="162" customWidth="1"/>
    <col min="4749" max="4751" width="9.44140625" style="162" bestFit="1" customWidth="1"/>
    <col min="4752" max="4752" width="11.21875" style="162" customWidth="1"/>
    <col min="4753" max="4753" width="11" style="162" customWidth="1"/>
    <col min="4754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9.88671875" style="162" customWidth="1"/>
    <col min="4944" max="4944" width="8.109375" style="162" customWidth="1"/>
    <col min="4945" max="4947" width="0" style="162" hidden="1" customWidth="1"/>
    <col min="4948" max="4948" width="8.88671875" style="162" customWidth="1"/>
    <col min="4949" max="4949" width="8.44140625" style="162" customWidth="1"/>
    <col min="4950" max="4950" width="9.33203125" style="162" customWidth="1"/>
    <col min="4951" max="4951" width="10.77734375" style="162" customWidth="1"/>
    <col min="4952" max="4952" width="0" style="162" hidden="1" customWidth="1"/>
    <col min="4953" max="4953" width="8.44140625" style="162" customWidth="1"/>
    <col min="4954" max="4954" width="0" style="162" hidden="1" customWidth="1"/>
    <col min="4955" max="4955" width="9.44140625" style="162" customWidth="1"/>
    <col min="4956" max="4956" width="7.44140625" style="162" customWidth="1"/>
    <col min="4957" max="4957" width="11.5546875" style="162" customWidth="1"/>
    <col min="4958" max="4958" width="8.21875" style="162" customWidth="1"/>
    <col min="4959" max="4959" width="9.5546875" style="162" customWidth="1"/>
    <col min="4960" max="4960" width="0" style="162" hidden="1" customWidth="1"/>
    <col min="4961" max="4961" width="8.109375" style="162" customWidth="1"/>
    <col min="4962" max="4962" width="8.44140625" style="162" customWidth="1"/>
    <col min="4963" max="4963" width="6.5546875" style="162" customWidth="1"/>
    <col min="4964" max="4964" width="7" style="162" customWidth="1"/>
    <col min="4965" max="4965" width="5.88671875" style="162" customWidth="1"/>
    <col min="4966" max="4966" width="6.77734375" style="162" customWidth="1"/>
    <col min="4967" max="4967" width="5.88671875" style="162" customWidth="1"/>
    <col min="4968" max="4968" width="10" style="162" customWidth="1"/>
    <col min="4969" max="4969" width="9.5546875" style="162" customWidth="1"/>
    <col min="4970" max="4970" width="7.109375" style="162" customWidth="1"/>
    <col min="4971" max="4972" width="7.21875" style="162" customWidth="1"/>
    <col min="4973" max="4973" width="8.44140625" style="162" customWidth="1"/>
    <col min="4974" max="4974" width="8.88671875" style="162" customWidth="1"/>
    <col min="4975" max="4975" width="8.33203125" style="162" customWidth="1"/>
    <col min="4976" max="4976" width="9.21875" style="162" customWidth="1"/>
    <col min="4977" max="4977" width="7.109375" style="162" customWidth="1"/>
    <col min="4978" max="4978" width="7.6640625" style="162" customWidth="1"/>
    <col min="4979" max="5002" width="0" style="162" hidden="1" customWidth="1"/>
    <col min="5003" max="5003" width="9.109375" style="162" customWidth="1"/>
    <col min="5004" max="5004" width="13.109375" style="162" customWidth="1"/>
    <col min="5005" max="5007" width="9.44140625" style="162" bestFit="1" customWidth="1"/>
    <col min="5008" max="5008" width="11.21875" style="162" customWidth="1"/>
    <col min="5009" max="5009" width="11" style="162" customWidth="1"/>
    <col min="5010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9.88671875" style="162" customWidth="1"/>
    <col min="5200" max="5200" width="8.109375" style="162" customWidth="1"/>
    <col min="5201" max="5203" width="0" style="162" hidden="1" customWidth="1"/>
    <col min="5204" max="5204" width="8.88671875" style="162" customWidth="1"/>
    <col min="5205" max="5205" width="8.44140625" style="162" customWidth="1"/>
    <col min="5206" max="5206" width="9.33203125" style="162" customWidth="1"/>
    <col min="5207" max="5207" width="10.77734375" style="162" customWidth="1"/>
    <col min="5208" max="5208" width="0" style="162" hidden="1" customWidth="1"/>
    <col min="5209" max="5209" width="8.44140625" style="162" customWidth="1"/>
    <col min="5210" max="5210" width="0" style="162" hidden="1" customWidth="1"/>
    <col min="5211" max="5211" width="9.44140625" style="162" customWidth="1"/>
    <col min="5212" max="5212" width="7.44140625" style="162" customWidth="1"/>
    <col min="5213" max="5213" width="11.5546875" style="162" customWidth="1"/>
    <col min="5214" max="5214" width="8.21875" style="162" customWidth="1"/>
    <col min="5215" max="5215" width="9.5546875" style="162" customWidth="1"/>
    <col min="5216" max="5216" width="0" style="162" hidden="1" customWidth="1"/>
    <col min="5217" max="5217" width="8.109375" style="162" customWidth="1"/>
    <col min="5218" max="5218" width="8.44140625" style="162" customWidth="1"/>
    <col min="5219" max="5219" width="6.5546875" style="162" customWidth="1"/>
    <col min="5220" max="5220" width="7" style="162" customWidth="1"/>
    <col min="5221" max="5221" width="5.88671875" style="162" customWidth="1"/>
    <col min="5222" max="5222" width="6.77734375" style="162" customWidth="1"/>
    <col min="5223" max="5223" width="5.88671875" style="162" customWidth="1"/>
    <col min="5224" max="5224" width="10" style="162" customWidth="1"/>
    <col min="5225" max="5225" width="9.5546875" style="162" customWidth="1"/>
    <col min="5226" max="5226" width="7.109375" style="162" customWidth="1"/>
    <col min="5227" max="5228" width="7.21875" style="162" customWidth="1"/>
    <col min="5229" max="5229" width="8.44140625" style="162" customWidth="1"/>
    <col min="5230" max="5230" width="8.88671875" style="162" customWidth="1"/>
    <col min="5231" max="5231" width="8.33203125" style="162" customWidth="1"/>
    <col min="5232" max="5232" width="9.21875" style="162" customWidth="1"/>
    <col min="5233" max="5233" width="7.109375" style="162" customWidth="1"/>
    <col min="5234" max="5234" width="7.6640625" style="162" customWidth="1"/>
    <col min="5235" max="5258" width="0" style="162" hidden="1" customWidth="1"/>
    <col min="5259" max="5259" width="9.109375" style="162" customWidth="1"/>
    <col min="5260" max="5260" width="13.109375" style="162" customWidth="1"/>
    <col min="5261" max="5263" width="9.44140625" style="162" bestFit="1" customWidth="1"/>
    <col min="5264" max="5264" width="11.21875" style="162" customWidth="1"/>
    <col min="5265" max="5265" width="11" style="162" customWidth="1"/>
    <col min="5266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9.88671875" style="162" customWidth="1"/>
    <col min="5456" max="5456" width="8.109375" style="162" customWidth="1"/>
    <col min="5457" max="5459" width="0" style="162" hidden="1" customWidth="1"/>
    <col min="5460" max="5460" width="8.88671875" style="162" customWidth="1"/>
    <col min="5461" max="5461" width="8.44140625" style="162" customWidth="1"/>
    <col min="5462" max="5462" width="9.33203125" style="162" customWidth="1"/>
    <col min="5463" max="5463" width="10.77734375" style="162" customWidth="1"/>
    <col min="5464" max="5464" width="0" style="162" hidden="1" customWidth="1"/>
    <col min="5465" max="5465" width="8.44140625" style="162" customWidth="1"/>
    <col min="5466" max="5466" width="0" style="162" hidden="1" customWidth="1"/>
    <col min="5467" max="5467" width="9.44140625" style="162" customWidth="1"/>
    <col min="5468" max="5468" width="7.44140625" style="162" customWidth="1"/>
    <col min="5469" max="5469" width="11.5546875" style="162" customWidth="1"/>
    <col min="5470" max="5470" width="8.21875" style="162" customWidth="1"/>
    <col min="5471" max="5471" width="9.5546875" style="162" customWidth="1"/>
    <col min="5472" max="5472" width="0" style="162" hidden="1" customWidth="1"/>
    <col min="5473" max="5473" width="8.109375" style="162" customWidth="1"/>
    <col min="5474" max="5474" width="8.44140625" style="162" customWidth="1"/>
    <col min="5475" max="5475" width="6.5546875" style="162" customWidth="1"/>
    <col min="5476" max="5476" width="7" style="162" customWidth="1"/>
    <col min="5477" max="5477" width="5.88671875" style="162" customWidth="1"/>
    <col min="5478" max="5478" width="6.77734375" style="162" customWidth="1"/>
    <col min="5479" max="5479" width="5.88671875" style="162" customWidth="1"/>
    <col min="5480" max="5480" width="10" style="162" customWidth="1"/>
    <col min="5481" max="5481" width="9.5546875" style="162" customWidth="1"/>
    <col min="5482" max="5482" width="7.109375" style="162" customWidth="1"/>
    <col min="5483" max="5484" width="7.21875" style="162" customWidth="1"/>
    <col min="5485" max="5485" width="8.44140625" style="162" customWidth="1"/>
    <col min="5486" max="5486" width="8.88671875" style="162" customWidth="1"/>
    <col min="5487" max="5487" width="8.33203125" style="162" customWidth="1"/>
    <col min="5488" max="5488" width="9.21875" style="162" customWidth="1"/>
    <col min="5489" max="5489" width="7.109375" style="162" customWidth="1"/>
    <col min="5490" max="5490" width="7.6640625" style="162" customWidth="1"/>
    <col min="5491" max="5514" width="0" style="162" hidden="1" customWidth="1"/>
    <col min="5515" max="5515" width="9.109375" style="162" customWidth="1"/>
    <col min="5516" max="5516" width="13.109375" style="162" customWidth="1"/>
    <col min="5517" max="5519" width="9.44140625" style="162" bestFit="1" customWidth="1"/>
    <col min="5520" max="5520" width="11.21875" style="162" customWidth="1"/>
    <col min="5521" max="5521" width="11" style="162" customWidth="1"/>
    <col min="5522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9.88671875" style="162" customWidth="1"/>
    <col min="5712" max="5712" width="8.109375" style="162" customWidth="1"/>
    <col min="5713" max="5715" width="0" style="162" hidden="1" customWidth="1"/>
    <col min="5716" max="5716" width="8.88671875" style="162" customWidth="1"/>
    <col min="5717" max="5717" width="8.44140625" style="162" customWidth="1"/>
    <col min="5718" max="5718" width="9.33203125" style="162" customWidth="1"/>
    <col min="5719" max="5719" width="10.77734375" style="162" customWidth="1"/>
    <col min="5720" max="5720" width="0" style="162" hidden="1" customWidth="1"/>
    <col min="5721" max="5721" width="8.44140625" style="162" customWidth="1"/>
    <col min="5722" max="5722" width="0" style="162" hidden="1" customWidth="1"/>
    <col min="5723" max="5723" width="9.44140625" style="162" customWidth="1"/>
    <col min="5724" max="5724" width="7.44140625" style="162" customWidth="1"/>
    <col min="5725" max="5725" width="11.5546875" style="162" customWidth="1"/>
    <col min="5726" max="5726" width="8.21875" style="162" customWidth="1"/>
    <col min="5727" max="5727" width="9.5546875" style="162" customWidth="1"/>
    <col min="5728" max="5728" width="0" style="162" hidden="1" customWidth="1"/>
    <col min="5729" max="5729" width="8.109375" style="162" customWidth="1"/>
    <col min="5730" max="5730" width="8.44140625" style="162" customWidth="1"/>
    <col min="5731" max="5731" width="6.5546875" style="162" customWidth="1"/>
    <col min="5732" max="5732" width="7" style="162" customWidth="1"/>
    <col min="5733" max="5733" width="5.88671875" style="162" customWidth="1"/>
    <col min="5734" max="5734" width="6.77734375" style="162" customWidth="1"/>
    <col min="5735" max="5735" width="5.88671875" style="162" customWidth="1"/>
    <col min="5736" max="5736" width="10" style="162" customWidth="1"/>
    <col min="5737" max="5737" width="9.5546875" style="162" customWidth="1"/>
    <col min="5738" max="5738" width="7.109375" style="162" customWidth="1"/>
    <col min="5739" max="5740" width="7.21875" style="162" customWidth="1"/>
    <col min="5741" max="5741" width="8.44140625" style="162" customWidth="1"/>
    <col min="5742" max="5742" width="8.88671875" style="162" customWidth="1"/>
    <col min="5743" max="5743" width="8.33203125" style="162" customWidth="1"/>
    <col min="5744" max="5744" width="9.21875" style="162" customWidth="1"/>
    <col min="5745" max="5745" width="7.109375" style="162" customWidth="1"/>
    <col min="5746" max="5746" width="7.6640625" style="162" customWidth="1"/>
    <col min="5747" max="5770" width="0" style="162" hidden="1" customWidth="1"/>
    <col min="5771" max="5771" width="9.109375" style="162" customWidth="1"/>
    <col min="5772" max="5772" width="13.109375" style="162" customWidth="1"/>
    <col min="5773" max="5775" width="9.44140625" style="162" bestFit="1" customWidth="1"/>
    <col min="5776" max="5776" width="11.21875" style="162" customWidth="1"/>
    <col min="5777" max="5777" width="11" style="162" customWidth="1"/>
    <col min="5778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9.88671875" style="162" customWidth="1"/>
    <col min="5968" max="5968" width="8.109375" style="162" customWidth="1"/>
    <col min="5969" max="5971" width="0" style="162" hidden="1" customWidth="1"/>
    <col min="5972" max="5972" width="8.88671875" style="162" customWidth="1"/>
    <col min="5973" max="5973" width="8.44140625" style="162" customWidth="1"/>
    <col min="5974" max="5974" width="9.33203125" style="162" customWidth="1"/>
    <col min="5975" max="5975" width="10.77734375" style="162" customWidth="1"/>
    <col min="5976" max="5976" width="0" style="162" hidden="1" customWidth="1"/>
    <col min="5977" max="5977" width="8.44140625" style="162" customWidth="1"/>
    <col min="5978" max="5978" width="0" style="162" hidden="1" customWidth="1"/>
    <col min="5979" max="5979" width="9.44140625" style="162" customWidth="1"/>
    <col min="5980" max="5980" width="7.44140625" style="162" customWidth="1"/>
    <col min="5981" max="5981" width="11.5546875" style="162" customWidth="1"/>
    <col min="5982" max="5982" width="8.21875" style="162" customWidth="1"/>
    <col min="5983" max="5983" width="9.5546875" style="162" customWidth="1"/>
    <col min="5984" max="5984" width="0" style="162" hidden="1" customWidth="1"/>
    <col min="5985" max="5985" width="8.109375" style="162" customWidth="1"/>
    <col min="5986" max="5986" width="8.44140625" style="162" customWidth="1"/>
    <col min="5987" max="5987" width="6.5546875" style="162" customWidth="1"/>
    <col min="5988" max="5988" width="7" style="162" customWidth="1"/>
    <col min="5989" max="5989" width="5.88671875" style="162" customWidth="1"/>
    <col min="5990" max="5990" width="6.77734375" style="162" customWidth="1"/>
    <col min="5991" max="5991" width="5.88671875" style="162" customWidth="1"/>
    <col min="5992" max="5992" width="10" style="162" customWidth="1"/>
    <col min="5993" max="5993" width="9.5546875" style="162" customWidth="1"/>
    <col min="5994" max="5994" width="7.109375" style="162" customWidth="1"/>
    <col min="5995" max="5996" width="7.21875" style="162" customWidth="1"/>
    <col min="5997" max="5997" width="8.44140625" style="162" customWidth="1"/>
    <col min="5998" max="5998" width="8.88671875" style="162" customWidth="1"/>
    <col min="5999" max="5999" width="8.33203125" style="162" customWidth="1"/>
    <col min="6000" max="6000" width="9.21875" style="162" customWidth="1"/>
    <col min="6001" max="6001" width="7.109375" style="162" customWidth="1"/>
    <col min="6002" max="6002" width="7.6640625" style="162" customWidth="1"/>
    <col min="6003" max="6026" width="0" style="162" hidden="1" customWidth="1"/>
    <col min="6027" max="6027" width="9.109375" style="162" customWidth="1"/>
    <col min="6028" max="6028" width="13.109375" style="162" customWidth="1"/>
    <col min="6029" max="6031" width="9.44140625" style="162" bestFit="1" customWidth="1"/>
    <col min="6032" max="6032" width="11.21875" style="162" customWidth="1"/>
    <col min="6033" max="6033" width="11" style="162" customWidth="1"/>
    <col min="6034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9.88671875" style="162" customWidth="1"/>
    <col min="6224" max="6224" width="8.109375" style="162" customWidth="1"/>
    <col min="6225" max="6227" width="0" style="162" hidden="1" customWidth="1"/>
    <col min="6228" max="6228" width="8.88671875" style="162" customWidth="1"/>
    <col min="6229" max="6229" width="8.44140625" style="162" customWidth="1"/>
    <col min="6230" max="6230" width="9.33203125" style="162" customWidth="1"/>
    <col min="6231" max="6231" width="10.77734375" style="162" customWidth="1"/>
    <col min="6232" max="6232" width="0" style="162" hidden="1" customWidth="1"/>
    <col min="6233" max="6233" width="8.44140625" style="162" customWidth="1"/>
    <col min="6234" max="6234" width="0" style="162" hidden="1" customWidth="1"/>
    <col min="6235" max="6235" width="9.44140625" style="162" customWidth="1"/>
    <col min="6236" max="6236" width="7.44140625" style="162" customWidth="1"/>
    <col min="6237" max="6237" width="11.5546875" style="162" customWidth="1"/>
    <col min="6238" max="6238" width="8.21875" style="162" customWidth="1"/>
    <col min="6239" max="6239" width="9.5546875" style="162" customWidth="1"/>
    <col min="6240" max="6240" width="0" style="162" hidden="1" customWidth="1"/>
    <col min="6241" max="6241" width="8.109375" style="162" customWidth="1"/>
    <col min="6242" max="6242" width="8.44140625" style="162" customWidth="1"/>
    <col min="6243" max="6243" width="6.5546875" style="162" customWidth="1"/>
    <col min="6244" max="6244" width="7" style="162" customWidth="1"/>
    <col min="6245" max="6245" width="5.88671875" style="162" customWidth="1"/>
    <col min="6246" max="6246" width="6.77734375" style="162" customWidth="1"/>
    <col min="6247" max="6247" width="5.88671875" style="162" customWidth="1"/>
    <col min="6248" max="6248" width="10" style="162" customWidth="1"/>
    <col min="6249" max="6249" width="9.5546875" style="162" customWidth="1"/>
    <col min="6250" max="6250" width="7.109375" style="162" customWidth="1"/>
    <col min="6251" max="6252" width="7.21875" style="162" customWidth="1"/>
    <col min="6253" max="6253" width="8.44140625" style="162" customWidth="1"/>
    <col min="6254" max="6254" width="8.88671875" style="162" customWidth="1"/>
    <col min="6255" max="6255" width="8.33203125" style="162" customWidth="1"/>
    <col min="6256" max="6256" width="9.21875" style="162" customWidth="1"/>
    <col min="6257" max="6257" width="7.109375" style="162" customWidth="1"/>
    <col min="6258" max="6258" width="7.6640625" style="162" customWidth="1"/>
    <col min="6259" max="6282" width="0" style="162" hidden="1" customWidth="1"/>
    <col min="6283" max="6283" width="9.109375" style="162" customWidth="1"/>
    <col min="6284" max="6284" width="13.109375" style="162" customWidth="1"/>
    <col min="6285" max="6287" width="9.44140625" style="162" bestFit="1" customWidth="1"/>
    <col min="6288" max="6288" width="11.21875" style="162" customWidth="1"/>
    <col min="6289" max="6289" width="11" style="162" customWidth="1"/>
    <col min="6290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9.88671875" style="162" customWidth="1"/>
    <col min="6480" max="6480" width="8.109375" style="162" customWidth="1"/>
    <col min="6481" max="6483" width="0" style="162" hidden="1" customWidth="1"/>
    <col min="6484" max="6484" width="8.88671875" style="162" customWidth="1"/>
    <col min="6485" max="6485" width="8.44140625" style="162" customWidth="1"/>
    <col min="6486" max="6486" width="9.33203125" style="162" customWidth="1"/>
    <col min="6487" max="6487" width="10.77734375" style="162" customWidth="1"/>
    <col min="6488" max="6488" width="0" style="162" hidden="1" customWidth="1"/>
    <col min="6489" max="6489" width="8.44140625" style="162" customWidth="1"/>
    <col min="6490" max="6490" width="0" style="162" hidden="1" customWidth="1"/>
    <col min="6491" max="6491" width="9.44140625" style="162" customWidth="1"/>
    <col min="6492" max="6492" width="7.44140625" style="162" customWidth="1"/>
    <col min="6493" max="6493" width="11.5546875" style="162" customWidth="1"/>
    <col min="6494" max="6494" width="8.21875" style="162" customWidth="1"/>
    <col min="6495" max="6495" width="9.5546875" style="162" customWidth="1"/>
    <col min="6496" max="6496" width="0" style="162" hidden="1" customWidth="1"/>
    <col min="6497" max="6497" width="8.109375" style="162" customWidth="1"/>
    <col min="6498" max="6498" width="8.44140625" style="162" customWidth="1"/>
    <col min="6499" max="6499" width="6.5546875" style="162" customWidth="1"/>
    <col min="6500" max="6500" width="7" style="162" customWidth="1"/>
    <col min="6501" max="6501" width="5.88671875" style="162" customWidth="1"/>
    <col min="6502" max="6502" width="6.77734375" style="162" customWidth="1"/>
    <col min="6503" max="6503" width="5.88671875" style="162" customWidth="1"/>
    <col min="6504" max="6504" width="10" style="162" customWidth="1"/>
    <col min="6505" max="6505" width="9.5546875" style="162" customWidth="1"/>
    <col min="6506" max="6506" width="7.109375" style="162" customWidth="1"/>
    <col min="6507" max="6508" width="7.21875" style="162" customWidth="1"/>
    <col min="6509" max="6509" width="8.44140625" style="162" customWidth="1"/>
    <col min="6510" max="6510" width="8.88671875" style="162" customWidth="1"/>
    <col min="6511" max="6511" width="8.33203125" style="162" customWidth="1"/>
    <col min="6512" max="6512" width="9.21875" style="162" customWidth="1"/>
    <col min="6513" max="6513" width="7.109375" style="162" customWidth="1"/>
    <col min="6514" max="6514" width="7.6640625" style="162" customWidth="1"/>
    <col min="6515" max="6538" width="0" style="162" hidden="1" customWidth="1"/>
    <col min="6539" max="6539" width="9.109375" style="162" customWidth="1"/>
    <col min="6540" max="6540" width="13.109375" style="162" customWidth="1"/>
    <col min="6541" max="6543" width="9.44140625" style="162" bestFit="1" customWidth="1"/>
    <col min="6544" max="6544" width="11.21875" style="162" customWidth="1"/>
    <col min="6545" max="6545" width="11" style="162" customWidth="1"/>
    <col min="6546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9.88671875" style="162" customWidth="1"/>
    <col min="6736" max="6736" width="8.109375" style="162" customWidth="1"/>
    <col min="6737" max="6739" width="0" style="162" hidden="1" customWidth="1"/>
    <col min="6740" max="6740" width="8.88671875" style="162" customWidth="1"/>
    <col min="6741" max="6741" width="8.44140625" style="162" customWidth="1"/>
    <col min="6742" max="6742" width="9.33203125" style="162" customWidth="1"/>
    <col min="6743" max="6743" width="10.77734375" style="162" customWidth="1"/>
    <col min="6744" max="6744" width="0" style="162" hidden="1" customWidth="1"/>
    <col min="6745" max="6745" width="8.44140625" style="162" customWidth="1"/>
    <col min="6746" max="6746" width="0" style="162" hidden="1" customWidth="1"/>
    <col min="6747" max="6747" width="9.44140625" style="162" customWidth="1"/>
    <col min="6748" max="6748" width="7.44140625" style="162" customWidth="1"/>
    <col min="6749" max="6749" width="11.5546875" style="162" customWidth="1"/>
    <col min="6750" max="6750" width="8.21875" style="162" customWidth="1"/>
    <col min="6751" max="6751" width="9.5546875" style="162" customWidth="1"/>
    <col min="6752" max="6752" width="0" style="162" hidden="1" customWidth="1"/>
    <col min="6753" max="6753" width="8.109375" style="162" customWidth="1"/>
    <col min="6754" max="6754" width="8.44140625" style="162" customWidth="1"/>
    <col min="6755" max="6755" width="6.5546875" style="162" customWidth="1"/>
    <col min="6756" max="6756" width="7" style="162" customWidth="1"/>
    <col min="6757" max="6757" width="5.88671875" style="162" customWidth="1"/>
    <col min="6758" max="6758" width="6.77734375" style="162" customWidth="1"/>
    <col min="6759" max="6759" width="5.88671875" style="162" customWidth="1"/>
    <col min="6760" max="6760" width="10" style="162" customWidth="1"/>
    <col min="6761" max="6761" width="9.5546875" style="162" customWidth="1"/>
    <col min="6762" max="6762" width="7.109375" style="162" customWidth="1"/>
    <col min="6763" max="6764" width="7.21875" style="162" customWidth="1"/>
    <col min="6765" max="6765" width="8.44140625" style="162" customWidth="1"/>
    <col min="6766" max="6766" width="8.88671875" style="162" customWidth="1"/>
    <col min="6767" max="6767" width="8.33203125" style="162" customWidth="1"/>
    <col min="6768" max="6768" width="9.21875" style="162" customWidth="1"/>
    <col min="6769" max="6769" width="7.109375" style="162" customWidth="1"/>
    <col min="6770" max="6770" width="7.6640625" style="162" customWidth="1"/>
    <col min="6771" max="6794" width="0" style="162" hidden="1" customWidth="1"/>
    <col min="6795" max="6795" width="9.109375" style="162" customWidth="1"/>
    <col min="6796" max="6796" width="13.109375" style="162" customWidth="1"/>
    <col min="6797" max="6799" width="9.44140625" style="162" bestFit="1" customWidth="1"/>
    <col min="6800" max="6800" width="11.21875" style="162" customWidth="1"/>
    <col min="6801" max="6801" width="11" style="162" customWidth="1"/>
    <col min="6802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9.88671875" style="162" customWidth="1"/>
    <col min="6992" max="6992" width="8.109375" style="162" customWidth="1"/>
    <col min="6993" max="6995" width="0" style="162" hidden="1" customWidth="1"/>
    <col min="6996" max="6996" width="8.88671875" style="162" customWidth="1"/>
    <col min="6997" max="6997" width="8.44140625" style="162" customWidth="1"/>
    <col min="6998" max="6998" width="9.33203125" style="162" customWidth="1"/>
    <col min="6999" max="6999" width="10.77734375" style="162" customWidth="1"/>
    <col min="7000" max="7000" width="0" style="162" hidden="1" customWidth="1"/>
    <col min="7001" max="7001" width="8.44140625" style="162" customWidth="1"/>
    <col min="7002" max="7002" width="0" style="162" hidden="1" customWidth="1"/>
    <col min="7003" max="7003" width="9.44140625" style="162" customWidth="1"/>
    <col min="7004" max="7004" width="7.44140625" style="162" customWidth="1"/>
    <col min="7005" max="7005" width="11.5546875" style="162" customWidth="1"/>
    <col min="7006" max="7006" width="8.21875" style="162" customWidth="1"/>
    <col min="7007" max="7007" width="9.5546875" style="162" customWidth="1"/>
    <col min="7008" max="7008" width="0" style="162" hidden="1" customWidth="1"/>
    <col min="7009" max="7009" width="8.109375" style="162" customWidth="1"/>
    <col min="7010" max="7010" width="8.44140625" style="162" customWidth="1"/>
    <col min="7011" max="7011" width="6.5546875" style="162" customWidth="1"/>
    <col min="7012" max="7012" width="7" style="162" customWidth="1"/>
    <col min="7013" max="7013" width="5.88671875" style="162" customWidth="1"/>
    <col min="7014" max="7014" width="6.77734375" style="162" customWidth="1"/>
    <col min="7015" max="7015" width="5.88671875" style="162" customWidth="1"/>
    <col min="7016" max="7016" width="10" style="162" customWidth="1"/>
    <col min="7017" max="7017" width="9.5546875" style="162" customWidth="1"/>
    <col min="7018" max="7018" width="7.109375" style="162" customWidth="1"/>
    <col min="7019" max="7020" width="7.21875" style="162" customWidth="1"/>
    <col min="7021" max="7021" width="8.44140625" style="162" customWidth="1"/>
    <col min="7022" max="7022" width="8.88671875" style="162" customWidth="1"/>
    <col min="7023" max="7023" width="8.33203125" style="162" customWidth="1"/>
    <col min="7024" max="7024" width="9.21875" style="162" customWidth="1"/>
    <col min="7025" max="7025" width="7.109375" style="162" customWidth="1"/>
    <col min="7026" max="7026" width="7.6640625" style="162" customWidth="1"/>
    <col min="7027" max="7050" width="0" style="162" hidden="1" customWidth="1"/>
    <col min="7051" max="7051" width="9.109375" style="162" customWidth="1"/>
    <col min="7052" max="7052" width="13.109375" style="162" customWidth="1"/>
    <col min="7053" max="7055" width="9.44140625" style="162" bestFit="1" customWidth="1"/>
    <col min="7056" max="7056" width="11.21875" style="162" customWidth="1"/>
    <col min="7057" max="7057" width="11" style="162" customWidth="1"/>
    <col min="7058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9.88671875" style="162" customWidth="1"/>
    <col min="7248" max="7248" width="8.109375" style="162" customWidth="1"/>
    <col min="7249" max="7251" width="0" style="162" hidden="1" customWidth="1"/>
    <col min="7252" max="7252" width="8.88671875" style="162" customWidth="1"/>
    <col min="7253" max="7253" width="8.44140625" style="162" customWidth="1"/>
    <col min="7254" max="7254" width="9.33203125" style="162" customWidth="1"/>
    <col min="7255" max="7255" width="10.77734375" style="162" customWidth="1"/>
    <col min="7256" max="7256" width="0" style="162" hidden="1" customWidth="1"/>
    <col min="7257" max="7257" width="8.44140625" style="162" customWidth="1"/>
    <col min="7258" max="7258" width="0" style="162" hidden="1" customWidth="1"/>
    <col min="7259" max="7259" width="9.44140625" style="162" customWidth="1"/>
    <col min="7260" max="7260" width="7.44140625" style="162" customWidth="1"/>
    <col min="7261" max="7261" width="11.5546875" style="162" customWidth="1"/>
    <col min="7262" max="7262" width="8.21875" style="162" customWidth="1"/>
    <col min="7263" max="7263" width="9.5546875" style="162" customWidth="1"/>
    <col min="7264" max="7264" width="0" style="162" hidden="1" customWidth="1"/>
    <col min="7265" max="7265" width="8.109375" style="162" customWidth="1"/>
    <col min="7266" max="7266" width="8.44140625" style="162" customWidth="1"/>
    <col min="7267" max="7267" width="6.5546875" style="162" customWidth="1"/>
    <col min="7268" max="7268" width="7" style="162" customWidth="1"/>
    <col min="7269" max="7269" width="5.88671875" style="162" customWidth="1"/>
    <col min="7270" max="7270" width="6.77734375" style="162" customWidth="1"/>
    <col min="7271" max="7271" width="5.88671875" style="162" customWidth="1"/>
    <col min="7272" max="7272" width="10" style="162" customWidth="1"/>
    <col min="7273" max="7273" width="9.5546875" style="162" customWidth="1"/>
    <col min="7274" max="7274" width="7.109375" style="162" customWidth="1"/>
    <col min="7275" max="7276" width="7.21875" style="162" customWidth="1"/>
    <col min="7277" max="7277" width="8.44140625" style="162" customWidth="1"/>
    <col min="7278" max="7278" width="8.88671875" style="162" customWidth="1"/>
    <col min="7279" max="7279" width="8.33203125" style="162" customWidth="1"/>
    <col min="7280" max="7280" width="9.21875" style="162" customWidth="1"/>
    <col min="7281" max="7281" width="7.109375" style="162" customWidth="1"/>
    <col min="7282" max="7282" width="7.6640625" style="162" customWidth="1"/>
    <col min="7283" max="7306" width="0" style="162" hidden="1" customWidth="1"/>
    <col min="7307" max="7307" width="9.109375" style="162" customWidth="1"/>
    <col min="7308" max="7308" width="13.109375" style="162" customWidth="1"/>
    <col min="7309" max="7311" width="9.44140625" style="162" bestFit="1" customWidth="1"/>
    <col min="7312" max="7312" width="11.21875" style="162" customWidth="1"/>
    <col min="7313" max="7313" width="11" style="162" customWidth="1"/>
    <col min="7314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9.88671875" style="162" customWidth="1"/>
    <col min="7504" max="7504" width="8.109375" style="162" customWidth="1"/>
    <col min="7505" max="7507" width="0" style="162" hidden="1" customWidth="1"/>
    <col min="7508" max="7508" width="8.88671875" style="162" customWidth="1"/>
    <col min="7509" max="7509" width="8.44140625" style="162" customWidth="1"/>
    <col min="7510" max="7510" width="9.33203125" style="162" customWidth="1"/>
    <col min="7511" max="7511" width="10.77734375" style="162" customWidth="1"/>
    <col min="7512" max="7512" width="0" style="162" hidden="1" customWidth="1"/>
    <col min="7513" max="7513" width="8.44140625" style="162" customWidth="1"/>
    <col min="7514" max="7514" width="0" style="162" hidden="1" customWidth="1"/>
    <col min="7515" max="7515" width="9.44140625" style="162" customWidth="1"/>
    <col min="7516" max="7516" width="7.44140625" style="162" customWidth="1"/>
    <col min="7517" max="7517" width="11.5546875" style="162" customWidth="1"/>
    <col min="7518" max="7518" width="8.21875" style="162" customWidth="1"/>
    <col min="7519" max="7519" width="9.5546875" style="162" customWidth="1"/>
    <col min="7520" max="7520" width="0" style="162" hidden="1" customWidth="1"/>
    <col min="7521" max="7521" width="8.109375" style="162" customWidth="1"/>
    <col min="7522" max="7522" width="8.44140625" style="162" customWidth="1"/>
    <col min="7523" max="7523" width="6.5546875" style="162" customWidth="1"/>
    <col min="7524" max="7524" width="7" style="162" customWidth="1"/>
    <col min="7525" max="7525" width="5.88671875" style="162" customWidth="1"/>
    <col min="7526" max="7526" width="6.77734375" style="162" customWidth="1"/>
    <col min="7527" max="7527" width="5.88671875" style="162" customWidth="1"/>
    <col min="7528" max="7528" width="10" style="162" customWidth="1"/>
    <col min="7529" max="7529" width="9.5546875" style="162" customWidth="1"/>
    <col min="7530" max="7530" width="7.109375" style="162" customWidth="1"/>
    <col min="7531" max="7532" width="7.21875" style="162" customWidth="1"/>
    <col min="7533" max="7533" width="8.44140625" style="162" customWidth="1"/>
    <col min="7534" max="7534" width="8.88671875" style="162" customWidth="1"/>
    <col min="7535" max="7535" width="8.33203125" style="162" customWidth="1"/>
    <col min="7536" max="7536" width="9.21875" style="162" customWidth="1"/>
    <col min="7537" max="7537" width="7.109375" style="162" customWidth="1"/>
    <col min="7538" max="7538" width="7.6640625" style="162" customWidth="1"/>
    <col min="7539" max="7562" width="0" style="162" hidden="1" customWidth="1"/>
    <col min="7563" max="7563" width="9.109375" style="162" customWidth="1"/>
    <col min="7564" max="7564" width="13.109375" style="162" customWidth="1"/>
    <col min="7565" max="7567" width="9.44140625" style="162" bestFit="1" customWidth="1"/>
    <col min="7568" max="7568" width="11.21875" style="162" customWidth="1"/>
    <col min="7569" max="7569" width="11" style="162" customWidth="1"/>
    <col min="7570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9.88671875" style="162" customWidth="1"/>
    <col min="7760" max="7760" width="8.109375" style="162" customWidth="1"/>
    <col min="7761" max="7763" width="0" style="162" hidden="1" customWidth="1"/>
    <col min="7764" max="7764" width="8.88671875" style="162" customWidth="1"/>
    <col min="7765" max="7765" width="8.44140625" style="162" customWidth="1"/>
    <col min="7766" max="7766" width="9.33203125" style="162" customWidth="1"/>
    <col min="7767" max="7767" width="10.77734375" style="162" customWidth="1"/>
    <col min="7768" max="7768" width="0" style="162" hidden="1" customWidth="1"/>
    <col min="7769" max="7769" width="8.44140625" style="162" customWidth="1"/>
    <col min="7770" max="7770" width="0" style="162" hidden="1" customWidth="1"/>
    <col min="7771" max="7771" width="9.44140625" style="162" customWidth="1"/>
    <col min="7772" max="7772" width="7.44140625" style="162" customWidth="1"/>
    <col min="7773" max="7773" width="11.5546875" style="162" customWidth="1"/>
    <col min="7774" max="7774" width="8.21875" style="162" customWidth="1"/>
    <col min="7775" max="7775" width="9.5546875" style="162" customWidth="1"/>
    <col min="7776" max="7776" width="0" style="162" hidden="1" customWidth="1"/>
    <col min="7777" max="7777" width="8.109375" style="162" customWidth="1"/>
    <col min="7778" max="7778" width="8.44140625" style="162" customWidth="1"/>
    <col min="7779" max="7779" width="6.5546875" style="162" customWidth="1"/>
    <col min="7780" max="7780" width="7" style="162" customWidth="1"/>
    <col min="7781" max="7781" width="5.88671875" style="162" customWidth="1"/>
    <col min="7782" max="7782" width="6.77734375" style="162" customWidth="1"/>
    <col min="7783" max="7783" width="5.88671875" style="162" customWidth="1"/>
    <col min="7784" max="7784" width="10" style="162" customWidth="1"/>
    <col min="7785" max="7785" width="9.5546875" style="162" customWidth="1"/>
    <col min="7786" max="7786" width="7.109375" style="162" customWidth="1"/>
    <col min="7787" max="7788" width="7.21875" style="162" customWidth="1"/>
    <col min="7789" max="7789" width="8.44140625" style="162" customWidth="1"/>
    <col min="7790" max="7790" width="8.88671875" style="162" customWidth="1"/>
    <col min="7791" max="7791" width="8.33203125" style="162" customWidth="1"/>
    <col min="7792" max="7792" width="9.21875" style="162" customWidth="1"/>
    <col min="7793" max="7793" width="7.109375" style="162" customWidth="1"/>
    <col min="7794" max="7794" width="7.6640625" style="162" customWidth="1"/>
    <col min="7795" max="7818" width="0" style="162" hidden="1" customWidth="1"/>
    <col min="7819" max="7819" width="9.109375" style="162" customWidth="1"/>
    <col min="7820" max="7820" width="13.109375" style="162" customWidth="1"/>
    <col min="7821" max="7823" width="9.44140625" style="162" bestFit="1" customWidth="1"/>
    <col min="7824" max="7824" width="11.21875" style="162" customWidth="1"/>
    <col min="7825" max="7825" width="11" style="162" customWidth="1"/>
    <col min="7826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9.88671875" style="162" customWidth="1"/>
    <col min="8016" max="8016" width="8.109375" style="162" customWidth="1"/>
    <col min="8017" max="8019" width="0" style="162" hidden="1" customWidth="1"/>
    <col min="8020" max="8020" width="8.88671875" style="162" customWidth="1"/>
    <col min="8021" max="8021" width="8.44140625" style="162" customWidth="1"/>
    <col min="8022" max="8022" width="9.33203125" style="162" customWidth="1"/>
    <col min="8023" max="8023" width="10.77734375" style="162" customWidth="1"/>
    <col min="8024" max="8024" width="0" style="162" hidden="1" customWidth="1"/>
    <col min="8025" max="8025" width="8.44140625" style="162" customWidth="1"/>
    <col min="8026" max="8026" width="0" style="162" hidden="1" customWidth="1"/>
    <col min="8027" max="8027" width="9.44140625" style="162" customWidth="1"/>
    <col min="8028" max="8028" width="7.44140625" style="162" customWidth="1"/>
    <col min="8029" max="8029" width="11.5546875" style="162" customWidth="1"/>
    <col min="8030" max="8030" width="8.21875" style="162" customWidth="1"/>
    <col min="8031" max="8031" width="9.5546875" style="162" customWidth="1"/>
    <col min="8032" max="8032" width="0" style="162" hidden="1" customWidth="1"/>
    <col min="8033" max="8033" width="8.109375" style="162" customWidth="1"/>
    <col min="8034" max="8034" width="8.44140625" style="162" customWidth="1"/>
    <col min="8035" max="8035" width="6.5546875" style="162" customWidth="1"/>
    <col min="8036" max="8036" width="7" style="162" customWidth="1"/>
    <col min="8037" max="8037" width="5.88671875" style="162" customWidth="1"/>
    <col min="8038" max="8038" width="6.77734375" style="162" customWidth="1"/>
    <col min="8039" max="8039" width="5.88671875" style="162" customWidth="1"/>
    <col min="8040" max="8040" width="10" style="162" customWidth="1"/>
    <col min="8041" max="8041" width="9.5546875" style="162" customWidth="1"/>
    <col min="8042" max="8042" width="7.109375" style="162" customWidth="1"/>
    <col min="8043" max="8044" width="7.21875" style="162" customWidth="1"/>
    <col min="8045" max="8045" width="8.44140625" style="162" customWidth="1"/>
    <col min="8046" max="8046" width="8.88671875" style="162" customWidth="1"/>
    <col min="8047" max="8047" width="8.33203125" style="162" customWidth="1"/>
    <col min="8048" max="8048" width="9.21875" style="162" customWidth="1"/>
    <col min="8049" max="8049" width="7.109375" style="162" customWidth="1"/>
    <col min="8050" max="8050" width="7.6640625" style="162" customWidth="1"/>
    <col min="8051" max="8074" width="0" style="162" hidden="1" customWidth="1"/>
    <col min="8075" max="8075" width="9.109375" style="162" customWidth="1"/>
    <col min="8076" max="8076" width="13.109375" style="162" customWidth="1"/>
    <col min="8077" max="8079" width="9.44140625" style="162" bestFit="1" customWidth="1"/>
    <col min="8080" max="8080" width="11.21875" style="162" customWidth="1"/>
    <col min="8081" max="8081" width="11" style="162" customWidth="1"/>
    <col min="8082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9.88671875" style="162" customWidth="1"/>
    <col min="8272" max="8272" width="8.109375" style="162" customWidth="1"/>
    <col min="8273" max="8275" width="0" style="162" hidden="1" customWidth="1"/>
    <col min="8276" max="8276" width="8.88671875" style="162" customWidth="1"/>
    <col min="8277" max="8277" width="8.44140625" style="162" customWidth="1"/>
    <col min="8278" max="8278" width="9.33203125" style="162" customWidth="1"/>
    <col min="8279" max="8279" width="10.77734375" style="162" customWidth="1"/>
    <col min="8280" max="8280" width="0" style="162" hidden="1" customWidth="1"/>
    <col min="8281" max="8281" width="8.44140625" style="162" customWidth="1"/>
    <col min="8282" max="8282" width="0" style="162" hidden="1" customWidth="1"/>
    <col min="8283" max="8283" width="9.44140625" style="162" customWidth="1"/>
    <col min="8284" max="8284" width="7.44140625" style="162" customWidth="1"/>
    <col min="8285" max="8285" width="11.5546875" style="162" customWidth="1"/>
    <col min="8286" max="8286" width="8.21875" style="162" customWidth="1"/>
    <col min="8287" max="8287" width="9.5546875" style="162" customWidth="1"/>
    <col min="8288" max="8288" width="0" style="162" hidden="1" customWidth="1"/>
    <col min="8289" max="8289" width="8.109375" style="162" customWidth="1"/>
    <col min="8290" max="8290" width="8.44140625" style="162" customWidth="1"/>
    <col min="8291" max="8291" width="6.5546875" style="162" customWidth="1"/>
    <col min="8292" max="8292" width="7" style="162" customWidth="1"/>
    <col min="8293" max="8293" width="5.88671875" style="162" customWidth="1"/>
    <col min="8294" max="8294" width="6.77734375" style="162" customWidth="1"/>
    <col min="8295" max="8295" width="5.88671875" style="162" customWidth="1"/>
    <col min="8296" max="8296" width="10" style="162" customWidth="1"/>
    <col min="8297" max="8297" width="9.5546875" style="162" customWidth="1"/>
    <col min="8298" max="8298" width="7.109375" style="162" customWidth="1"/>
    <col min="8299" max="8300" width="7.21875" style="162" customWidth="1"/>
    <col min="8301" max="8301" width="8.44140625" style="162" customWidth="1"/>
    <col min="8302" max="8302" width="8.88671875" style="162" customWidth="1"/>
    <col min="8303" max="8303" width="8.33203125" style="162" customWidth="1"/>
    <col min="8304" max="8304" width="9.21875" style="162" customWidth="1"/>
    <col min="8305" max="8305" width="7.109375" style="162" customWidth="1"/>
    <col min="8306" max="8306" width="7.6640625" style="162" customWidth="1"/>
    <col min="8307" max="8330" width="0" style="162" hidden="1" customWidth="1"/>
    <col min="8331" max="8331" width="9.109375" style="162" customWidth="1"/>
    <col min="8332" max="8332" width="13.109375" style="162" customWidth="1"/>
    <col min="8333" max="8335" width="9.44140625" style="162" bestFit="1" customWidth="1"/>
    <col min="8336" max="8336" width="11.21875" style="162" customWidth="1"/>
    <col min="8337" max="8337" width="11" style="162" customWidth="1"/>
    <col min="8338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9.88671875" style="162" customWidth="1"/>
    <col min="8528" max="8528" width="8.109375" style="162" customWidth="1"/>
    <col min="8529" max="8531" width="0" style="162" hidden="1" customWidth="1"/>
    <col min="8532" max="8532" width="8.88671875" style="162" customWidth="1"/>
    <col min="8533" max="8533" width="8.44140625" style="162" customWidth="1"/>
    <col min="8534" max="8534" width="9.33203125" style="162" customWidth="1"/>
    <col min="8535" max="8535" width="10.77734375" style="162" customWidth="1"/>
    <col min="8536" max="8536" width="0" style="162" hidden="1" customWidth="1"/>
    <col min="8537" max="8537" width="8.44140625" style="162" customWidth="1"/>
    <col min="8538" max="8538" width="0" style="162" hidden="1" customWidth="1"/>
    <col min="8539" max="8539" width="9.44140625" style="162" customWidth="1"/>
    <col min="8540" max="8540" width="7.44140625" style="162" customWidth="1"/>
    <col min="8541" max="8541" width="11.5546875" style="162" customWidth="1"/>
    <col min="8542" max="8542" width="8.21875" style="162" customWidth="1"/>
    <col min="8543" max="8543" width="9.5546875" style="162" customWidth="1"/>
    <col min="8544" max="8544" width="0" style="162" hidden="1" customWidth="1"/>
    <col min="8545" max="8545" width="8.109375" style="162" customWidth="1"/>
    <col min="8546" max="8546" width="8.44140625" style="162" customWidth="1"/>
    <col min="8547" max="8547" width="6.5546875" style="162" customWidth="1"/>
    <col min="8548" max="8548" width="7" style="162" customWidth="1"/>
    <col min="8549" max="8549" width="5.88671875" style="162" customWidth="1"/>
    <col min="8550" max="8550" width="6.77734375" style="162" customWidth="1"/>
    <col min="8551" max="8551" width="5.88671875" style="162" customWidth="1"/>
    <col min="8552" max="8552" width="10" style="162" customWidth="1"/>
    <col min="8553" max="8553" width="9.5546875" style="162" customWidth="1"/>
    <col min="8554" max="8554" width="7.109375" style="162" customWidth="1"/>
    <col min="8555" max="8556" width="7.21875" style="162" customWidth="1"/>
    <col min="8557" max="8557" width="8.44140625" style="162" customWidth="1"/>
    <col min="8558" max="8558" width="8.88671875" style="162" customWidth="1"/>
    <col min="8559" max="8559" width="8.33203125" style="162" customWidth="1"/>
    <col min="8560" max="8560" width="9.21875" style="162" customWidth="1"/>
    <col min="8561" max="8561" width="7.109375" style="162" customWidth="1"/>
    <col min="8562" max="8562" width="7.6640625" style="162" customWidth="1"/>
    <col min="8563" max="8586" width="0" style="162" hidden="1" customWidth="1"/>
    <col min="8587" max="8587" width="9.109375" style="162" customWidth="1"/>
    <col min="8588" max="8588" width="13.109375" style="162" customWidth="1"/>
    <col min="8589" max="8591" width="9.44140625" style="162" bestFit="1" customWidth="1"/>
    <col min="8592" max="8592" width="11.21875" style="162" customWidth="1"/>
    <col min="8593" max="8593" width="11" style="162" customWidth="1"/>
    <col min="8594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9.88671875" style="162" customWidth="1"/>
    <col min="8784" max="8784" width="8.109375" style="162" customWidth="1"/>
    <col min="8785" max="8787" width="0" style="162" hidden="1" customWidth="1"/>
    <col min="8788" max="8788" width="8.88671875" style="162" customWidth="1"/>
    <col min="8789" max="8789" width="8.44140625" style="162" customWidth="1"/>
    <col min="8790" max="8790" width="9.33203125" style="162" customWidth="1"/>
    <col min="8791" max="8791" width="10.77734375" style="162" customWidth="1"/>
    <col min="8792" max="8792" width="0" style="162" hidden="1" customWidth="1"/>
    <col min="8793" max="8793" width="8.44140625" style="162" customWidth="1"/>
    <col min="8794" max="8794" width="0" style="162" hidden="1" customWidth="1"/>
    <col min="8795" max="8795" width="9.44140625" style="162" customWidth="1"/>
    <col min="8796" max="8796" width="7.44140625" style="162" customWidth="1"/>
    <col min="8797" max="8797" width="11.5546875" style="162" customWidth="1"/>
    <col min="8798" max="8798" width="8.21875" style="162" customWidth="1"/>
    <col min="8799" max="8799" width="9.5546875" style="162" customWidth="1"/>
    <col min="8800" max="8800" width="0" style="162" hidden="1" customWidth="1"/>
    <col min="8801" max="8801" width="8.109375" style="162" customWidth="1"/>
    <col min="8802" max="8802" width="8.44140625" style="162" customWidth="1"/>
    <col min="8803" max="8803" width="6.5546875" style="162" customWidth="1"/>
    <col min="8804" max="8804" width="7" style="162" customWidth="1"/>
    <col min="8805" max="8805" width="5.88671875" style="162" customWidth="1"/>
    <col min="8806" max="8806" width="6.77734375" style="162" customWidth="1"/>
    <col min="8807" max="8807" width="5.88671875" style="162" customWidth="1"/>
    <col min="8808" max="8808" width="10" style="162" customWidth="1"/>
    <col min="8809" max="8809" width="9.5546875" style="162" customWidth="1"/>
    <col min="8810" max="8810" width="7.109375" style="162" customWidth="1"/>
    <col min="8811" max="8812" width="7.21875" style="162" customWidth="1"/>
    <col min="8813" max="8813" width="8.44140625" style="162" customWidth="1"/>
    <col min="8814" max="8814" width="8.88671875" style="162" customWidth="1"/>
    <col min="8815" max="8815" width="8.33203125" style="162" customWidth="1"/>
    <col min="8816" max="8816" width="9.21875" style="162" customWidth="1"/>
    <col min="8817" max="8817" width="7.109375" style="162" customWidth="1"/>
    <col min="8818" max="8818" width="7.6640625" style="162" customWidth="1"/>
    <col min="8819" max="8842" width="0" style="162" hidden="1" customWidth="1"/>
    <col min="8843" max="8843" width="9.109375" style="162" customWidth="1"/>
    <col min="8844" max="8844" width="13.109375" style="162" customWidth="1"/>
    <col min="8845" max="8847" width="9.44140625" style="162" bestFit="1" customWidth="1"/>
    <col min="8848" max="8848" width="11.21875" style="162" customWidth="1"/>
    <col min="8849" max="8849" width="11" style="162" customWidth="1"/>
    <col min="8850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9.88671875" style="162" customWidth="1"/>
    <col min="9040" max="9040" width="8.109375" style="162" customWidth="1"/>
    <col min="9041" max="9043" width="0" style="162" hidden="1" customWidth="1"/>
    <col min="9044" max="9044" width="8.88671875" style="162" customWidth="1"/>
    <col min="9045" max="9045" width="8.44140625" style="162" customWidth="1"/>
    <col min="9046" max="9046" width="9.33203125" style="162" customWidth="1"/>
    <col min="9047" max="9047" width="10.77734375" style="162" customWidth="1"/>
    <col min="9048" max="9048" width="0" style="162" hidden="1" customWidth="1"/>
    <col min="9049" max="9049" width="8.44140625" style="162" customWidth="1"/>
    <col min="9050" max="9050" width="0" style="162" hidden="1" customWidth="1"/>
    <col min="9051" max="9051" width="9.44140625" style="162" customWidth="1"/>
    <col min="9052" max="9052" width="7.44140625" style="162" customWidth="1"/>
    <col min="9053" max="9053" width="11.5546875" style="162" customWidth="1"/>
    <col min="9054" max="9054" width="8.21875" style="162" customWidth="1"/>
    <col min="9055" max="9055" width="9.5546875" style="162" customWidth="1"/>
    <col min="9056" max="9056" width="0" style="162" hidden="1" customWidth="1"/>
    <col min="9057" max="9057" width="8.109375" style="162" customWidth="1"/>
    <col min="9058" max="9058" width="8.44140625" style="162" customWidth="1"/>
    <col min="9059" max="9059" width="6.5546875" style="162" customWidth="1"/>
    <col min="9060" max="9060" width="7" style="162" customWidth="1"/>
    <col min="9061" max="9061" width="5.88671875" style="162" customWidth="1"/>
    <col min="9062" max="9062" width="6.77734375" style="162" customWidth="1"/>
    <col min="9063" max="9063" width="5.88671875" style="162" customWidth="1"/>
    <col min="9064" max="9064" width="10" style="162" customWidth="1"/>
    <col min="9065" max="9065" width="9.5546875" style="162" customWidth="1"/>
    <col min="9066" max="9066" width="7.109375" style="162" customWidth="1"/>
    <col min="9067" max="9068" width="7.21875" style="162" customWidth="1"/>
    <col min="9069" max="9069" width="8.44140625" style="162" customWidth="1"/>
    <col min="9070" max="9070" width="8.88671875" style="162" customWidth="1"/>
    <col min="9071" max="9071" width="8.33203125" style="162" customWidth="1"/>
    <col min="9072" max="9072" width="9.21875" style="162" customWidth="1"/>
    <col min="9073" max="9073" width="7.109375" style="162" customWidth="1"/>
    <col min="9074" max="9074" width="7.6640625" style="162" customWidth="1"/>
    <col min="9075" max="9098" width="0" style="162" hidden="1" customWidth="1"/>
    <col min="9099" max="9099" width="9.109375" style="162" customWidth="1"/>
    <col min="9100" max="9100" width="13.109375" style="162" customWidth="1"/>
    <col min="9101" max="9103" width="9.44140625" style="162" bestFit="1" customWidth="1"/>
    <col min="9104" max="9104" width="11.21875" style="162" customWidth="1"/>
    <col min="9105" max="9105" width="11" style="162" customWidth="1"/>
    <col min="9106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9.88671875" style="162" customWidth="1"/>
    <col min="9296" max="9296" width="8.109375" style="162" customWidth="1"/>
    <col min="9297" max="9299" width="0" style="162" hidden="1" customWidth="1"/>
    <col min="9300" max="9300" width="8.88671875" style="162" customWidth="1"/>
    <col min="9301" max="9301" width="8.44140625" style="162" customWidth="1"/>
    <col min="9302" max="9302" width="9.33203125" style="162" customWidth="1"/>
    <col min="9303" max="9303" width="10.77734375" style="162" customWidth="1"/>
    <col min="9304" max="9304" width="0" style="162" hidden="1" customWidth="1"/>
    <col min="9305" max="9305" width="8.44140625" style="162" customWidth="1"/>
    <col min="9306" max="9306" width="0" style="162" hidden="1" customWidth="1"/>
    <col min="9307" max="9307" width="9.44140625" style="162" customWidth="1"/>
    <col min="9308" max="9308" width="7.44140625" style="162" customWidth="1"/>
    <col min="9309" max="9309" width="11.5546875" style="162" customWidth="1"/>
    <col min="9310" max="9310" width="8.21875" style="162" customWidth="1"/>
    <col min="9311" max="9311" width="9.5546875" style="162" customWidth="1"/>
    <col min="9312" max="9312" width="0" style="162" hidden="1" customWidth="1"/>
    <col min="9313" max="9313" width="8.109375" style="162" customWidth="1"/>
    <col min="9314" max="9314" width="8.44140625" style="162" customWidth="1"/>
    <col min="9315" max="9315" width="6.5546875" style="162" customWidth="1"/>
    <col min="9316" max="9316" width="7" style="162" customWidth="1"/>
    <col min="9317" max="9317" width="5.88671875" style="162" customWidth="1"/>
    <col min="9318" max="9318" width="6.77734375" style="162" customWidth="1"/>
    <col min="9319" max="9319" width="5.88671875" style="162" customWidth="1"/>
    <col min="9320" max="9320" width="10" style="162" customWidth="1"/>
    <col min="9321" max="9321" width="9.5546875" style="162" customWidth="1"/>
    <col min="9322" max="9322" width="7.109375" style="162" customWidth="1"/>
    <col min="9323" max="9324" width="7.21875" style="162" customWidth="1"/>
    <col min="9325" max="9325" width="8.44140625" style="162" customWidth="1"/>
    <col min="9326" max="9326" width="8.88671875" style="162" customWidth="1"/>
    <col min="9327" max="9327" width="8.33203125" style="162" customWidth="1"/>
    <col min="9328" max="9328" width="9.21875" style="162" customWidth="1"/>
    <col min="9329" max="9329" width="7.109375" style="162" customWidth="1"/>
    <col min="9330" max="9330" width="7.6640625" style="162" customWidth="1"/>
    <col min="9331" max="9354" width="0" style="162" hidden="1" customWidth="1"/>
    <col min="9355" max="9355" width="9.109375" style="162" customWidth="1"/>
    <col min="9356" max="9356" width="13.109375" style="162" customWidth="1"/>
    <col min="9357" max="9359" width="9.44140625" style="162" bestFit="1" customWidth="1"/>
    <col min="9360" max="9360" width="11.21875" style="162" customWidth="1"/>
    <col min="9361" max="9361" width="11" style="162" customWidth="1"/>
    <col min="9362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9.88671875" style="162" customWidth="1"/>
    <col min="9552" max="9552" width="8.109375" style="162" customWidth="1"/>
    <col min="9553" max="9555" width="0" style="162" hidden="1" customWidth="1"/>
    <col min="9556" max="9556" width="8.88671875" style="162" customWidth="1"/>
    <col min="9557" max="9557" width="8.44140625" style="162" customWidth="1"/>
    <col min="9558" max="9558" width="9.33203125" style="162" customWidth="1"/>
    <col min="9559" max="9559" width="10.77734375" style="162" customWidth="1"/>
    <col min="9560" max="9560" width="0" style="162" hidden="1" customWidth="1"/>
    <col min="9561" max="9561" width="8.44140625" style="162" customWidth="1"/>
    <col min="9562" max="9562" width="0" style="162" hidden="1" customWidth="1"/>
    <col min="9563" max="9563" width="9.44140625" style="162" customWidth="1"/>
    <col min="9564" max="9564" width="7.44140625" style="162" customWidth="1"/>
    <col min="9565" max="9565" width="11.5546875" style="162" customWidth="1"/>
    <col min="9566" max="9566" width="8.21875" style="162" customWidth="1"/>
    <col min="9567" max="9567" width="9.5546875" style="162" customWidth="1"/>
    <col min="9568" max="9568" width="0" style="162" hidden="1" customWidth="1"/>
    <col min="9569" max="9569" width="8.109375" style="162" customWidth="1"/>
    <col min="9570" max="9570" width="8.44140625" style="162" customWidth="1"/>
    <col min="9571" max="9571" width="6.5546875" style="162" customWidth="1"/>
    <col min="9572" max="9572" width="7" style="162" customWidth="1"/>
    <col min="9573" max="9573" width="5.88671875" style="162" customWidth="1"/>
    <col min="9574" max="9574" width="6.77734375" style="162" customWidth="1"/>
    <col min="9575" max="9575" width="5.88671875" style="162" customWidth="1"/>
    <col min="9576" max="9576" width="10" style="162" customWidth="1"/>
    <col min="9577" max="9577" width="9.5546875" style="162" customWidth="1"/>
    <col min="9578" max="9578" width="7.109375" style="162" customWidth="1"/>
    <col min="9579" max="9580" width="7.21875" style="162" customWidth="1"/>
    <col min="9581" max="9581" width="8.44140625" style="162" customWidth="1"/>
    <col min="9582" max="9582" width="8.88671875" style="162" customWidth="1"/>
    <col min="9583" max="9583" width="8.33203125" style="162" customWidth="1"/>
    <col min="9584" max="9584" width="9.21875" style="162" customWidth="1"/>
    <col min="9585" max="9585" width="7.109375" style="162" customWidth="1"/>
    <col min="9586" max="9586" width="7.6640625" style="162" customWidth="1"/>
    <col min="9587" max="9610" width="0" style="162" hidden="1" customWidth="1"/>
    <col min="9611" max="9611" width="9.109375" style="162" customWidth="1"/>
    <col min="9612" max="9612" width="13.109375" style="162" customWidth="1"/>
    <col min="9613" max="9615" width="9.44140625" style="162" bestFit="1" customWidth="1"/>
    <col min="9616" max="9616" width="11.21875" style="162" customWidth="1"/>
    <col min="9617" max="9617" width="11" style="162" customWidth="1"/>
    <col min="9618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9.88671875" style="162" customWidth="1"/>
    <col min="9808" max="9808" width="8.109375" style="162" customWidth="1"/>
    <col min="9809" max="9811" width="0" style="162" hidden="1" customWidth="1"/>
    <col min="9812" max="9812" width="8.88671875" style="162" customWidth="1"/>
    <col min="9813" max="9813" width="8.44140625" style="162" customWidth="1"/>
    <col min="9814" max="9814" width="9.33203125" style="162" customWidth="1"/>
    <col min="9815" max="9815" width="10.77734375" style="162" customWidth="1"/>
    <col min="9816" max="9816" width="0" style="162" hidden="1" customWidth="1"/>
    <col min="9817" max="9817" width="8.44140625" style="162" customWidth="1"/>
    <col min="9818" max="9818" width="0" style="162" hidden="1" customWidth="1"/>
    <col min="9819" max="9819" width="9.44140625" style="162" customWidth="1"/>
    <col min="9820" max="9820" width="7.44140625" style="162" customWidth="1"/>
    <col min="9821" max="9821" width="11.5546875" style="162" customWidth="1"/>
    <col min="9822" max="9822" width="8.21875" style="162" customWidth="1"/>
    <col min="9823" max="9823" width="9.5546875" style="162" customWidth="1"/>
    <col min="9824" max="9824" width="0" style="162" hidden="1" customWidth="1"/>
    <col min="9825" max="9825" width="8.109375" style="162" customWidth="1"/>
    <col min="9826" max="9826" width="8.44140625" style="162" customWidth="1"/>
    <col min="9827" max="9827" width="6.5546875" style="162" customWidth="1"/>
    <col min="9828" max="9828" width="7" style="162" customWidth="1"/>
    <col min="9829" max="9829" width="5.88671875" style="162" customWidth="1"/>
    <col min="9830" max="9830" width="6.77734375" style="162" customWidth="1"/>
    <col min="9831" max="9831" width="5.88671875" style="162" customWidth="1"/>
    <col min="9832" max="9832" width="10" style="162" customWidth="1"/>
    <col min="9833" max="9833" width="9.5546875" style="162" customWidth="1"/>
    <col min="9834" max="9834" width="7.109375" style="162" customWidth="1"/>
    <col min="9835" max="9836" width="7.21875" style="162" customWidth="1"/>
    <col min="9837" max="9837" width="8.44140625" style="162" customWidth="1"/>
    <col min="9838" max="9838" width="8.88671875" style="162" customWidth="1"/>
    <col min="9839" max="9839" width="8.33203125" style="162" customWidth="1"/>
    <col min="9840" max="9840" width="9.21875" style="162" customWidth="1"/>
    <col min="9841" max="9841" width="7.109375" style="162" customWidth="1"/>
    <col min="9842" max="9842" width="7.6640625" style="162" customWidth="1"/>
    <col min="9843" max="9866" width="0" style="162" hidden="1" customWidth="1"/>
    <col min="9867" max="9867" width="9.109375" style="162" customWidth="1"/>
    <col min="9868" max="9868" width="13.109375" style="162" customWidth="1"/>
    <col min="9869" max="9871" width="9.44140625" style="162" bestFit="1" customWidth="1"/>
    <col min="9872" max="9872" width="11.21875" style="162" customWidth="1"/>
    <col min="9873" max="9873" width="11" style="162" customWidth="1"/>
    <col min="9874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9.88671875" style="162" customWidth="1"/>
    <col min="10064" max="10064" width="8.109375" style="162" customWidth="1"/>
    <col min="10065" max="10067" width="0" style="162" hidden="1" customWidth="1"/>
    <col min="10068" max="10068" width="8.88671875" style="162" customWidth="1"/>
    <col min="10069" max="10069" width="8.44140625" style="162" customWidth="1"/>
    <col min="10070" max="10070" width="9.33203125" style="162" customWidth="1"/>
    <col min="10071" max="10071" width="10.77734375" style="162" customWidth="1"/>
    <col min="10072" max="10072" width="0" style="162" hidden="1" customWidth="1"/>
    <col min="10073" max="10073" width="8.44140625" style="162" customWidth="1"/>
    <col min="10074" max="10074" width="0" style="162" hidden="1" customWidth="1"/>
    <col min="10075" max="10075" width="9.44140625" style="162" customWidth="1"/>
    <col min="10076" max="10076" width="7.44140625" style="162" customWidth="1"/>
    <col min="10077" max="10077" width="11.5546875" style="162" customWidth="1"/>
    <col min="10078" max="10078" width="8.21875" style="162" customWidth="1"/>
    <col min="10079" max="10079" width="9.5546875" style="162" customWidth="1"/>
    <col min="10080" max="10080" width="0" style="162" hidden="1" customWidth="1"/>
    <col min="10081" max="10081" width="8.109375" style="162" customWidth="1"/>
    <col min="10082" max="10082" width="8.44140625" style="162" customWidth="1"/>
    <col min="10083" max="10083" width="6.5546875" style="162" customWidth="1"/>
    <col min="10084" max="10084" width="7" style="162" customWidth="1"/>
    <col min="10085" max="10085" width="5.88671875" style="162" customWidth="1"/>
    <col min="10086" max="10086" width="6.77734375" style="162" customWidth="1"/>
    <col min="10087" max="10087" width="5.88671875" style="162" customWidth="1"/>
    <col min="10088" max="10088" width="10" style="162" customWidth="1"/>
    <col min="10089" max="10089" width="9.5546875" style="162" customWidth="1"/>
    <col min="10090" max="10090" width="7.109375" style="162" customWidth="1"/>
    <col min="10091" max="10092" width="7.21875" style="162" customWidth="1"/>
    <col min="10093" max="10093" width="8.44140625" style="162" customWidth="1"/>
    <col min="10094" max="10094" width="8.88671875" style="162" customWidth="1"/>
    <col min="10095" max="10095" width="8.33203125" style="162" customWidth="1"/>
    <col min="10096" max="10096" width="9.21875" style="162" customWidth="1"/>
    <col min="10097" max="10097" width="7.109375" style="162" customWidth="1"/>
    <col min="10098" max="10098" width="7.6640625" style="162" customWidth="1"/>
    <col min="10099" max="10122" width="0" style="162" hidden="1" customWidth="1"/>
    <col min="10123" max="10123" width="9.109375" style="162" customWidth="1"/>
    <col min="10124" max="10124" width="13.109375" style="162" customWidth="1"/>
    <col min="10125" max="10127" width="9.44140625" style="162" bestFit="1" customWidth="1"/>
    <col min="10128" max="10128" width="11.21875" style="162" customWidth="1"/>
    <col min="10129" max="10129" width="11" style="162" customWidth="1"/>
    <col min="10130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9.88671875" style="162" customWidth="1"/>
    <col min="10320" max="10320" width="8.109375" style="162" customWidth="1"/>
    <col min="10321" max="10323" width="0" style="162" hidden="1" customWidth="1"/>
    <col min="10324" max="10324" width="8.88671875" style="162" customWidth="1"/>
    <col min="10325" max="10325" width="8.44140625" style="162" customWidth="1"/>
    <col min="10326" max="10326" width="9.33203125" style="162" customWidth="1"/>
    <col min="10327" max="10327" width="10.77734375" style="162" customWidth="1"/>
    <col min="10328" max="10328" width="0" style="162" hidden="1" customWidth="1"/>
    <col min="10329" max="10329" width="8.44140625" style="162" customWidth="1"/>
    <col min="10330" max="10330" width="0" style="162" hidden="1" customWidth="1"/>
    <col min="10331" max="10331" width="9.44140625" style="162" customWidth="1"/>
    <col min="10332" max="10332" width="7.44140625" style="162" customWidth="1"/>
    <col min="10333" max="10333" width="11.5546875" style="162" customWidth="1"/>
    <col min="10334" max="10334" width="8.21875" style="162" customWidth="1"/>
    <col min="10335" max="10335" width="9.5546875" style="162" customWidth="1"/>
    <col min="10336" max="10336" width="0" style="162" hidden="1" customWidth="1"/>
    <col min="10337" max="10337" width="8.109375" style="162" customWidth="1"/>
    <col min="10338" max="10338" width="8.44140625" style="162" customWidth="1"/>
    <col min="10339" max="10339" width="6.5546875" style="162" customWidth="1"/>
    <col min="10340" max="10340" width="7" style="162" customWidth="1"/>
    <col min="10341" max="10341" width="5.88671875" style="162" customWidth="1"/>
    <col min="10342" max="10342" width="6.77734375" style="162" customWidth="1"/>
    <col min="10343" max="10343" width="5.88671875" style="162" customWidth="1"/>
    <col min="10344" max="10344" width="10" style="162" customWidth="1"/>
    <col min="10345" max="10345" width="9.5546875" style="162" customWidth="1"/>
    <col min="10346" max="10346" width="7.109375" style="162" customWidth="1"/>
    <col min="10347" max="10348" width="7.21875" style="162" customWidth="1"/>
    <col min="10349" max="10349" width="8.44140625" style="162" customWidth="1"/>
    <col min="10350" max="10350" width="8.88671875" style="162" customWidth="1"/>
    <col min="10351" max="10351" width="8.33203125" style="162" customWidth="1"/>
    <col min="10352" max="10352" width="9.21875" style="162" customWidth="1"/>
    <col min="10353" max="10353" width="7.109375" style="162" customWidth="1"/>
    <col min="10354" max="10354" width="7.6640625" style="162" customWidth="1"/>
    <col min="10355" max="10378" width="0" style="162" hidden="1" customWidth="1"/>
    <col min="10379" max="10379" width="9.109375" style="162" customWidth="1"/>
    <col min="10380" max="10380" width="13.109375" style="162" customWidth="1"/>
    <col min="10381" max="10383" width="9.44140625" style="162" bestFit="1" customWidth="1"/>
    <col min="10384" max="10384" width="11.21875" style="162" customWidth="1"/>
    <col min="10385" max="10385" width="11" style="162" customWidth="1"/>
    <col min="10386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9.88671875" style="162" customWidth="1"/>
    <col min="10576" max="10576" width="8.109375" style="162" customWidth="1"/>
    <col min="10577" max="10579" width="0" style="162" hidden="1" customWidth="1"/>
    <col min="10580" max="10580" width="8.88671875" style="162" customWidth="1"/>
    <col min="10581" max="10581" width="8.44140625" style="162" customWidth="1"/>
    <col min="10582" max="10582" width="9.33203125" style="162" customWidth="1"/>
    <col min="10583" max="10583" width="10.77734375" style="162" customWidth="1"/>
    <col min="10584" max="10584" width="0" style="162" hidden="1" customWidth="1"/>
    <col min="10585" max="10585" width="8.44140625" style="162" customWidth="1"/>
    <col min="10586" max="10586" width="0" style="162" hidden="1" customWidth="1"/>
    <col min="10587" max="10587" width="9.44140625" style="162" customWidth="1"/>
    <col min="10588" max="10588" width="7.44140625" style="162" customWidth="1"/>
    <col min="10589" max="10589" width="11.5546875" style="162" customWidth="1"/>
    <col min="10590" max="10590" width="8.21875" style="162" customWidth="1"/>
    <col min="10591" max="10591" width="9.5546875" style="162" customWidth="1"/>
    <col min="10592" max="10592" width="0" style="162" hidden="1" customWidth="1"/>
    <col min="10593" max="10593" width="8.109375" style="162" customWidth="1"/>
    <col min="10594" max="10594" width="8.44140625" style="162" customWidth="1"/>
    <col min="10595" max="10595" width="6.5546875" style="162" customWidth="1"/>
    <col min="10596" max="10596" width="7" style="162" customWidth="1"/>
    <col min="10597" max="10597" width="5.88671875" style="162" customWidth="1"/>
    <col min="10598" max="10598" width="6.77734375" style="162" customWidth="1"/>
    <col min="10599" max="10599" width="5.88671875" style="162" customWidth="1"/>
    <col min="10600" max="10600" width="10" style="162" customWidth="1"/>
    <col min="10601" max="10601" width="9.5546875" style="162" customWidth="1"/>
    <col min="10602" max="10602" width="7.109375" style="162" customWidth="1"/>
    <col min="10603" max="10604" width="7.21875" style="162" customWidth="1"/>
    <col min="10605" max="10605" width="8.44140625" style="162" customWidth="1"/>
    <col min="10606" max="10606" width="8.88671875" style="162" customWidth="1"/>
    <col min="10607" max="10607" width="8.33203125" style="162" customWidth="1"/>
    <col min="10608" max="10608" width="9.21875" style="162" customWidth="1"/>
    <col min="10609" max="10609" width="7.109375" style="162" customWidth="1"/>
    <col min="10610" max="10610" width="7.6640625" style="162" customWidth="1"/>
    <col min="10611" max="10634" width="0" style="162" hidden="1" customWidth="1"/>
    <col min="10635" max="10635" width="9.109375" style="162" customWidth="1"/>
    <col min="10636" max="10636" width="13.109375" style="162" customWidth="1"/>
    <col min="10637" max="10639" width="9.44140625" style="162" bestFit="1" customWidth="1"/>
    <col min="10640" max="10640" width="11.21875" style="162" customWidth="1"/>
    <col min="10641" max="10641" width="11" style="162" customWidth="1"/>
    <col min="10642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9.88671875" style="162" customWidth="1"/>
    <col min="10832" max="10832" width="8.109375" style="162" customWidth="1"/>
    <col min="10833" max="10835" width="0" style="162" hidden="1" customWidth="1"/>
    <col min="10836" max="10836" width="8.88671875" style="162" customWidth="1"/>
    <col min="10837" max="10837" width="8.44140625" style="162" customWidth="1"/>
    <col min="10838" max="10838" width="9.33203125" style="162" customWidth="1"/>
    <col min="10839" max="10839" width="10.77734375" style="162" customWidth="1"/>
    <col min="10840" max="10840" width="0" style="162" hidden="1" customWidth="1"/>
    <col min="10841" max="10841" width="8.44140625" style="162" customWidth="1"/>
    <col min="10842" max="10842" width="0" style="162" hidden="1" customWidth="1"/>
    <col min="10843" max="10843" width="9.44140625" style="162" customWidth="1"/>
    <col min="10844" max="10844" width="7.44140625" style="162" customWidth="1"/>
    <col min="10845" max="10845" width="11.5546875" style="162" customWidth="1"/>
    <col min="10846" max="10846" width="8.21875" style="162" customWidth="1"/>
    <col min="10847" max="10847" width="9.5546875" style="162" customWidth="1"/>
    <col min="10848" max="10848" width="0" style="162" hidden="1" customWidth="1"/>
    <col min="10849" max="10849" width="8.109375" style="162" customWidth="1"/>
    <col min="10850" max="10850" width="8.44140625" style="162" customWidth="1"/>
    <col min="10851" max="10851" width="6.5546875" style="162" customWidth="1"/>
    <col min="10852" max="10852" width="7" style="162" customWidth="1"/>
    <col min="10853" max="10853" width="5.88671875" style="162" customWidth="1"/>
    <col min="10854" max="10854" width="6.77734375" style="162" customWidth="1"/>
    <col min="10855" max="10855" width="5.88671875" style="162" customWidth="1"/>
    <col min="10856" max="10856" width="10" style="162" customWidth="1"/>
    <col min="10857" max="10857" width="9.5546875" style="162" customWidth="1"/>
    <col min="10858" max="10858" width="7.109375" style="162" customWidth="1"/>
    <col min="10859" max="10860" width="7.21875" style="162" customWidth="1"/>
    <col min="10861" max="10861" width="8.44140625" style="162" customWidth="1"/>
    <col min="10862" max="10862" width="8.88671875" style="162" customWidth="1"/>
    <col min="10863" max="10863" width="8.33203125" style="162" customWidth="1"/>
    <col min="10864" max="10864" width="9.21875" style="162" customWidth="1"/>
    <col min="10865" max="10865" width="7.109375" style="162" customWidth="1"/>
    <col min="10866" max="10866" width="7.6640625" style="162" customWidth="1"/>
    <col min="10867" max="10890" width="0" style="162" hidden="1" customWidth="1"/>
    <col min="10891" max="10891" width="9.109375" style="162" customWidth="1"/>
    <col min="10892" max="10892" width="13.109375" style="162" customWidth="1"/>
    <col min="10893" max="10895" width="9.44140625" style="162" bestFit="1" customWidth="1"/>
    <col min="10896" max="10896" width="11.21875" style="162" customWidth="1"/>
    <col min="10897" max="10897" width="11" style="162" customWidth="1"/>
    <col min="10898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9.88671875" style="162" customWidth="1"/>
    <col min="11088" max="11088" width="8.109375" style="162" customWidth="1"/>
    <col min="11089" max="11091" width="0" style="162" hidden="1" customWidth="1"/>
    <col min="11092" max="11092" width="8.88671875" style="162" customWidth="1"/>
    <col min="11093" max="11093" width="8.44140625" style="162" customWidth="1"/>
    <col min="11094" max="11094" width="9.33203125" style="162" customWidth="1"/>
    <col min="11095" max="11095" width="10.77734375" style="162" customWidth="1"/>
    <col min="11096" max="11096" width="0" style="162" hidden="1" customWidth="1"/>
    <col min="11097" max="11097" width="8.44140625" style="162" customWidth="1"/>
    <col min="11098" max="11098" width="0" style="162" hidden="1" customWidth="1"/>
    <col min="11099" max="11099" width="9.44140625" style="162" customWidth="1"/>
    <col min="11100" max="11100" width="7.44140625" style="162" customWidth="1"/>
    <col min="11101" max="11101" width="11.5546875" style="162" customWidth="1"/>
    <col min="11102" max="11102" width="8.21875" style="162" customWidth="1"/>
    <col min="11103" max="11103" width="9.5546875" style="162" customWidth="1"/>
    <col min="11104" max="11104" width="0" style="162" hidden="1" customWidth="1"/>
    <col min="11105" max="11105" width="8.109375" style="162" customWidth="1"/>
    <col min="11106" max="11106" width="8.44140625" style="162" customWidth="1"/>
    <col min="11107" max="11107" width="6.5546875" style="162" customWidth="1"/>
    <col min="11108" max="11108" width="7" style="162" customWidth="1"/>
    <col min="11109" max="11109" width="5.88671875" style="162" customWidth="1"/>
    <col min="11110" max="11110" width="6.77734375" style="162" customWidth="1"/>
    <col min="11111" max="11111" width="5.88671875" style="162" customWidth="1"/>
    <col min="11112" max="11112" width="10" style="162" customWidth="1"/>
    <col min="11113" max="11113" width="9.5546875" style="162" customWidth="1"/>
    <col min="11114" max="11114" width="7.109375" style="162" customWidth="1"/>
    <col min="11115" max="11116" width="7.21875" style="162" customWidth="1"/>
    <col min="11117" max="11117" width="8.44140625" style="162" customWidth="1"/>
    <col min="11118" max="11118" width="8.88671875" style="162" customWidth="1"/>
    <col min="11119" max="11119" width="8.33203125" style="162" customWidth="1"/>
    <col min="11120" max="11120" width="9.21875" style="162" customWidth="1"/>
    <col min="11121" max="11121" width="7.109375" style="162" customWidth="1"/>
    <col min="11122" max="11122" width="7.6640625" style="162" customWidth="1"/>
    <col min="11123" max="11146" width="0" style="162" hidden="1" customWidth="1"/>
    <col min="11147" max="11147" width="9.109375" style="162" customWidth="1"/>
    <col min="11148" max="11148" width="13.109375" style="162" customWidth="1"/>
    <col min="11149" max="11151" width="9.44140625" style="162" bestFit="1" customWidth="1"/>
    <col min="11152" max="11152" width="11.21875" style="162" customWidth="1"/>
    <col min="11153" max="11153" width="11" style="162" customWidth="1"/>
    <col min="11154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9.88671875" style="162" customWidth="1"/>
    <col min="11344" max="11344" width="8.109375" style="162" customWidth="1"/>
    <col min="11345" max="11347" width="0" style="162" hidden="1" customWidth="1"/>
    <col min="11348" max="11348" width="8.88671875" style="162" customWidth="1"/>
    <col min="11349" max="11349" width="8.44140625" style="162" customWidth="1"/>
    <col min="11350" max="11350" width="9.33203125" style="162" customWidth="1"/>
    <col min="11351" max="11351" width="10.77734375" style="162" customWidth="1"/>
    <col min="11352" max="11352" width="0" style="162" hidden="1" customWidth="1"/>
    <col min="11353" max="11353" width="8.44140625" style="162" customWidth="1"/>
    <col min="11354" max="11354" width="0" style="162" hidden="1" customWidth="1"/>
    <col min="11355" max="11355" width="9.44140625" style="162" customWidth="1"/>
    <col min="11356" max="11356" width="7.44140625" style="162" customWidth="1"/>
    <col min="11357" max="11357" width="11.5546875" style="162" customWidth="1"/>
    <col min="11358" max="11358" width="8.21875" style="162" customWidth="1"/>
    <col min="11359" max="11359" width="9.5546875" style="162" customWidth="1"/>
    <col min="11360" max="11360" width="0" style="162" hidden="1" customWidth="1"/>
    <col min="11361" max="11361" width="8.109375" style="162" customWidth="1"/>
    <col min="11362" max="11362" width="8.44140625" style="162" customWidth="1"/>
    <col min="11363" max="11363" width="6.5546875" style="162" customWidth="1"/>
    <col min="11364" max="11364" width="7" style="162" customWidth="1"/>
    <col min="11365" max="11365" width="5.88671875" style="162" customWidth="1"/>
    <col min="11366" max="11366" width="6.77734375" style="162" customWidth="1"/>
    <col min="11367" max="11367" width="5.88671875" style="162" customWidth="1"/>
    <col min="11368" max="11368" width="10" style="162" customWidth="1"/>
    <col min="11369" max="11369" width="9.5546875" style="162" customWidth="1"/>
    <col min="11370" max="11370" width="7.109375" style="162" customWidth="1"/>
    <col min="11371" max="11372" width="7.21875" style="162" customWidth="1"/>
    <col min="11373" max="11373" width="8.44140625" style="162" customWidth="1"/>
    <col min="11374" max="11374" width="8.88671875" style="162" customWidth="1"/>
    <col min="11375" max="11375" width="8.33203125" style="162" customWidth="1"/>
    <col min="11376" max="11376" width="9.21875" style="162" customWidth="1"/>
    <col min="11377" max="11377" width="7.109375" style="162" customWidth="1"/>
    <col min="11378" max="11378" width="7.6640625" style="162" customWidth="1"/>
    <col min="11379" max="11402" width="0" style="162" hidden="1" customWidth="1"/>
    <col min="11403" max="11403" width="9.109375" style="162" customWidth="1"/>
    <col min="11404" max="11404" width="13.109375" style="162" customWidth="1"/>
    <col min="11405" max="11407" width="9.44140625" style="162" bestFit="1" customWidth="1"/>
    <col min="11408" max="11408" width="11.21875" style="162" customWidth="1"/>
    <col min="11409" max="11409" width="11" style="162" customWidth="1"/>
    <col min="11410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9.88671875" style="162" customWidth="1"/>
    <col min="11600" max="11600" width="8.109375" style="162" customWidth="1"/>
    <col min="11601" max="11603" width="0" style="162" hidden="1" customWidth="1"/>
    <col min="11604" max="11604" width="8.88671875" style="162" customWidth="1"/>
    <col min="11605" max="11605" width="8.44140625" style="162" customWidth="1"/>
    <col min="11606" max="11606" width="9.33203125" style="162" customWidth="1"/>
    <col min="11607" max="11607" width="10.77734375" style="162" customWidth="1"/>
    <col min="11608" max="11608" width="0" style="162" hidden="1" customWidth="1"/>
    <col min="11609" max="11609" width="8.44140625" style="162" customWidth="1"/>
    <col min="11610" max="11610" width="0" style="162" hidden="1" customWidth="1"/>
    <col min="11611" max="11611" width="9.44140625" style="162" customWidth="1"/>
    <col min="11612" max="11612" width="7.44140625" style="162" customWidth="1"/>
    <col min="11613" max="11613" width="11.5546875" style="162" customWidth="1"/>
    <col min="11614" max="11614" width="8.21875" style="162" customWidth="1"/>
    <col min="11615" max="11615" width="9.5546875" style="162" customWidth="1"/>
    <col min="11616" max="11616" width="0" style="162" hidden="1" customWidth="1"/>
    <col min="11617" max="11617" width="8.109375" style="162" customWidth="1"/>
    <col min="11618" max="11618" width="8.44140625" style="162" customWidth="1"/>
    <col min="11619" max="11619" width="6.5546875" style="162" customWidth="1"/>
    <col min="11620" max="11620" width="7" style="162" customWidth="1"/>
    <col min="11621" max="11621" width="5.88671875" style="162" customWidth="1"/>
    <col min="11622" max="11622" width="6.77734375" style="162" customWidth="1"/>
    <col min="11623" max="11623" width="5.88671875" style="162" customWidth="1"/>
    <col min="11624" max="11624" width="10" style="162" customWidth="1"/>
    <col min="11625" max="11625" width="9.5546875" style="162" customWidth="1"/>
    <col min="11626" max="11626" width="7.109375" style="162" customWidth="1"/>
    <col min="11627" max="11628" width="7.21875" style="162" customWidth="1"/>
    <col min="11629" max="11629" width="8.44140625" style="162" customWidth="1"/>
    <col min="11630" max="11630" width="8.88671875" style="162" customWidth="1"/>
    <col min="11631" max="11631" width="8.33203125" style="162" customWidth="1"/>
    <col min="11632" max="11632" width="9.21875" style="162" customWidth="1"/>
    <col min="11633" max="11633" width="7.109375" style="162" customWidth="1"/>
    <col min="11634" max="11634" width="7.6640625" style="162" customWidth="1"/>
    <col min="11635" max="11658" width="0" style="162" hidden="1" customWidth="1"/>
    <col min="11659" max="11659" width="9.109375" style="162" customWidth="1"/>
    <col min="11660" max="11660" width="13.109375" style="162" customWidth="1"/>
    <col min="11661" max="11663" width="9.44140625" style="162" bestFit="1" customWidth="1"/>
    <col min="11664" max="11664" width="11.21875" style="162" customWidth="1"/>
    <col min="11665" max="11665" width="11" style="162" customWidth="1"/>
    <col min="11666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9.88671875" style="162" customWidth="1"/>
    <col min="11856" max="11856" width="8.109375" style="162" customWidth="1"/>
    <col min="11857" max="11859" width="0" style="162" hidden="1" customWidth="1"/>
    <col min="11860" max="11860" width="8.88671875" style="162" customWidth="1"/>
    <col min="11861" max="11861" width="8.44140625" style="162" customWidth="1"/>
    <col min="11862" max="11862" width="9.33203125" style="162" customWidth="1"/>
    <col min="11863" max="11863" width="10.77734375" style="162" customWidth="1"/>
    <col min="11864" max="11864" width="0" style="162" hidden="1" customWidth="1"/>
    <col min="11865" max="11865" width="8.44140625" style="162" customWidth="1"/>
    <col min="11866" max="11866" width="0" style="162" hidden="1" customWidth="1"/>
    <col min="11867" max="11867" width="9.44140625" style="162" customWidth="1"/>
    <col min="11868" max="11868" width="7.44140625" style="162" customWidth="1"/>
    <col min="11869" max="11869" width="11.5546875" style="162" customWidth="1"/>
    <col min="11870" max="11870" width="8.21875" style="162" customWidth="1"/>
    <col min="11871" max="11871" width="9.5546875" style="162" customWidth="1"/>
    <col min="11872" max="11872" width="0" style="162" hidden="1" customWidth="1"/>
    <col min="11873" max="11873" width="8.109375" style="162" customWidth="1"/>
    <col min="11874" max="11874" width="8.44140625" style="162" customWidth="1"/>
    <col min="11875" max="11875" width="6.5546875" style="162" customWidth="1"/>
    <col min="11876" max="11876" width="7" style="162" customWidth="1"/>
    <col min="11877" max="11877" width="5.88671875" style="162" customWidth="1"/>
    <col min="11878" max="11878" width="6.77734375" style="162" customWidth="1"/>
    <col min="11879" max="11879" width="5.88671875" style="162" customWidth="1"/>
    <col min="11880" max="11880" width="10" style="162" customWidth="1"/>
    <col min="11881" max="11881" width="9.5546875" style="162" customWidth="1"/>
    <col min="11882" max="11882" width="7.109375" style="162" customWidth="1"/>
    <col min="11883" max="11884" width="7.21875" style="162" customWidth="1"/>
    <col min="11885" max="11885" width="8.44140625" style="162" customWidth="1"/>
    <col min="11886" max="11886" width="8.88671875" style="162" customWidth="1"/>
    <col min="11887" max="11887" width="8.33203125" style="162" customWidth="1"/>
    <col min="11888" max="11888" width="9.21875" style="162" customWidth="1"/>
    <col min="11889" max="11889" width="7.109375" style="162" customWidth="1"/>
    <col min="11890" max="11890" width="7.6640625" style="162" customWidth="1"/>
    <col min="11891" max="11914" width="0" style="162" hidden="1" customWidth="1"/>
    <col min="11915" max="11915" width="9.109375" style="162" customWidth="1"/>
    <col min="11916" max="11916" width="13.109375" style="162" customWidth="1"/>
    <col min="11917" max="11919" width="9.44140625" style="162" bestFit="1" customWidth="1"/>
    <col min="11920" max="11920" width="11.21875" style="162" customWidth="1"/>
    <col min="11921" max="11921" width="11" style="162" customWidth="1"/>
    <col min="11922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9.88671875" style="162" customWidth="1"/>
    <col min="12112" max="12112" width="8.109375" style="162" customWidth="1"/>
    <col min="12113" max="12115" width="0" style="162" hidden="1" customWidth="1"/>
    <col min="12116" max="12116" width="8.88671875" style="162" customWidth="1"/>
    <col min="12117" max="12117" width="8.44140625" style="162" customWidth="1"/>
    <col min="12118" max="12118" width="9.33203125" style="162" customWidth="1"/>
    <col min="12119" max="12119" width="10.77734375" style="162" customWidth="1"/>
    <col min="12120" max="12120" width="0" style="162" hidden="1" customWidth="1"/>
    <col min="12121" max="12121" width="8.44140625" style="162" customWidth="1"/>
    <col min="12122" max="12122" width="0" style="162" hidden="1" customWidth="1"/>
    <col min="12123" max="12123" width="9.44140625" style="162" customWidth="1"/>
    <col min="12124" max="12124" width="7.44140625" style="162" customWidth="1"/>
    <col min="12125" max="12125" width="11.5546875" style="162" customWidth="1"/>
    <col min="12126" max="12126" width="8.21875" style="162" customWidth="1"/>
    <col min="12127" max="12127" width="9.5546875" style="162" customWidth="1"/>
    <col min="12128" max="12128" width="0" style="162" hidden="1" customWidth="1"/>
    <col min="12129" max="12129" width="8.109375" style="162" customWidth="1"/>
    <col min="12130" max="12130" width="8.44140625" style="162" customWidth="1"/>
    <col min="12131" max="12131" width="6.5546875" style="162" customWidth="1"/>
    <col min="12132" max="12132" width="7" style="162" customWidth="1"/>
    <col min="12133" max="12133" width="5.88671875" style="162" customWidth="1"/>
    <col min="12134" max="12134" width="6.77734375" style="162" customWidth="1"/>
    <col min="12135" max="12135" width="5.88671875" style="162" customWidth="1"/>
    <col min="12136" max="12136" width="10" style="162" customWidth="1"/>
    <col min="12137" max="12137" width="9.5546875" style="162" customWidth="1"/>
    <col min="12138" max="12138" width="7.109375" style="162" customWidth="1"/>
    <col min="12139" max="12140" width="7.21875" style="162" customWidth="1"/>
    <col min="12141" max="12141" width="8.44140625" style="162" customWidth="1"/>
    <col min="12142" max="12142" width="8.88671875" style="162" customWidth="1"/>
    <col min="12143" max="12143" width="8.33203125" style="162" customWidth="1"/>
    <col min="12144" max="12144" width="9.21875" style="162" customWidth="1"/>
    <col min="12145" max="12145" width="7.109375" style="162" customWidth="1"/>
    <col min="12146" max="12146" width="7.6640625" style="162" customWidth="1"/>
    <col min="12147" max="12170" width="0" style="162" hidden="1" customWidth="1"/>
    <col min="12171" max="12171" width="9.109375" style="162" customWidth="1"/>
    <col min="12172" max="12172" width="13.109375" style="162" customWidth="1"/>
    <col min="12173" max="12175" width="9.44140625" style="162" bestFit="1" customWidth="1"/>
    <col min="12176" max="12176" width="11.21875" style="162" customWidth="1"/>
    <col min="12177" max="12177" width="11" style="162" customWidth="1"/>
    <col min="12178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9.88671875" style="162" customWidth="1"/>
    <col min="12368" max="12368" width="8.109375" style="162" customWidth="1"/>
    <col min="12369" max="12371" width="0" style="162" hidden="1" customWidth="1"/>
    <col min="12372" max="12372" width="8.88671875" style="162" customWidth="1"/>
    <col min="12373" max="12373" width="8.44140625" style="162" customWidth="1"/>
    <col min="12374" max="12374" width="9.33203125" style="162" customWidth="1"/>
    <col min="12375" max="12375" width="10.77734375" style="162" customWidth="1"/>
    <col min="12376" max="12376" width="0" style="162" hidden="1" customWidth="1"/>
    <col min="12377" max="12377" width="8.44140625" style="162" customWidth="1"/>
    <col min="12378" max="12378" width="0" style="162" hidden="1" customWidth="1"/>
    <col min="12379" max="12379" width="9.44140625" style="162" customWidth="1"/>
    <col min="12380" max="12380" width="7.44140625" style="162" customWidth="1"/>
    <col min="12381" max="12381" width="11.5546875" style="162" customWidth="1"/>
    <col min="12382" max="12382" width="8.21875" style="162" customWidth="1"/>
    <col min="12383" max="12383" width="9.5546875" style="162" customWidth="1"/>
    <col min="12384" max="12384" width="0" style="162" hidden="1" customWidth="1"/>
    <col min="12385" max="12385" width="8.109375" style="162" customWidth="1"/>
    <col min="12386" max="12386" width="8.44140625" style="162" customWidth="1"/>
    <col min="12387" max="12387" width="6.5546875" style="162" customWidth="1"/>
    <col min="12388" max="12388" width="7" style="162" customWidth="1"/>
    <col min="12389" max="12389" width="5.88671875" style="162" customWidth="1"/>
    <col min="12390" max="12390" width="6.77734375" style="162" customWidth="1"/>
    <col min="12391" max="12391" width="5.88671875" style="162" customWidth="1"/>
    <col min="12392" max="12392" width="10" style="162" customWidth="1"/>
    <col min="12393" max="12393" width="9.5546875" style="162" customWidth="1"/>
    <col min="12394" max="12394" width="7.109375" style="162" customWidth="1"/>
    <col min="12395" max="12396" width="7.21875" style="162" customWidth="1"/>
    <col min="12397" max="12397" width="8.44140625" style="162" customWidth="1"/>
    <col min="12398" max="12398" width="8.88671875" style="162" customWidth="1"/>
    <col min="12399" max="12399" width="8.33203125" style="162" customWidth="1"/>
    <col min="12400" max="12400" width="9.21875" style="162" customWidth="1"/>
    <col min="12401" max="12401" width="7.109375" style="162" customWidth="1"/>
    <col min="12402" max="12402" width="7.6640625" style="162" customWidth="1"/>
    <col min="12403" max="12426" width="0" style="162" hidden="1" customWidth="1"/>
    <col min="12427" max="12427" width="9.109375" style="162" customWidth="1"/>
    <col min="12428" max="12428" width="13.109375" style="162" customWidth="1"/>
    <col min="12429" max="12431" width="9.44140625" style="162" bestFit="1" customWidth="1"/>
    <col min="12432" max="12432" width="11.21875" style="162" customWidth="1"/>
    <col min="12433" max="12433" width="11" style="162" customWidth="1"/>
    <col min="12434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9.88671875" style="162" customWidth="1"/>
    <col min="12624" max="12624" width="8.109375" style="162" customWidth="1"/>
    <col min="12625" max="12627" width="0" style="162" hidden="1" customWidth="1"/>
    <col min="12628" max="12628" width="8.88671875" style="162" customWidth="1"/>
    <col min="12629" max="12629" width="8.44140625" style="162" customWidth="1"/>
    <col min="12630" max="12630" width="9.33203125" style="162" customWidth="1"/>
    <col min="12631" max="12631" width="10.77734375" style="162" customWidth="1"/>
    <col min="12632" max="12632" width="0" style="162" hidden="1" customWidth="1"/>
    <col min="12633" max="12633" width="8.44140625" style="162" customWidth="1"/>
    <col min="12634" max="12634" width="0" style="162" hidden="1" customWidth="1"/>
    <col min="12635" max="12635" width="9.44140625" style="162" customWidth="1"/>
    <col min="12636" max="12636" width="7.44140625" style="162" customWidth="1"/>
    <col min="12637" max="12637" width="11.5546875" style="162" customWidth="1"/>
    <col min="12638" max="12638" width="8.21875" style="162" customWidth="1"/>
    <col min="12639" max="12639" width="9.5546875" style="162" customWidth="1"/>
    <col min="12640" max="12640" width="0" style="162" hidden="1" customWidth="1"/>
    <col min="12641" max="12641" width="8.109375" style="162" customWidth="1"/>
    <col min="12642" max="12642" width="8.44140625" style="162" customWidth="1"/>
    <col min="12643" max="12643" width="6.5546875" style="162" customWidth="1"/>
    <col min="12644" max="12644" width="7" style="162" customWidth="1"/>
    <col min="12645" max="12645" width="5.88671875" style="162" customWidth="1"/>
    <col min="12646" max="12646" width="6.77734375" style="162" customWidth="1"/>
    <col min="12647" max="12647" width="5.88671875" style="162" customWidth="1"/>
    <col min="12648" max="12648" width="10" style="162" customWidth="1"/>
    <col min="12649" max="12649" width="9.5546875" style="162" customWidth="1"/>
    <col min="12650" max="12650" width="7.109375" style="162" customWidth="1"/>
    <col min="12651" max="12652" width="7.21875" style="162" customWidth="1"/>
    <col min="12653" max="12653" width="8.44140625" style="162" customWidth="1"/>
    <col min="12654" max="12654" width="8.88671875" style="162" customWidth="1"/>
    <col min="12655" max="12655" width="8.33203125" style="162" customWidth="1"/>
    <col min="12656" max="12656" width="9.21875" style="162" customWidth="1"/>
    <col min="12657" max="12657" width="7.109375" style="162" customWidth="1"/>
    <col min="12658" max="12658" width="7.6640625" style="162" customWidth="1"/>
    <col min="12659" max="12682" width="0" style="162" hidden="1" customWidth="1"/>
    <col min="12683" max="12683" width="9.109375" style="162" customWidth="1"/>
    <col min="12684" max="12684" width="13.109375" style="162" customWidth="1"/>
    <col min="12685" max="12687" width="9.44140625" style="162" bestFit="1" customWidth="1"/>
    <col min="12688" max="12688" width="11.21875" style="162" customWidth="1"/>
    <col min="12689" max="12689" width="11" style="162" customWidth="1"/>
    <col min="12690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9.88671875" style="162" customWidth="1"/>
    <col min="12880" max="12880" width="8.109375" style="162" customWidth="1"/>
    <col min="12881" max="12883" width="0" style="162" hidden="1" customWidth="1"/>
    <col min="12884" max="12884" width="8.88671875" style="162" customWidth="1"/>
    <col min="12885" max="12885" width="8.44140625" style="162" customWidth="1"/>
    <col min="12886" max="12886" width="9.33203125" style="162" customWidth="1"/>
    <col min="12887" max="12887" width="10.77734375" style="162" customWidth="1"/>
    <col min="12888" max="12888" width="0" style="162" hidden="1" customWidth="1"/>
    <col min="12889" max="12889" width="8.44140625" style="162" customWidth="1"/>
    <col min="12890" max="12890" width="0" style="162" hidden="1" customWidth="1"/>
    <col min="12891" max="12891" width="9.44140625" style="162" customWidth="1"/>
    <col min="12892" max="12892" width="7.44140625" style="162" customWidth="1"/>
    <col min="12893" max="12893" width="11.5546875" style="162" customWidth="1"/>
    <col min="12894" max="12894" width="8.21875" style="162" customWidth="1"/>
    <col min="12895" max="12895" width="9.5546875" style="162" customWidth="1"/>
    <col min="12896" max="12896" width="0" style="162" hidden="1" customWidth="1"/>
    <col min="12897" max="12897" width="8.109375" style="162" customWidth="1"/>
    <col min="12898" max="12898" width="8.44140625" style="162" customWidth="1"/>
    <col min="12899" max="12899" width="6.5546875" style="162" customWidth="1"/>
    <col min="12900" max="12900" width="7" style="162" customWidth="1"/>
    <col min="12901" max="12901" width="5.88671875" style="162" customWidth="1"/>
    <col min="12902" max="12902" width="6.77734375" style="162" customWidth="1"/>
    <col min="12903" max="12903" width="5.88671875" style="162" customWidth="1"/>
    <col min="12904" max="12904" width="10" style="162" customWidth="1"/>
    <col min="12905" max="12905" width="9.5546875" style="162" customWidth="1"/>
    <col min="12906" max="12906" width="7.109375" style="162" customWidth="1"/>
    <col min="12907" max="12908" width="7.21875" style="162" customWidth="1"/>
    <col min="12909" max="12909" width="8.44140625" style="162" customWidth="1"/>
    <col min="12910" max="12910" width="8.88671875" style="162" customWidth="1"/>
    <col min="12911" max="12911" width="8.33203125" style="162" customWidth="1"/>
    <col min="12912" max="12912" width="9.21875" style="162" customWidth="1"/>
    <col min="12913" max="12913" width="7.109375" style="162" customWidth="1"/>
    <col min="12914" max="12914" width="7.6640625" style="162" customWidth="1"/>
    <col min="12915" max="12938" width="0" style="162" hidden="1" customWidth="1"/>
    <col min="12939" max="12939" width="9.109375" style="162" customWidth="1"/>
    <col min="12940" max="12940" width="13.109375" style="162" customWidth="1"/>
    <col min="12941" max="12943" width="9.44140625" style="162" bestFit="1" customWidth="1"/>
    <col min="12944" max="12944" width="11.21875" style="162" customWidth="1"/>
    <col min="12945" max="12945" width="11" style="162" customWidth="1"/>
    <col min="12946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9.88671875" style="162" customWidth="1"/>
    <col min="13136" max="13136" width="8.109375" style="162" customWidth="1"/>
    <col min="13137" max="13139" width="0" style="162" hidden="1" customWidth="1"/>
    <col min="13140" max="13140" width="8.88671875" style="162" customWidth="1"/>
    <col min="13141" max="13141" width="8.44140625" style="162" customWidth="1"/>
    <col min="13142" max="13142" width="9.33203125" style="162" customWidth="1"/>
    <col min="13143" max="13143" width="10.77734375" style="162" customWidth="1"/>
    <col min="13144" max="13144" width="0" style="162" hidden="1" customWidth="1"/>
    <col min="13145" max="13145" width="8.44140625" style="162" customWidth="1"/>
    <col min="13146" max="13146" width="0" style="162" hidden="1" customWidth="1"/>
    <col min="13147" max="13147" width="9.44140625" style="162" customWidth="1"/>
    <col min="13148" max="13148" width="7.44140625" style="162" customWidth="1"/>
    <col min="13149" max="13149" width="11.5546875" style="162" customWidth="1"/>
    <col min="13150" max="13150" width="8.21875" style="162" customWidth="1"/>
    <col min="13151" max="13151" width="9.5546875" style="162" customWidth="1"/>
    <col min="13152" max="13152" width="0" style="162" hidden="1" customWidth="1"/>
    <col min="13153" max="13153" width="8.109375" style="162" customWidth="1"/>
    <col min="13154" max="13154" width="8.44140625" style="162" customWidth="1"/>
    <col min="13155" max="13155" width="6.5546875" style="162" customWidth="1"/>
    <col min="13156" max="13156" width="7" style="162" customWidth="1"/>
    <col min="13157" max="13157" width="5.88671875" style="162" customWidth="1"/>
    <col min="13158" max="13158" width="6.77734375" style="162" customWidth="1"/>
    <col min="13159" max="13159" width="5.88671875" style="162" customWidth="1"/>
    <col min="13160" max="13160" width="10" style="162" customWidth="1"/>
    <col min="13161" max="13161" width="9.5546875" style="162" customWidth="1"/>
    <col min="13162" max="13162" width="7.109375" style="162" customWidth="1"/>
    <col min="13163" max="13164" width="7.21875" style="162" customWidth="1"/>
    <col min="13165" max="13165" width="8.44140625" style="162" customWidth="1"/>
    <col min="13166" max="13166" width="8.88671875" style="162" customWidth="1"/>
    <col min="13167" max="13167" width="8.33203125" style="162" customWidth="1"/>
    <col min="13168" max="13168" width="9.21875" style="162" customWidth="1"/>
    <col min="13169" max="13169" width="7.109375" style="162" customWidth="1"/>
    <col min="13170" max="13170" width="7.6640625" style="162" customWidth="1"/>
    <col min="13171" max="13194" width="0" style="162" hidden="1" customWidth="1"/>
    <col min="13195" max="13195" width="9.109375" style="162" customWidth="1"/>
    <col min="13196" max="13196" width="13.109375" style="162" customWidth="1"/>
    <col min="13197" max="13199" width="9.44140625" style="162" bestFit="1" customWidth="1"/>
    <col min="13200" max="13200" width="11.21875" style="162" customWidth="1"/>
    <col min="13201" max="13201" width="11" style="162" customWidth="1"/>
    <col min="13202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9.88671875" style="162" customWidth="1"/>
    <col min="13392" max="13392" width="8.109375" style="162" customWidth="1"/>
    <col min="13393" max="13395" width="0" style="162" hidden="1" customWidth="1"/>
    <col min="13396" max="13396" width="8.88671875" style="162" customWidth="1"/>
    <col min="13397" max="13397" width="8.44140625" style="162" customWidth="1"/>
    <col min="13398" max="13398" width="9.33203125" style="162" customWidth="1"/>
    <col min="13399" max="13399" width="10.77734375" style="162" customWidth="1"/>
    <col min="13400" max="13400" width="0" style="162" hidden="1" customWidth="1"/>
    <col min="13401" max="13401" width="8.44140625" style="162" customWidth="1"/>
    <col min="13402" max="13402" width="0" style="162" hidden="1" customWidth="1"/>
    <col min="13403" max="13403" width="9.44140625" style="162" customWidth="1"/>
    <col min="13404" max="13404" width="7.44140625" style="162" customWidth="1"/>
    <col min="13405" max="13405" width="11.5546875" style="162" customWidth="1"/>
    <col min="13406" max="13406" width="8.21875" style="162" customWidth="1"/>
    <col min="13407" max="13407" width="9.5546875" style="162" customWidth="1"/>
    <col min="13408" max="13408" width="0" style="162" hidden="1" customWidth="1"/>
    <col min="13409" max="13409" width="8.109375" style="162" customWidth="1"/>
    <col min="13410" max="13410" width="8.44140625" style="162" customWidth="1"/>
    <col min="13411" max="13411" width="6.5546875" style="162" customWidth="1"/>
    <col min="13412" max="13412" width="7" style="162" customWidth="1"/>
    <col min="13413" max="13413" width="5.88671875" style="162" customWidth="1"/>
    <col min="13414" max="13414" width="6.77734375" style="162" customWidth="1"/>
    <col min="13415" max="13415" width="5.88671875" style="162" customWidth="1"/>
    <col min="13416" max="13416" width="10" style="162" customWidth="1"/>
    <col min="13417" max="13417" width="9.5546875" style="162" customWidth="1"/>
    <col min="13418" max="13418" width="7.109375" style="162" customWidth="1"/>
    <col min="13419" max="13420" width="7.21875" style="162" customWidth="1"/>
    <col min="13421" max="13421" width="8.44140625" style="162" customWidth="1"/>
    <col min="13422" max="13422" width="8.88671875" style="162" customWidth="1"/>
    <col min="13423" max="13423" width="8.33203125" style="162" customWidth="1"/>
    <col min="13424" max="13424" width="9.21875" style="162" customWidth="1"/>
    <col min="13425" max="13425" width="7.109375" style="162" customWidth="1"/>
    <col min="13426" max="13426" width="7.6640625" style="162" customWidth="1"/>
    <col min="13427" max="13450" width="0" style="162" hidden="1" customWidth="1"/>
    <col min="13451" max="13451" width="9.109375" style="162" customWidth="1"/>
    <col min="13452" max="13452" width="13.109375" style="162" customWidth="1"/>
    <col min="13453" max="13455" width="9.44140625" style="162" bestFit="1" customWidth="1"/>
    <col min="13456" max="13456" width="11.21875" style="162" customWidth="1"/>
    <col min="13457" max="13457" width="11" style="162" customWidth="1"/>
    <col min="13458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9.88671875" style="162" customWidth="1"/>
    <col min="13648" max="13648" width="8.109375" style="162" customWidth="1"/>
    <col min="13649" max="13651" width="0" style="162" hidden="1" customWidth="1"/>
    <col min="13652" max="13652" width="8.88671875" style="162" customWidth="1"/>
    <col min="13653" max="13653" width="8.44140625" style="162" customWidth="1"/>
    <col min="13654" max="13654" width="9.33203125" style="162" customWidth="1"/>
    <col min="13655" max="13655" width="10.77734375" style="162" customWidth="1"/>
    <col min="13656" max="13656" width="0" style="162" hidden="1" customWidth="1"/>
    <col min="13657" max="13657" width="8.44140625" style="162" customWidth="1"/>
    <col min="13658" max="13658" width="0" style="162" hidden="1" customWidth="1"/>
    <col min="13659" max="13659" width="9.44140625" style="162" customWidth="1"/>
    <col min="13660" max="13660" width="7.44140625" style="162" customWidth="1"/>
    <col min="13661" max="13661" width="11.5546875" style="162" customWidth="1"/>
    <col min="13662" max="13662" width="8.21875" style="162" customWidth="1"/>
    <col min="13663" max="13663" width="9.5546875" style="162" customWidth="1"/>
    <col min="13664" max="13664" width="0" style="162" hidden="1" customWidth="1"/>
    <col min="13665" max="13665" width="8.109375" style="162" customWidth="1"/>
    <col min="13666" max="13666" width="8.44140625" style="162" customWidth="1"/>
    <col min="13667" max="13667" width="6.5546875" style="162" customWidth="1"/>
    <col min="13668" max="13668" width="7" style="162" customWidth="1"/>
    <col min="13669" max="13669" width="5.88671875" style="162" customWidth="1"/>
    <col min="13670" max="13670" width="6.77734375" style="162" customWidth="1"/>
    <col min="13671" max="13671" width="5.88671875" style="162" customWidth="1"/>
    <col min="13672" max="13672" width="10" style="162" customWidth="1"/>
    <col min="13673" max="13673" width="9.5546875" style="162" customWidth="1"/>
    <col min="13674" max="13674" width="7.109375" style="162" customWidth="1"/>
    <col min="13675" max="13676" width="7.21875" style="162" customWidth="1"/>
    <col min="13677" max="13677" width="8.44140625" style="162" customWidth="1"/>
    <col min="13678" max="13678" width="8.88671875" style="162" customWidth="1"/>
    <col min="13679" max="13679" width="8.33203125" style="162" customWidth="1"/>
    <col min="13680" max="13680" width="9.21875" style="162" customWidth="1"/>
    <col min="13681" max="13681" width="7.109375" style="162" customWidth="1"/>
    <col min="13682" max="13682" width="7.6640625" style="162" customWidth="1"/>
    <col min="13683" max="13706" width="0" style="162" hidden="1" customWidth="1"/>
    <col min="13707" max="13707" width="9.109375" style="162" customWidth="1"/>
    <col min="13708" max="13708" width="13.109375" style="162" customWidth="1"/>
    <col min="13709" max="13711" width="9.44140625" style="162" bestFit="1" customWidth="1"/>
    <col min="13712" max="13712" width="11.21875" style="162" customWidth="1"/>
    <col min="13713" max="13713" width="11" style="162" customWidth="1"/>
    <col min="13714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9.88671875" style="162" customWidth="1"/>
    <col min="13904" max="13904" width="8.109375" style="162" customWidth="1"/>
    <col min="13905" max="13907" width="0" style="162" hidden="1" customWidth="1"/>
    <col min="13908" max="13908" width="8.88671875" style="162" customWidth="1"/>
    <col min="13909" max="13909" width="8.44140625" style="162" customWidth="1"/>
    <col min="13910" max="13910" width="9.33203125" style="162" customWidth="1"/>
    <col min="13911" max="13911" width="10.77734375" style="162" customWidth="1"/>
    <col min="13912" max="13912" width="0" style="162" hidden="1" customWidth="1"/>
    <col min="13913" max="13913" width="8.44140625" style="162" customWidth="1"/>
    <col min="13914" max="13914" width="0" style="162" hidden="1" customWidth="1"/>
    <col min="13915" max="13915" width="9.44140625" style="162" customWidth="1"/>
    <col min="13916" max="13916" width="7.44140625" style="162" customWidth="1"/>
    <col min="13917" max="13917" width="11.5546875" style="162" customWidth="1"/>
    <col min="13918" max="13918" width="8.21875" style="162" customWidth="1"/>
    <col min="13919" max="13919" width="9.5546875" style="162" customWidth="1"/>
    <col min="13920" max="13920" width="0" style="162" hidden="1" customWidth="1"/>
    <col min="13921" max="13921" width="8.109375" style="162" customWidth="1"/>
    <col min="13922" max="13922" width="8.44140625" style="162" customWidth="1"/>
    <col min="13923" max="13923" width="6.5546875" style="162" customWidth="1"/>
    <col min="13924" max="13924" width="7" style="162" customWidth="1"/>
    <col min="13925" max="13925" width="5.88671875" style="162" customWidth="1"/>
    <col min="13926" max="13926" width="6.77734375" style="162" customWidth="1"/>
    <col min="13927" max="13927" width="5.88671875" style="162" customWidth="1"/>
    <col min="13928" max="13928" width="10" style="162" customWidth="1"/>
    <col min="13929" max="13929" width="9.5546875" style="162" customWidth="1"/>
    <col min="13930" max="13930" width="7.109375" style="162" customWidth="1"/>
    <col min="13931" max="13932" width="7.21875" style="162" customWidth="1"/>
    <col min="13933" max="13933" width="8.44140625" style="162" customWidth="1"/>
    <col min="13934" max="13934" width="8.88671875" style="162" customWidth="1"/>
    <col min="13935" max="13935" width="8.33203125" style="162" customWidth="1"/>
    <col min="13936" max="13936" width="9.21875" style="162" customWidth="1"/>
    <col min="13937" max="13937" width="7.109375" style="162" customWidth="1"/>
    <col min="13938" max="13938" width="7.6640625" style="162" customWidth="1"/>
    <col min="13939" max="13962" width="0" style="162" hidden="1" customWidth="1"/>
    <col min="13963" max="13963" width="9.109375" style="162" customWidth="1"/>
    <col min="13964" max="13964" width="13.109375" style="162" customWidth="1"/>
    <col min="13965" max="13967" width="9.44140625" style="162" bestFit="1" customWidth="1"/>
    <col min="13968" max="13968" width="11.21875" style="162" customWidth="1"/>
    <col min="13969" max="13969" width="11" style="162" customWidth="1"/>
    <col min="13970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9.88671875" style="162" customWidth="1"/>
    <col min="14160" max="14160" width="8.109375" style="162" customWidth="1"/>
    <col min="14161" max="14163" width="0" style="162" hidden="1" customWidth="1"/>
    <col min="14164" max="14164" width="8.88671875" style="162" customWidth="1"/>
    <col min="14165" max="14165" width="8.44140625" style="162" customWidth="1"/>
    <col min="14166" max="14166" width="9.33203125" style="162" customWidth="1"/>
    <col min="14167" max="14167" width="10.77734375" style="162" customWidth="1"/>
    <col min="14168" max="14168" width="0" style="162" hidden="1" customWidth="1"/>
    <col min="14169" max="14169" width="8.44140625" style="162" customWidth="1"/>
    <col min="14170" max="14170" width="0" style="162" hidden="1" customWidth="1"/>
    <col min="14171" max="14171" width="9.44140625" style="162" customWidth="1"/>
    <col min="14172" max="14172" width="7.44140625" style="162" customWidth="1"/>
    <col min="14173" max="14173" width="11.5546875" style="162" customWidth="1"/>
    <col min="14174" max="14174" width="8.21875" style="162" customWidth="1"/>
    <col min="14175" max="14175" width="9.5546875" style="162" customWidth="1"/>
    <col min="14176" max="14176" width="0" style="162" hidden="1" customWidth="1"/>
    <col min="14177" max="14177" width="8.109375" style="162" customWidth="1"/>
    <col min="14178" max="14178" width="8.44140625" style="162" customWidth="1"/>
    <col min="14179" max="14179" width="6.5546875" style="162" customWidth="1"/>
    <col min="14180" max="14180" width="7" style="162" customWidth="1"/>
    <col min="14181" max="14181" width="5.88671875" style="162" customWidth="1"/>
    <col min="14182" max="14182" width="6.77734375" style="162" customWidth="1"/>
    <col min="14183" max="14183" width="5.88671875" style="162" customWidth="1"/>
    <col min="14184" max="14184" width="10" style="162" customWidth="1"/>
    <col min="14185" max="14185" width="9.5546875" style="162" customWidth="1"/>
    <col min="14186" max="14186" width="7.109375" style="162" customWidth="1"/>
    <col min="14187" max="14188" width="7.21875" style="162" customWidth="1"/>
    <col min="14189" max="14189" width="8.44140625" style="162" customWidth="1"/>
    <col min="14190" max="14190" width="8.88671875" style="162" customWidth="1"/>
    <col min="14191" max="14191" width="8.33203125" style="162" customWidth="1"/>
    <col min="14192" max="14192" width="9.21875" style="162" customWidth="1"/>
    <col min="14193" max="14193" width="7.109375" style="162" customWidth="1"/>
    <col min="14194" max="14194" width="7.6640625" style="162" customWidth="1"/>
    <col min="14195" max="14218" width="0" style="162" hidden="1" customWidth="1"/>
    <col min="14219" max="14219" width="9.109375" style="162" customWidth="1"/>
    <col min="14220" max="14220" width="13.109375" style="162" customWidth="1"/>
    <col min="14221" max="14223" width="9.44140625" style="162" bestFit="1" customWidth="1"/>
    <col min="14224" max="14224" width="11.21875" style="162" customWidth="1"/>
    <col min="14225" max="14225" width="11" style="162" customWidth="1"/>
    <col min="14226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9.88671875" style="162" customWidth="1"/>
    <col min="14416" max="14416" width="8.109375" style="162" customWidth="1"/>
    <col min="14417" max="14419" width="0" style="162" hidden="1" customWidth="1"/>
    <col min="14420" max="14420" width="8.88671875" style="162" customWidth="1"/>
    <col min="14421" max="14421" width="8.44140625" style="162" customWidth="1"/>
    <col min="14422" max="14422" width="9.33203125" style="162" customWidth="1"/>
    <col min="14423" max="14423" width="10.77734375" style="162" customWidth="1"/>
    <col min="14424" max="14424" width="0" style="162" hidden="1" customWidth="1"/>
    <col min="14425" max="14425" width="8.44140625" style="162" customWidth="1"/>
    <col min="14426" max="14426" width="0" style="162" hidden="1" customWidth="1"/>
    <col min="14427" max="14427" width="9.44140625" style="162" customWidth="1"/>
    <col min="14428" max="14428" width="7.44140625" style="162" customWidth="1"/>
    <col min="14429" max="14429" width="11.5546875" style="162" customWidth="1"/>
    <col min="14430" max="14430" width="8.21875" style="162" customWidth="1"/>
    <col min="14431" max="14431" width="9.5546875" style="162" customWidth="1"/>
    <col min="14432" max="14432" width="0" style="162" hidden="1" customWidth="1"/>
    <col min="14433" max="14433" width="8.109375" style="162" customWidth="1"/>
    <col min="14434" max="14434" width="8.44140625" style="162" customWidth="1"/>
    <col min="14435" max="14435" width="6.5546875" style="162" customWidth="1"/>
    <col min="14436" max="14436" width="7" style="162" customWidth="1"/>
    <col min="14437" max="14437" width="5.88671875" style="162" customWidth="1"/>
    <col min="14438" max="14438" width="6.77734375" style="162" customWidth="1"/>
    <col min="14439" max="14439" width="5.88671875" style="162" customWidth="1"/>
    <col min="14440" max="14440" width="10" style="162" customWidth="1"/>
    <col min="14441" max="14441" width="9.5546875" style="162" customWidth="1"/>
    <col min="14442" max="14442" width="7.109375" style="162" customWidth="1"/>
    <col min="14443" max="14444" width="7.21875" style="162" customWidth="1"/>
    <col min="14445" max="14445" width="8.44140625" style="162" customWidth="1"/>
    <col min="14446" max="14446" width="8.88671875" style="162" customWidth="1"/>
    <col min="14447" max="14447" width="8.33203125" style="162" customWidth="1"/>
    <col min="14448" max="14448" width="9.21875" style="162" customWidth="1"/>
    <col min="14449" max="14449" width="7.109375" style="162" customWidth="1"/>
    <col min="14450" max="14450" width="7.6640625" style="162" customWidth="1"/>
    <col min="14451" max="14474" width="0" style="162" hidden="1" customWidth="1"/>
    <col min="14475" max="14475" width="9.109375" style="162" customWidth="1"/>
    <col min="14476" max="14476" width="13.109375" style="162" customWidth="1"/>
    <col min="14477" max="14479" width="9.44140625" style="162" bestFit="1" customWidth="1"/>
    <col min="14480" max="14480" width="11.21875" style="162" customWidth="1"/>
    <col min="14481" max="14481" width="11" style="162" customWidth="1"/>
    <col min="14482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9.88671875" style="162" customWidth="1"/>
    <col min="14672" max="14672" width="8.109375" style="162" customWidth="1"/>
    <col min="14673" max="14675" width="0" style="162" hidden="1" customWidth="1"/>
    <col min="14676" max="14676" width="8.88671875" style="162" customWidth="1"/>
    <col min="14677" max="14677" width="8.44140625" style="162" customWidth="1"/>
    <col min="14678" max="14678" width="9.33203125" style="162" customWidth="1"/>
    <col min="14679" max="14679" width="10.77734375" style="162" customWidth="1"/>
    <col min="14680" max="14680" width="0" style="162" hidden="1" customWidth="1"/>
    <col min="14681" max="14681" width="8.44140625" style="162" customWidth="1"/>
    <col min="14682" max="14682" width="0" style="162" hidden="1" customWidth="1"/>
    <col min="14683" max="14683" width="9.44140625" style="162" customWidth="1"/>
    <col min="14684" max="14684" width="7.44140625" style="162" customWidth="1"/>
    <col min="14685" max="14685" width="11.5546875" style="162" customWidth="1"/>
    <col min="14686" max="14686" width="8.21875" style="162" customWidth="1"/>
    <col min="14687" max="14687" width="9.5546875" style="162" customWidth="1"/>
    <col min="14688" max="14688" width="0" style="162" hidden="1" customWidth="1"/>
    <col min="14689" max="14689" width="8.109375" style="162" customWidth="1"/>
    <col min="14690" max="14690" width="8.44140625" style="162" customWidth="1"/>
    <col min="14691" max="14691" width="6.5546875" style="162" customWidth="1"/>
    <col min="14692" max="14692" width="7" style="162" customWidth="1"/>
    <col min="14693" max="14693" width="5.88671875" style="162" customWidth="1"/>
    <col min="14694" max="14694" width="6.77734375" style="162" customWidth="1"/>
    <col min="14695" max="14695" width="5.88671875" style="162" customWidth="1"/>
    <col min="14696" max="14696" width="10" style="162" customWidth="1"/>
    <col min="14697" max="14697" width="9.5546875" style="162" customWidth="1"/>
    <col min="14698" max="14698" width="7.109375" style="162" customWidth="1"/>
    <col min="14699" max="14700" width="7.21875" style="162" customWidth="1"/>
    <col min="14701" max="14701" width="8.44140625" style="162" customWidth="1"/>
    <col min="14702" max="14702" width="8.88671875" style="162" customWidth="1"/>
    <col min="14703" max="14703" width="8.33203125" style="162" customWidth="1"/>
    <col min="14704" max="14704" width="9.21875" style="162" customWidth="1"/>
    <col min="14705" max="14705" width="7.109375" style="162" customWidth="1"/>
    <col min="14706" max="14706" width="7.6640625" style="162" customWidth="1"/>
    <col min="14707" max="14730" width="0" style="162" hidden="1" customWidth="1"/>
    <col min="14731" max="14731" width="9.109375" style="162" customWidth="1"/>
    <col min="14732" max="14732" width="13.109375" style="162" customWidth="1"/>
    <col min="14733" max="14735" width="9.44140625" style="162" bestFit="1" customWidth="1"/>
    <col min="14736" max="14736" width="11.21875" style="162" customWidth="1"/>
    <col min="14737" max="14737" width="11" style="162" customWidth="1"/>
    <col min="14738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9.88671875" style="162" customWidth="1"/>
    <col min="14928" max="14928" width="8.109375" style="162" customWidth="1"/>
    <col min="14929" max="14931" width="0" style="162" hidden="1" customWidth="1"/>
    <col min="14932" max="14932" width="8.88671875" style="162" customWidth="1"/>
    <col min="14933" max="14933" width="8.44140625" style="162" customWidth="1"/>
    <col min="14934" max="14934" width="9.33203125" style="162" customWidth="1"/>
    <col min="14935" max="14935" width="10.77734375" style="162" customWidth="1"/>
    <col min="14936" max="14936" width="0" style="162" hidden="1" customWidth="1"/>
    <col min="14937" max="14937" width="8.44140625" style="162" customWidth="1"/>
    <col min="14938" max="14938" width="0" style="162" hidden="1" customWidth="1"/>
    <col min="14939" max="14939" width="9.44140625" style="162" customWidth="1"/>
    <col min="14940" max="14940" width="7.44140625" style="162" customWidth="1"/>
    <col min="14941" max="14941" width="11.5546875" style="162" customWidth="1"/>
    <col min="14942" max="14942" width="8.21875" style="162" customWidth="1"/>
    <col min="14943" max="14943" width="9.5546875" style="162" customWidth="1"/>
    <col min="14944" max="14944" width="0" style="162" hidden="1" customWidth="1"/>
    <col min="14945" max="14945" width="8.109375" style="162" customWidth="1"/>
    <col min="14946" max="14946" width="8.44140625" style="162" customWidth="1"/>
    <col min="14947" max="14947" width="6.5546875" style="162" customWidth="1"/>
    <col min="14948" max="14948" width="7" style="162" customWidth="1"/>
    <col min="14949" max="14949" width="5.88671875" style="162" customWidth="1"/>
    <col min="14950" max="14950" width="6.77734375" style="162" customWidth="1"/>
    <col min="14951" max="14951" width="5.88671875" style="162" customWidth="1"/>
    <col min="14952" max="14952" width="10" style="162" customWidth="1"/>
    <col min="14953" max="14953" width="9.5546875" style="162" customWidth="1"/>
    <col min="14954" max="14954" width="7.109375" style="162" customWidth="1"/>
    <col min="14955" max="14956" width="7.21875" style="162" customWidth="1"/>
    <col min="14957" max="14957" width="8.44140625" style="162" customWidth="1"/>
    <col min="14958" max="14958" width="8.88671875" style="162" customWidth="1"/>
    <col min="14959" max="14959" width="8.33203125" style="162" customWidth="1"/>
    <col min="14960" max="14960" width="9.21875" style="162" customWidth="1"/>
    <col min="14961" max="14961" width="7.109375" style="162" customWidth="1"/>
    <col min="14962" max="14962" width="7.6640625" style="162" customWidth="1"/>
    <col min="14963" max="14986" width="0" style="162" hidden="1" customWidth="1"/>
    <col min="14987" max="14987" width="9.109375" style="162" customWidth="1"/>
    <col min="14988" max="14988" width="13.109375" style="162" customWidth="1"/>
    <col min="14989" max="14991" width="9.44140625" style="162" bestFit="1" customWidth="1"/>
    <col min="14992" max="14992" width="11.21875" style="162" customWidth="1"/>
    <col min="14993" max="14993" width="11" style="162" customWidth="1"/>
    <col min="14994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9.88671875" style="162" customWidth="1"/>
    <col min="15184" max="15184" width="8.109375" style="162" customWidth="1"/>
    <col min="15185" max="15187" width="0" style="162" hidden="1" customWidth="1"/>
    <col min="15188" max="15188" width="8.88671875" style="162" customWidth="1"/>
    <col min="15189" max="15189" width="8.44140625" style="162" customWidth="1"/>
    <col min="15190" max="15190" width="9.33203125" style="162" customWidth="1"/>
    <col min="15191" max="15191" width="10.77734375" style="162" customWidth="1"/>
    <col min="15192" max="15192" width="0" style="162" hidden="1" customWidth="1"/>
    <col min="15193" max="15193" width="8.44140625" style="162" customWidth="1"/>
    <col min="15194" max="15194" width="0" style="162" hidden="1" customWidth="1"/>
    <col min="15195" max="15195" width="9.44140625" style="162" customWidth="1"/>
    <col min="15196" max="15196" width="7.44140625" style="162" customWidth="1"/>
    <col min="15197" max="15197" width="11.5546875" style="162" customWidth="1"/>
    <col min="15198" max="15198" width="8.21875" style="162" customWidth="1"/>
    <col min="15199" max="15199" width="9.5546875" style="162" customWidth="1"/>
    <col min="15200" max="15200" width="0" style="162" hidden="1" customWidth="1"/>
    <col min="15201" max="15201" width="8.109375" style="162" customWidth="1"/>
    <col min="15202" max="15202" width="8.44140625" style="162" customWidth="1"/>
    <col min="15203" max="15203" width="6.5546875" style="162" customWidth="1"/>
    <col min="15204" max="15204" width="7" style="162" customWidth="1"/>
    <col min="15205" max="15205" width="5.88671875" style="162" customWidth="1"/>
    <col min="15206" max="15206" width="6.77734375" style="162" customWidth="1"/>
    <col min="15207" max="15207" width="5.88671875" style="162" customWidth="1"/>
    <col min="15208" max="15208" width="10" style="162" customWidth="1"/>
    <col min="15209" max="15209" width="9.5546875" style="162" customWidth="1"/>
    <col min="15210" max="15210" width="7.109375" style="162" customWidth="1"/>
    <col min="15211" max="15212" width="7.21875" style="162" customWidth="1"/>
    <col min="15213" max="15213" width="8.44140625" style="162" customWidth="1"/>
    <col min="15214" max="15214" width="8.88671875" style="162" customWidth="1"/>
    <col min="15215" max="15215" width="8.33203125" style="162" customWidth="1"/>
    <col min="15216" max="15216" width="9.21875" style="162" customWidth="1"/>
    <col min="15217" max="15217" width="7.109375" style="162" customWidth="1"/>
    <col min="15218" max="15218" width="7.6640625" style="162" customWidth="1"/>
    <col min="15219" max="15242" width="0" style="162" hidden="1" customWidth="1"/>
    <col min="15243" max="15243" width="9.109375" style="162" customWidth="1"/>
    <col min="15244" max="15244" width="13.109375" style="162" customWidth="1"/>
    <col min="15245" max="15247" width="9.44140625" style="162" bestFit="1" customWidth="1"/>
    <col min="15248" max="15248" width="11.21875" style="162" customWidth="1"/>
    <col min="15249" max="15249" width="11" style="162" customWidth="1"/>
    <col min="15250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9.88671875" style="162" customWidth="1"/>
    <col min="15440" max="15440" width="8.109375" style="162" customWidth="1"/>
    <col min="15441" max="15443" width="0" style="162" hidden="1" customWidth="1"/>
    <col min="15444" max="15444" width="8.88671875" style="162" customWidth="1"/>
    <col min="15445" max="15445" width="8.44140625" style="162" customWidth="1"/>
    <col min="15446" max="15446" width="9.33203125" style="162" customWidth="1"/>
    <col min="15447" max="15447" width="10.77734375" style="162" customWidth="1"/>
    <col min="15448" max="15448" width="0" style="162" hidden="1" customWidth="1"/>
    <col min="15449" max="15449" width="8.44140625" style="162" customWidth="1"/>
    <col min="15450" max="15450" width="0" style="162" hidden="1" customWidth="1"/>
    <col min="15451" max="15451" width="9.44140625" style="162" customWidth="1"/>
    <col min="15452" max="15452" width="7.44140625" style="162" customWidth="1"/>
    <col min="15453" max="15453" width="11.5546875" style="162" customWidth="1"/>
    <col min="15454" max="15454" width="8.21875" style="162" customWidth="1"/>
    <col min="15455" max="15455" width="9.5546875" style="162" customWidth="1"/>
    <col min="15456" max="15456" width="0" style="162" hidden="1" customWidth="1"/>
    <col min="15457" max="15457" width="8.109375" style="162" customWidth="1"/>
    <col min="15458" max="15458" width="8.44140625" style="162" customWidth="1"/>
    <col min="15459" max="15459" width="6.5546875" style="162" customWidth="1"/>
    <col min="15460" max="15460" width="7" style="162" customWidth="1"/>
    <col min="15461" max="15461" width="5.88671875" style="162" customWidth="1"/>
    <col min="15462" max="15462" width="6.77734375" style="162" customWidth="1"/>
    <col min="15463" max="15463" width="5.88671875" style="162" customWidth="1"/>
    <col min="15464" max="15464" width="10" style="162" customWidth="1"/>
    <col min="15465" max="15465" width="9.5546875" style="162" customWidth="1"/>
    <col min="15466" max="15466" width="7.109375" style="162" customWidth="1"/>
    <col min="15467" max="15468" width="7.21875" style="162" customWidth="1"/>
    <col min="15469" max="15469" width="8.44140625" style="162" customWidth="1"/>
    <col min="15470" max="15470" width="8.88671875" style="162" customWidth="1"/>
    <col min="15471" max="15471" width="8.33203125" style="162" customWidth="1"/>
    <col min="15472" max="15472" width="9.21875" style="162" customWidth="1"/>
    <col min="15473" max="15473" width="7.109375" style="162" customWidth="1"/>
    <col min="15474" max="15474" width="7.6640625" style="162" customWidth="1"/>
    <col min="15475" max="15498" width="0" style="162" hidden="1" customWidth="1"/>
    <col min="15499" max="15499" width="9.109375" style="162" customWidth="1"/>
    <col min="15500" max="15500" width="13.109375" style="162" customWidth="1"/>
    <col min="15501" max="15503" width="9.44140625" style="162" bestFit="1" customWidth="1"/>
    <col min="15504" max="15504" width="11.21875" style="162" customWidth="1"/>
    <col min="15505" max="15505" width="11" style="162" customWidth="1"/>
    <col min="15506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9.88671875" style="162" customWidth="1"/>
    <col min="15696" max="15696" width="8.109375" style="162" customWidth="1"/>
    <col min="15697" max="15699" width="0" style="162" hidden="1" customWidth="1"/>
    <col min="15700" max="15700" width="8.88671875" style="162" customWidth="1"/>
    <col min="15701" max="15701" width="8.44140625" style="162" customWidth="1"/>
    <col min="15702" max="15702" width="9.33203125" style="162" customWidth="1"/>
    <col min="15703" max="15703" width="10.77734375" style="162" customWidth="1"/>
    <col min="15704" max="15704" width="0" style="162" hidden="1" customWidth="1"/>
    <col min="15705" max="15705" width="8.44140625" style="162" customWidth="1"/>
    <col min="15706" max="15706" width="0" style="162" hidden="1" customWidth="1"/>
    <col min="15707" max="15707" width="9.44140625" style="162" customWidth="1"/>
    <col min="15708" max="15708" width="7.44140625" style="162" customWidth="1"/>
    <col min="15709" max="15709" width="11.5546875" style="162" customWidth="1"/>
    <col min="15710" max="15710" width="8.21875" style="162" customWidth="1"/>
    <col min="15711" max="15711" width="9.5546875" style="162" customWidth="1"/>
    <col min="15712" max="15712" width="0" style="162" hidden="1" customWidth="1"/>
    <col min="15713" max="15713" width="8.109375" style="162" customWidth="1"/>
    <col min="15714" max="15714" width="8.44140625" style="162" customWidth="1"/>
    <col min="15715" max="15715" width="6.5546875" style="162" customWidth="1"/>
    <col min="15716" max="15716" width="7" style="162" customWidth="1"/>
    <col min="15717" max="15717" width="5.88671875" style="162" customWidth="1"/>
    <col min="15718" max="15718" width="6.77734375" style="162" customWidth="1"/>
    <col min="15719" max="15719" width="5.88671875" style="162" customWidth="1"/>
    <col min="15720" max="15720" width="10" style="162" customWidth="1"/>
    <col min="15721" max="15721" width="9.5546875" style="162" customWidth="1"/>
    <col min="15722" max="15722" width="7.109375" style="162" customWidth="1"/>
    <col min="15723" max="15724" width="7.21875" style="162" customWidth="1"/>
    <col min="15725" max="15725" width="8.44140625" style="162" customWidth="1"/>
    <col min="15726" max="15726" width="8.88671875" style="162" customWidth="1"/>
    <col min="15727" max="15727" width="8.33203125" style="162" customWidth="1"/>
    <col min="15728" max="15728" width="9.21875" style="162" customWidth="1"/>
    <col min="15729" max="15729" width="7.109375" style="162" customWidth="1"/>
    <col min="15730" max="15730" width="7.6640625" style="162" customWidth="1"/>
    <col min="15731" max="15754" width="0" style="162" hidden="1" customWidth="1"/>
    <col min="15755" max="15755" width="9.109375" style="162" customWidth="1"/>
    <col min="15756" max="15756" width="13.109375" style="162" customWidth="1"/>
    <col min="15757" max="15759" width="9.44140625" style="162" bestFit="1" customWidth="1"/>
    <col min="15760" max="15760" width="11.21875" style="162" customWidth="1"/>
    <col min="15761" max="15761" width="11" style="162" customWidth="1"/>
    <col min="15762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9.88671875" style="162" customWidth="1"/>
    <col min="15952" max="15952" width="8.109375" style="162" customWidth="1"/>
    <col min="15953" max="15955" width="0" style="162" hidden="1" customWidth="1"/>
    <col min="15956" max="15956" width="8.88671875" style="162" customWidth="1"/>
    <col min="15957" max="15957" width="8.44140625" style="162" customWidth="1"/>
    <col min="15958" max="15958" width="9.33203125" style="162" customWidth="1"/>
    <col min="15959" max="15959" width="10.77734375" style="162" customWidth="1"/>
    <col min="15960" max="15960" width="0" style="162" hidden="1" customWidth="1"/>
    <col min="15961" max="15961" width="8.44140625" style="162" customWidth="1"/>
    <col min="15962" max="15962" width="0" style="162" hidden="1" customWidth="1"/>
    <col min="15963" max="15963" width="9.44140625" style="162" customWidth="1"/>
    <col min="15964" max="15964" width="7.44140625" style="162" customWidth="1"/>
    <col min="15965" max="15965" width="11.5546875" style="162" customWidth="1"/>
    <col min="15966" max="15966" width="8.21875" style="162" customWidth="1"/>
    <col min="15967" max="15967" width="9.5546875" style="162" customWidth="1"/>
    <col min="15968" max="15968" width="0" style="162" hidden="1" customWidth="1"/>
    <col min="15969" max="15969" width="8.109375" style="162" customWidth="1"/>
    <col min="15970" max="15970" width="8.44140625" style="162" customWidth="1"/>
    <col min="15971" max="15971" width="6.5546875" style="162" customWidth="1"/>
    <col min="15972" max="15972" width="7" style="162" customWidth="1"/>
    <col min="15973" max="15973" width="5.88671875" style="162" customWidth="1"/>
    <col min="15974" max="15974" width="6.77734375" style="162" customWidth="1"/>
    <col min="15975" max="15975" width="5.88671875" style="162" customWidth="1"/>
    <col min="15976" max="15976" width="10" style="162" customWidth="1"/>
    <col min="15977" max="15977" width="9.5546875" style="162" customWidth="1"/>
    <col min="15978" max="15978" width="7.109375" style="162" customWidth="1"/>
    <col min="15979" max="15980" width="7.21875" style="162" customWidth="1"/>
    <col min="15981" max="15981" width="8.44140625" style="162" customWidth="1"/>
    <col min="15982" max="15982" width="8.88671875" style="162" customWidth="1"/>
    <col min="15983" max="15983" width="8.33203125" style="162" customWidth="1"/>
    <col min="15984" max="15984" width="9.21875" style="162" customWidth="1"/>
    <col min="15985" max="15985" width="7.109375" style="162" customWidth="1"/>
    <col min="15986" max="15986" width="7.6640625" style="162" customWidth="1"/>
    <col min="15987" max="16010" width="0" style="162" hidden="1" customWidth="1"/>
    <col min="16011" max="16011" width="9.109375" style="162" customWidth="1"/>
    <col min="16012" max="16012" width="13.109375" style="162" customWidth="1"/>
    <col min="16013" max="16015" width="9.44140625" style="162" bestFit="1" customWidth="1"/>
    <col min="16016" max="16016" width="11.21875" style="162" customWidth="1"/>
    <col min="16017" max="16017" width="11" style="162" customWidth="1"/>
    <col min="16018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9.88671875" style="162" customWidth="1"/>
    <col min="16208" max="16208" width="8.109375" style="162" customWidth="1"/>
    <col min="16209" max="16211" width="0" style="162" hidden="1" customWidth="1"/>
    <col min="16212" max="16212" width="8.88671875" style="162" customWidth="1"/>
    <col min="16213" max="16213" width="8.44140625" style="162" customWidth="1"/>
    <col min="16214" max="16214" width="9.33203125" style="162" customWidth="1"/>
    <col min="16215" max="16215" width="10.77734375" style="162" customWidth="1"/>
    <col min="16216" max="16216" width="0" style="162" hidden="1" customWidth="1"/>
    <col min="16217" max="16217" width="8.44140625" style="162" customWidth="1"/>
    <col min="16218" max="16218" width="0" style="162" hidden="1" customWidth="1"/>
    <col min="16219" max="16219" width="9.44140625" style="162" customWidth="1"/>
    <col min="16220" max="16220" width="7.44140625" style="162" customWidth="1"/>
    <col min="16221" max="16221" width="11.5546875" style="162" customWidth="1"/>
    <col min="16222" max="16222" width="8.21875" style="162" customWidth="1"/>
    <col min="16223" max="16223" width="9.5546875" style="162" customWidth="1"/>
    <col min="16224" max="16224" width="0" style="162" hidden="1" customWidth="1"/>
    <col min="16225" max="16225" width="8.109375" style="162" customWidth="1"/>
    <col min="16226" max="16226" width="8.44140625" style="162" customWidth="1"/>
    <col min="16227" max="16227" width="6.5546875" style="162" customWidth="1"/>
    <col min="16228" max="16228" width="7" style="162" customWidth="1"/>
    <col min="16229" max="16229" width="5.88671875" style="162" customWidth="1"/>
    <col min="16230" max="16230" width="6.77734375" style="162" customWidth="1"/>
    <col min="16231" max="16231" width="5.88671875" style="162" customWidth="1"/>
    <col min="16232" max="16232" width="10" style="162" customWidth="1"/>
    <col min="16233" max="16233" width="9.5546875" style="162" customWidth="1"/>
    <col min="16234" max="16234" width="7.109375" style="162" customWidth="1"/>
    <col min="16235" max="16236" width="7.21875" style="162" customWidth="1"/>
    <col min="16237" max="16237" width="8.44140625" style="162" customWidth="1"/>
    <col min="16238" max="16238" width="8.88671875" style="162" customWidth="1"/>
    <col min="16239" max="16239" width="8.33203125" style="162" customWidth="1"/>
    <col min="16240" max="16240" width="9.21875" style="162" customWidth="1"/>
    <col min="16241" max="16241" width="7.109375" style="162" customWidth="1"/>
    <col min="16242" max="16242" width="7.6640625" style="162" customWidth="1"/>
    <col min="16243" max="16266" width="0" style="162" hidden="1" customWidth="1"/>
    <col min="16267" max="16267" width="9.109375" style="162" customWidth="1"/>
    <col min="16268" max="16268" width="13.109375" style="162" customWidth="1"/>
    <col min="16269" max="16271" width="9.44140625" style="162" bestFit="1" customWidth="1"/>
    <col min="16272" max="16272" width="11.21875" style="162" customWidth="1"/>
    <col min="16273" max="16273" width="11" style="162" customWidth="1"/>
    <col min="16274" max="16384" width="9.109375" style="162"/>
  </cols>
  <sheetData>
    <row r="1" spans="1:151" s="4" customFormat="1" ht="73.5" customHeight="1" x14ac:dyDescent="0.25">
      <c r="A1" s="1"/>
      <c r="B1" s="545" t="s">
        <v>146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335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</row>
    <row r="2" spans="1:151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338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328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16" t="s">
        <v>29</v>
      </c>
      <c r="CG2" s="518"/>
      <c r="CH2" s="498" t="s">
        <v>30</v>
      </c>
      <c r="CI2" s="499"/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500"/>
      <c r="CU2" s="504" t="s">
        <v>31</v>
      </c>
      <c r="CV2" s="505"/>
      <c r="CW2" s="506"/>
      <c r="CX2" s="564" t="s">
        <v>144</v>
      </c>
      <c r="CY2" s="564"/>
      <c r="CZ2" s="510" t="s">
        <v>32</v>
      </c>
      <c r="DA2" s="511"/>
      <c r="DB2" s="511"/>
      <c r="DC2" s="512"/>
      <c r="DD2" s="521" t="s">
        <v>28</v>
      </c>
      <c r="DE2" s="516" t="s">
        <v>33</v>
      </c>
      <c r="DF2" s="517"/>
      <c r="DG2" s="517"/>
      <c r="DH2" s="517"/>
      <c r="DI2" s="517"/>
      <c r="DJ2" s="518"/>
      <c r="DK2" s="519" t="s">
        <v>34</v>
      </c>
      <c r="DL2" s="483" t="s">
        <v>35</v>
      </c>
      <c r="DM2" s="483"/>
      <c r="DN2" s="483"/>
      <c r="DO2" s="483"/>
      <c r="DP2" s="483"/>
      <c r="DQ2" s="486" t="s">
        <v>36</v>
      </c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8"/>
      <c r="EE2" s="483" t="s">
        <v>37</v>
      </c>
      <c r="EF2" s="483"/>
      <c r="EG2" s="483"/>
      <c r="EH2" s="483"/>
    </row>
    <row r="3" spans="1:151" s="16" customFormat="1" ht="49.8" customHeight="1" x14ac:dyDescent="0.3">
      <c r="A3" s="546"/>
      <c r="B3" s="546"/>
      <c r="C3" s="336" t="s">
        <v>38</v>
      </c>
      <c r="D3" s="329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339"/>
      <c r="U3" s="330"/>
      <c r="V3" s="331"/>
      <c r="W3" s="13" t="s">
        <v>43</v>
      </c>
      <c r="X3" s="331" t="s">
        <v>44</v>
      </c>
      <c r="Y3" s="331" t="s">
        <v>45</v>
      </c>
      <c r="Z3" s="14"/>
      <c r="AA3" s="14"/>
      <c r="AB3" s="14"/>
      <c r="AC3" s="332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4"/>
      <c r="CG3" s="525"/>
      <c r="CH3" s="501"/>
      <c r="CI3" s="502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3"/>
      <c r="CU3" s="507"/>
      <c r="CV3" s="508"/>
      <c r="CW3" s="509"/>
      <c r="CX3" s="564"/>
      <c r="CY3" s="564"/>
      <c r="CZ3" s="513"/>
      <c r="DA3" s="514"/>
      <c r="DB3" s="514"/>
      <c r="DC3" s="515"/>
      <c r="DD3" s="523"/>
      <c r="DE3" s="484" t="s">
        <v>66</v>
      </c>
      <c r="DF3" s="484"/>
      <c r="DG3" s="484" t="s">
        <v>67</v>
      </c>
      <c r="DH3" s="484"/>
      <c r="DI3" s="480" t="s">
        <v>68</v>
      </c>
      <c r="DJ3" s="480" t="s">
        <v>69</v>
      </c>
      <c r="DK3" s="519"/>
      <c r="DL3" s="483"/>
      <c r="DM3" s="483"/>
      <c r="DN3" s="483"/>
      <c r="DO3" s="483"/>
      <c r="DP3" s="483"/>
      <c r="DQ3" s="473" t="s">
        <v>54</v>
      </c>
      <c r="DR3" s="474"/>
      <c r="DS3" s="474"/>
      <c r="DT3" s="474"/>
      <c r="DU3" s="475"/>
      <c r="DV3" s="476" t="s">
        <v>53</v>
      </c>
      <c r="DW3" s="477"/>
      <c r="DX3" s="477"/>
      <c r="DY3" s="477"/>
      <c r="DZ3" s="478"/>
      <c r="EA3" s="479" t="s">
        <v>52</v>
      </c>
      <c r="EB3" s="479"/>
      <c r="EC3" s="479"/>
      <c r="ED3" s="479"/>
      <c r="EE3" s="483"/>
      <c r="EF3" s="483"/>
      <c r="EG3" s="483"/>
      <c r="EH3" s="483"/>
    </row>
    <row r="4" spans="1:151" s="16" customFormat="1" ht="67.2" customHeight="1" x14ac:dyDescent="0.25">
      <c r="A4" s="497"/>
      <c r="B4" s="546"/>
      <c r="C4" s="17" t="s">
        <v>51</v>
      </c>
      <c r="D4" s="325" t="s">
        <v>51</v>
      </c>
      <c r="E4" s="329" t="s">
        <v>50</v>
      </c>
      <c r="F4" s="329" t="s">
        <v>51</v>
      </c>
      <c r="G4" s="329" t="s">
        <v>70</v>
      </c>
      <c r="H4" s="329" t="s">
        <v>71</v>
      </c>
      <c r="I4" s="329" t="s">
        <v>50</v>
      </c>
      <c r="J4" s="329" t="s">
        <v>51</v>
      </c>
      <c r="K4" s="332" t="s">
        <v>50</v>
      </c>
      <c r="L4" s="332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337" t="s">
        <v>51</v>
      </c>
      <c r="S4" s="337" t="s">
        <v>70</v>
      </c>
      <c r="T4" s="337" t="s">
        <v>71</v>
      </c>
      <c r="U4" s="333" t="s">
        <v>50</v>
      </c>
      <c r="V4" s="333" t="s">
        <v>51</v>
      </c>
      <c r="W4" s="14" t="s">
        <v>73</v>
      </c>
      <c r="X4" s="333" t="s">
        <v>74</v>
      </c>
      <c r="Y4" s="21"/>
      <c r="Z4" s="14" t="s">
        <v>50</v>
      </c>
      <c r="AA4" s="14" t="s">
        <v>51</v>
      </c>
      <c r="AB4" s="14" t="s">
        <v>50</v>
      </c>
      <c r="AC4" s="332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326" t="s">
        <v>39</v>
      </c>
      <c r="BF4" s="327" t="s">
        <v>76</v>
      </c>
      <c r="BG4" s="28" t="s">
        <v>60</v>
      </c>
      <c r="BH4" s="29" t="s">
        <v>50</v>
      </c>
      <c r="BI4" s="326" t="s">
        <v>51</v>
      </c>
      <c r="BJ4" s="326" t="s">
        <v>70</v>
      </c>
      <c r="BK4" s="326" t="s">
        <v>77</v>
      </c>
      <c r="BL4" s="30" t="s">
        <v>50</v>
      </c>
      <c r="BM4" s="325" t="s">
        <v>51</v>
      </c>
      <c r="BN4" s="325" t="s">
        <v>70</v>
      </c>
      <c r="BO4" s="326" t="s">
        <v>78</v>
      </c>
      <c r="BP4" s="29" t="s">
        <v>50</v>
      </c>
      <c r="BQ4" s="31" t="s">
        <v>51</v>
      </c>
      <c r="BR4" s="325" t="s">
        <v>70</v>
      </c>
      <c r="BS4" s="326" t="s">
        <v>78</v>
      </c>
      <c r="BT4" s="32" t="s">
        <v>79</v>
      </c>
      <c r="BU4" s="32" t="s">
        <v>80</v>
      </c>
      <c r="BV4" s="25" t="s">
        <v>51</v>
      </c>
      <c r="BW4" s="326" t="s">
        <v>70</v>
      </c>
      <c r="BX4" s="326" t="s">
        <v>81</v>
      </c>
      <c r="BY4" s="484"/>
      <c r="BZ4" s="327" t="s">
        <v>82</v>
      </c>
      <c r="CA4" s="327" t="s">
        <v>83</v>
      </c>
      <c r="CB4" s="484"/>
      <c r="CC4" s="484"/>
      <c r="CD4" s="326" t="s">
        <v>84</v>
      </c>
      <c r="CE4" s="522"/>
      <c r="CF4" s="33" t="s">
        <v>50</v>
      </c>
      <c r="CG4" s="33" t="s">
        <v>51</v>
      </c>
      <c r="CH4" s="24" t="s">
        <v>85</v>
      </c>
      <c r="CI4" s="34" t="s">
        <v>86</v>
      </c>
      <c r="CJ4" s="35" t="s">
        <v>87</v>
      </c>
      <c r="CK4" s="25" t="s">
        <v>88</v>
      </c>
      <c r="CL4" s="25" t="s">
        <v>89</v>
      </c>
      <c r="CM4" s="326" t="s">
        <v>90</v>
      </c>
      <c r="CN4" s="326" t="s">
        <v>91</v>
      </c>
      <c r="CO4" s="24" t="s">
        <v>92</v>
      </c>
      <c r="CP4" s="326" t="s">
        <v>147</v>
      </c>
      <c r="CQ4" s="24" t="s">
        <v>94</v>
      </c>
      <c r="CR4" s="24" t="s">
        <v>95</v>
      </c>
      <c r="CS4" s="326" t="s">
        <v>96</v>
      </c>
      <c r="CT4" s="25" t="s">
        <v>97</v>
      </c>
      <c r="CU4" s="334" t="s">
        <v>50</v>
      </c>
      <c r="CV4" s="334" t="s">
        <v>51</v>
      </c>
      <c r="CW4" s="334" t="s">
        <v>70</v>
      </c>
      <c r="CX4" s="334" t="s">
        <v>82</v>
      </c>
      <c r="CY4" s="334" t="s">
        <v>83</v>
      </c>
      <c r="CZ4" s="25" t="s">
        <v>50</v>
      </c>
      <c r="DA4" s="25" t="s">
        <v>51</v>
      </c>
      <c r="DB4" s="25" t="s">
        <v>70</v>
      </c>
      <c r="DC4" s="25" t="s">
        <v>98</v>
      </c>
      <c r="DD4" s="522"/>
      <c r="DE4" s="25" t="s">
        <v>50</v>
      </c>
      <c r="DF4" s="25" t="s">
        <v>51</v>
      </c>
      <c r="DG4" s="25" t="s">
        <v>50</v>
      </c>
      <c r="DH4" s="25" t="s">
        <v>51</v>
      </c>
      <c r="DI4" s="480"/>
      <c r="DJ4" s="480"/>
      <c r="DK4" s="520"/>
      <c r="DL4" s="326" t="s">
        <v>99</v>
      </c>
      <c r="DM4" s="326" t="s">
        <v>100</v>
      </c>
      <c r="DN4" s="326" t="s">
        <v>101</v>
      </c>
      <c r="DO4" s="325" t="s">
        <v>83</v>
      </c>
      <c r="DP4" s="325" t="s">
        <v>102</v>
      </c>
      <c r="DQ4" s="326" t="s">
        <v>99</v>
      </c>
      <c r="DR4" s="326" t="s">
        <v>100</v>
      </c>
      <c r="DS4" s="326" t="s">
        <v>101</v>
      </c>
      <c r="DT4" s="325" t="s">
        <v>83</v>
      </c>
      <c r="DU4" s="325" t="s">
        <v>102</v>
      </c>
      <c r="DV4" s="326" t="s">
        <v>99</v>
      </c>
      <c r="DW4" s="326" t="s">
        <v>103</v>
      </c>
      <c r="DX4" s="326" t="s">
        <v>101</v>
      </c>
      <c r="DY4" s="325" t="s">
        <v>83</v>
      </c>
      <c r="DZ4" s="325" t="s">
        <v>102</v>
      </c>
      <c r="EA4" s="326" t="s">
        <v>99</v>
      </c>
      <c r="EB4" s="326" t="s">
        <v>101</v>
      </c>
      <c r="EC4" s="325" t="s">
        <v>83</v>
      </c>
      <c r="ED4" s="325" t="s">
        <v>102</v>
      </c>
      <c r="EE4" s="327" t="s">
        <v>99</v>
      </c>
      <c r="EF4" s="327" t="s">
        <v>101</v>
      </c>
      <c r="EG4" s="28" t="s">
        <v>83</v>
      </c>
      <c r="EH4" s="325" t="s">
        <v>102</v>
      </c>
      <c r="EN4" s="37" t="s">
        <v>106</v>
      </c>
      <c r="EO4" s="37" t="s">
        <v>83</v>
      </c>
      <c r="EP4" s="16" t="s">
        <v>107</v>
      </c>
    </row>
    <row r="5" spans="1:151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9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BI5-EJ5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BM5-EK5</f>
        <v>3350</v>
      </c>
      <c r="BP5" s="53">
        <v>8000</v>
      </c>
      <c r="BQ5" s="55">
        <v>30453</v>
      </c>
      <c r="BR5" s="55">
        <f>BQ5/BP5*100</f>
        <v>380.66249999999997</v>
      </c>
      <c r="BS5" s="55">
        <f t="shared" ref="BS5:BS26" si="4">BQ5-EL5</f>
        <v>30453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BV5-EM5</f>
        <v>0</v>
      </c>
      <c r="BY5" s="54"/>
      <c r="BZ5" s="38">
        <v>2079</v>
      </c>
      <c r="CA5" s="38">
        <v>4495</v>
      </c>
      <c r="CB5" s="56">
        <f>((BM5*0.45)+(BQ5*0.34)+(BV5/1.33*0.18)+(CA5*0.2))/DK5*10</f>
        <v>32.577278529486854</v>
      </c>
      <c r="CC5" s="57">
        <f>(BO5*0.45+BS5*0.35+(BX5/1.33*0.17))/DK5*10</f>
        <v>31.059611947919326</v>
      </c>
      <c r="CD5" s="57">
        <v>23.1</v>
      </c>
      <c r="CE5" s="43">
        <v>1610</v>
      </c>
      <c r="CF5" s="45">
        <v>1500</v>
      </c>
      <c r="CG5" s="80">
        <v>1610</v>
      </c>
      <c r="CH5" s="58">
        <v>6604</v>
      </c>
      <c r="CI5" s="59">
        <f>CK5+CM5</f>
        <v>6604</v>
      </c>
      <c r="CJ5" s="60">
        <v>200</v>
      </c>
      <c r="CK5" s="43">
        <v>414</v>
      </c>
      <c r="CL5" s="43"/>
      <c r="CM5" s="43">
        <v>6190</v>
      </c>
      <c r="CN5" s="43">
        <f>CM5-EN5</f>
        <v>0</v>
      </c>
      <c r="CO5" s="43">
        <v>17579</v>
      </c>
      <c r="CP5" s="43">
        <f>CO5-EO5</f>
        <v>0</v>
      </c>
      <c r="CQ5" s="61">
        <f t="shared" ref="CQ5:CQ30" si="6">CO5/CM5*10</f>
        <v>28.39903069466882</v>
      </c>
      <c r="CR5" s="62">
        <v>400</v>
      </c>
      <c r="CS5" s="62">
        <f t="shared" ref="CS5:CS24" si="7">CI5/CH5*100</f>
        <v>100</v>
      </c>
      <c r="CT5" s="64"/>
      <c r="CU5" s="64"/>
      <c r="CV5" s="64"/>
      <c r="CW5" s="64"/>
      <c r="CX5" s="64"/>
      <c r="CY5" s="64"/>
      <c r="CZ5" s="65">
        <v>5000</v>
      </c>
      <c r="DA5" s="64">
        <v>1372</v>
      </c>
      <c r="DB5" s="66">
        <f>DA5/CZ5*100</f>
        <v>27.439999999999998</v>
      </c>
      <c r="DC5" s="64">
        <f>DA5-EP5</f>
        <v>214</v>
      </c>
      <c r="DD5" s="43">
        <v>5</v>
      </c>
      <c r="DE5" s="62">
        <v>384</v>
      </c>
      <c r="DF5" s="64">
        <v>384</v>
      </c>
      <c r="DG5" s="62">
        <v>1383</v>
      </c>
      <c r="DH5" s="64">
        <v>1731</v>
      </c>
      <c r="DI5" s="67"/>
      <c r="DJ5" s="67">
        <v>28</v>
      </c>
      <c r="DK5" s="68">
        <v>3917</v>
      </c>
      <c r="DL5" s="69">
        <v>110</v>
      </c>
      <c r="DM5" s="69"/>
      <c r="DN5" s="69">
        <v>110</v>
      </c>
      <c r="DO5" s="51">
        <v>2118</v>
      </c>
      <c r="DP5" s="70">
        <f>DO5/DN5*10</f>
        <v>192.54545454545453</v>
      </c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J5" s="54"/>
      <c r="EK5" s="51"/>
      <c r="EL5" s="70"/>
      <c r="EM5" s="51"/>
      <c r="EN5" s="43">
        <v>6190</v>
      </c>
      <c r="EO5" s="43">
        <v>17579</v>
      </c>
      <c r="EP5" s="64">
        <v>1158</v>
      </c>
    </row>
    <row r="6" spans="1:151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6"/>
      <c r="CG6" s="57"/>
      <c r="CH6" s="58">
        <v>896</v>
      </c>
      <c r="CI6" s="59">
        <f t="shared" ref="CI6:CI27" si="8">CK6+CM6</f>
        <v>896</v>
      </c>
      <c r="CJ6" s="60"/>
      <c r="CK6" s="43"/>
      <c r="CL6" s="43"/>
      <c r="CM6" s="43">
        <v>896</v>
      </c>
      <c r="CN6" s="43">
        <f t="shared" ref="CN6:CN26" si="9">CM6-EN6</f>
        <v>0</v>
      </c>
      <c r="CO6" s="43">
        <v>1801</v>
      </c>
      <c r="CP6" s="43">
        <f t="shared" ref="CP6:CP26" si="10">CO6-EO6</f>
        <v>0</v>
      </c>
      <c r="CQ6" s="61">
        <f t="shared" si="6"/>
        <v>20.100446428571427</v>
      </c>
      <c r="CR6" s="62"/>
      <c r="CS6" s="62">
        <f t="shared" si="7"/>
        <v>100</v>
      </c>
      <c r="CT6" s="64"/>
      <c r="CU6" s="66"/>
      <c r="CV6" s="66"/>
      <c r="CW6" s="66"/>
      <c r="CX6" s="66"/>
      <c r="CY6" s="66"/>
      <c r="CZ6" s="65">
        <v>896</v>
      </c>
      <c r="DA6" s="64">
        <v>896</v>
      </c>
      <c r="DB6" s="64">
        <f t="shared" ref="DB6:DB30" si="11">DA6/CZ6*100</f>
        <v>100</v>
      </c>
      <c r="DC6" s="64">
        <f t="shared" ref="DC6:DC26" si="12">DA6-EP6</f>
        <v>0</v>
      </c>
      <c r="DD6" s="57"/>
      <c r="DE6" s="63"/>
      <c r="DF6" s="66"/>
      <c r="DG6" s="62">
        <v>234</v>
      </c>
      <c r="DH6" s="64">
        <v>269</v>
      </c>
      <c r="DI6" s="67"/>
      <c r="DJ6" s="67"/>
      <c r="DK6" s="68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J6" s="54"/>
      <c r="EK6" s="51"/>
      <c r="EL6" s="51"/>
      <c r="EM6" s="51"/>
      <c r="EN6" s="43">
        <v>896</v>
      </c>
      <c r="EO6" s="43">
        <v>1801</v>
      </c>
      <c r="EP6" s="64">
        <v>896</v>
      </c>
    </row>
    <row r="7" spans="1:151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30" si="16">BV7/BU7*100</f>
        <v>64.769230769230774</v>
      </c>
      <c r="BX7" s="54">
        <f t="shared" si="5"/>
        <v>8420</v>
      </c>
      <c r="BY7" s="55">
        <v>1210</v>
      </c>
      <c r="BZ7" s="43">
        <v>800</v>
      </c>
      <c r="CA7" s="43">
        <v>1418</v>
      </c>
      <c r="CB7" s="56">
        <f t="shared" ref="CB7:CB20" si="17">((BM7*0.45)+(BQ7*0.34)+(BV7/1.33*0.18)+(CA7*0.2))/DK7*10</f>
        <v>27.656495017171373</v>
      </c>
      <c r="CC7" s="57">
        <f t="shared" ref="CC7:CC20" si="18">(BO7*0.45+BS7*0.35+(BX7/1.33*0.17))/DK7*10</f>
        <v>25.877262021164377</v>
      </c>
      <c r="CD7" s="57">
        <v>18.899999999999999</v>
      </c>
      <c r="CE7" s="80">
        <v>521</v>
      </c>
      <c r="CF7" s="45">
        <v>521</v>
      </c>
      <c r="CG7" s="80">
        <v>521</v>
      </c>
      <c r="CH7" s="58">
        <v>1788</v>
      </c>
      <c r="CI7" s="59">
        <f t="shared" si="8"/>
        <v>1788</v>
      </c>
      <c r="CJ7" s="60">
        <v>286</v>
      </c>
      <c r="CK7" s="43">
        <v>250</v>
      </c>
      <c r="CL7" s="43"/>
      <c r="CM7" s="43">
        <v>1538</v>
      </c>
      <c r="CN7" s="43">
        <f t="shared" si="9"/>
        <v>0</v>
      </c>
      <c r="CO7" s="43">
        <v>5244.6</v>
      </c>
      <c r="CP7" s="43">
        <f t="shared" si="10"/>
        <v>0</v>
      </c>
      <c r="CQ7" s="61">
        <f t="shared" si="6"/>
        <v>34.100130039011709</v>
      </c>
      <c r="CR7" s="62">
        <v>101</v>
      </c>
      <c r="CS7" s="62">
        <f t="shared" si="7"/>
        <v>100</v>
      </c>
      <c r="CT7" s="64"/>
      <c r="CU7" s="66"/>
      <c r="CV7" s="66"/>
      <c r="CW7" s="66"/>
      <c r="CX7" s="66"/>
      <c r="CY7" s="66"/>
      <c r="CZ7" s="65">
        <v>1700</v>
      </c>
      <c r="DA7" s="65">
        <v>1040</v>
      </c>
      <c r="DB7" s="66">
        <f t="shared" si="11"/>
        <v>61.176470588235297</v>
      </c>
      <c r="DC7" s="64">
        <f t="shared" si="12"/>
        <v>25</v>
      </c>
      <c r="DD7" s="43">
        <v>1</v>
      </c>
      <c r="DE7" s="62">
        <v>93</v>
      </c>
      <c r="DF7" s="64"/>
      <c r="DG7" s="62">
        <v>370</v>
      </c>
      <c r="DH7" s="64">
        <v>455</v>
      </c>
      <c r="DI7" s="67"/>
      <c r="DJ7" s="67"/>
      <c r="DK7" s="67">
        <v>1561</v>
      </c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J7" s="54"/>
      <c r="EK7" s="51"/>
      <c r="EL7" s="70"/>
      <c r="EM7" s="51"/>
      <c r="EN7" s="43">
        <v>1538</v>
      </c>
      <c r="EO7" s="43">
        <v>5244.6</v>
      </c>
      <c r="EP7" s="65">
        <v>1015</v>
      </c>
    </row>
    <row r="8" spans="1:151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180</v>
      </c>
      <c r="CA8" s="38">
        <v>145</v>
      </c>
      <c r="CB8" s="56">
        <f t="shared" si="17"/>
        <v>23.050633598023115</v>
      </c>
      <c r="CC8" s="57">
        <f t="shared" si="18"/>
        <v>22.027491072370307</v>
      </c>
      <c r="CD8" s="57">
        <v>17.7</v>
      </c>
      <c r="CE8" s="43">
        <v>423</v>
      </c>
      <c r="CF8" s="45">
        <v>423</v>
      </c>
      <c r="CG8" s="80">
        <v>423</v>
      </c>
      <c r="CH8" s="58">
        <v>634</v>
      </c>
      <c r="CI8" s="59">
        <f t="shared" si="8"/>
        <v>634</v>
      </c>
      <c r="CJ8" s="60"/>
      <c r="CK8" s="43">
        <v>244</v>
      </c>
      <c r="CL8" s="43"/>
      <c r="CM8" s="43">
        <v>390</v>
      </c>
      <c r="CN8" s="43">
        <f t="shared" si="9"/>
        <v>0</v>
      </c>
      <c r="CO8" s="43">
        <v>420</v>
      </c>
      <c r="CP8" s="43">
        <f t="shared" si="10"/>
        <v>0</v>
      </c>
      <c r="CQ8" s="61">
        <f t="shared" si="6"/>
        <v>10.769230769230768</v>
      </c>
      <c r="CR8" s="62">
        <v>10</v>
      </c>
      <c r="CS8" s="62">
        <f t="shared" si="7"/>
        <v>100</v>
      </c>
      <c r="CT8" s="64"/>
      <c r="CU8" s="64"/>
      <c r="CV8" s="64"/>
      <c r="CW8" s="64"/>
      <c r="CX8" s="64"/>
      <c r="CY8" s="64"/>
      <c r="CZ8" s="65">
        <v>530</v>
      </c>
      <c r="DA8" s="65">
        <v>480</v>
      </c>
      <c r="DB8" s="66">
        <f t="shared" si="11"/>
        <v>90.566037735849065</v>
      </c>
      <c r="DC8" s="64">
        <f t="shared" si="12"/>
        <v>20</v>
      </c>
      <c r="DD8" s="43">
        <v>1</v>
      </c>
      <c r="DE8" s="62">
        <v>93</v>
      </c>
      <c r="DF8" s="64"/>
      <c r="DG8" s="62">
        <v>106</v>
      </c>
      <c r="DH8" s="64">
        <v>75</v>
      </c>
      <c r="DI8" s="67"/>
      <c r="DJ8" s="67">
        <v>0</v>
      </c>
      <c r="DK8" s="68">
        <v>499</v>
      </c>
      <c r="DL8" s="69">
        <v>30</v>
      </c>
      <c r="DM8" s="69"/>
      <c r="DN8" s="69">
        <v>30</v>
      </c>
      <c r="DO8" s="51">
        <v>237</v>
      </c>
      <c r="DP8" s="70">
        <f>DO8/DN8*10</f>
        <v>79</v>
      </c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J8" s="54"/>
      <c r="EK8" s="51"/>
      <c r="EL8" s="51"/>
      <c r="EM8" s="51"/>
      <c r="EN8" s="43">
        <v>390</v>
      </c>
      <c r="EO8" s="43">
        <v>420</v>
      </c>
      <c r="EP8" s="65">
        <v>460</v>
      </c>
    </row>
    <row r="9" spans="1:151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1310</v>
      </c>
      <c r="CA9" s="38">
        <v>569</v>
      </c>
      <c r="CB9" s="56">
        <f t="shared" si="17"/>
        <v>27.119340869179748</v>
      </c>
      <c r="CC9" s="57">
        <f t="shared" si="18"/>
        <v>24.855429389801031</v>
      </c>
      <c r="CD9" s="57">
        <v>18.100000000000001</v>
      </c>
      <c r="CE9" s="43">
        <v>480</v>
      </c>
      <c r="CF9" s="45">
        <v>480</v>
      </c>
      <c r="CG9" s="43">
        <v>391</v>
      </c>
      <c r="CH9" s="58">
        <v>1880</v>
      </c>
      <c r="CI9" s="59">
        <f t="shared" si="8"/>
        <v>1880</v>
      </c>
      <c r="CJ9" s="60"/>
      <c r="CK9" s="43">
        <v>20</v>
      </c>
      <c r="CL9" s="43"/>
      <c r="CM9" s="43">
        <v>1860</v>
      </c>
      <c r="CN9" s="43">
        <f t="shared" si="9"/>
        <v>0</v>
      </c>
      <c r="CO9" s="43">
        <v>3353</v>
      </c>
      <c r="CP9" s="43">
        <f t="shared" si="10"/>
        <v>0</v>
      </c>
      <c r="CQ9" s="61">
        <f t="shared" si="6"/>
        <v>18.026881720430108</v>
      </c>
      <c r="CR9" s="62">
        <v>95</v>
      </c>
      <c r="CS9" s="62">
        <f t="shared" si="7"/>
        <v>100</v>
      </c>
      <c r="CT9" s="64"/>
      <c r="CU9" s="64"/>
      <c r="CV9" s="64"/>
      <c r="CW9" s="64"/>
      <c r="CX9" s="64"/>
      <c r="CY9" s="64"/>
      <c r="CZ9" s="65">
        <v>1100</v>
      </c>
      <c r="DA9" s="64">
        <v>870</v>
      </c>
      <c r="DB9" s="66">
        <f t="shared" si="11"/>
        <v>79.090909090909093</v>
      </c>
      <c r="DC9" s="64">
        <f t="shared" si="12"/>
        <v>121</v>
      </c>
      <c r="DD9" s="43">
        <v>5</v>
      </c>
      <c r="DE9" s="62">
        <v>99</v>
      </c>
      <c r="DF9" s="64">
        <v>99</v>
      </c>
      <c r="DG9" s="62">
        <v>363</v>
      </c>
      <c r="DH9" s="64">
        <v>363</v>
      </c>
      <c r="DI9" s="67"/>
      <c r="DJ9" s="67"/>
      <c r="DK9" s="68">
        <v>882</v>
      </c>
      <c r="DL9" s="69"/>
      <c r="DM9" s="69"/>
      <c r="DN9" s="69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J9" s="54"/>
      <c r="EK9" s="51"/>
      <c r="EL9" s="51"/>
      <c r="EM9" s="51"/>
      <c r="EN9" s="43">
        <v>1860</v>
      </c>
      <c r="EO9" s="43">
        <v>3353</v>
      </c>
      <c r="EP9" s="64">
        <v>749</v>
      </c>
    </row>
    <row r="10" spans="1:151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660</v>
      </c>
      <c r="CA10" s="38">
        <v>650</v>
      </c>
      <c r="CB10" s="56">
        <f t="shared" si="17"/>
        <v>24.489465153970826</v>
      </c>
      <c r="CC10" s="57">
        <f t="shared" si="18"/>
        <v>23.0064829821718</v>
      </c>
      <c r="CD10" s="57">
        <v>15.2</v>
      </c>
      <c r="CE10" s="43">
        <v>90</v>
      </c>
      <c r="CF10" s="45">
        <v>140</v>
      </c>
      <c r="CG10" s="43">
        <v>90</v>
      </c>
      <c r="CH10" s="58">
        <v>760</v>
      </c>
      <c r="CI10" s="59">
        <f t="shared" si="8"/>
        <v>760</v>
      </c>
      <c r="CJ10" s="60"/>
      <c r="CK10" s="43">
        <v>45</v>
      </c>
      <c r="CL10" s="43"/>
      <c r="CM10" s="43">
        <v>715</v>
      </c>
      <c r="CN10" s="43">
        <f t="shared" si="9"/>
        <v>0</v>
      </c>
      <c r="CO10" s="43">
        <v>2088</v>
      </c>
      <c r="CP10" s="43">
        <f t="shared" si="10"/>
        <v>0</v>
      </c>
      <c r="CQ10" s="61">
        <f t="shared" si="6"/>
        <v>29.2027972027972</v>
      </c>
      <c r="CR10" s="62">
        <v>35</v>
      </c>
      <c r="CS10" s="62">
        <f t="shared" si="7"/>
        <v>100</v>
      </c>
      <c r="CT10" s="64"/>
      <c r="CU10" s="66"/>
      <c r="CV10" s="66"/>
      <c r="CW10" s="66"/>
      <c r="CX10" s="66"/>
      <c r="CY10" s="66"/>
      <c r="CZ10" s="65">
        <v>800</v>
      </c>
      <c r="DA10" s="64">
        <v>515</v>
      </c>
      <c r="DB10" s="64">
        <f t="shared" si="11"/>
        <v>64.375</v>
      </c>
      <c r="DC10" s="64">
        <f t="shared" si="12"/>
        <v>15</v>
      </c>
      <c r="DD10" s="43">
        <v>1</v>
      </c>
      <c r="DE10" s="62">
        <v>30</v>
      </c>
      <c r="DF10" s="64">
        <v>21</v>
      </c>
      <c r="DG10" s="62">
        <v>180</v>
      </c>
      <c r="DH10" s="64">
        <v>220</v>
      </c>
      <c r="DI10" s="67"/>
      <c r="DJ10" s="67">
        <v>0</v>
      </c>
      <c r="DK10" s="68">
        <v>617</v>
      </c>
      <c r="DL10" s="69">
        <v>40</v>
      </c>
      <c r="DM10" s="69"/>
      <c r="DN10" s="69">
        <v>40</v>
      </c>
      <c r="DO10" s="51">
        <v>402</v>
      </c>
      <c r="DP10" s="70">
        <f t="shared" ref="DP10:DP15" si="19">DO10/DN10*10</f>
        <v>100.5</v>
      </c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J10" s="54"/>
      <c r="EK10" s="51"/>
      <c r="EL10" s="51"/>
      <c r="EM10" s="51"/>
      <c r="EN10" s="43">
        <v>715</v>
      </c>
      <c r="EO10" s="43">
        <v>2088</v>
      </c>
      <c r="EP10" s="64">
        <v>500</v>
      </c>
    </row>
    <row r="11" spans="1:151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450</v>
      </c>
      <c r="CA11" s="38">
        <v>480</v>
      </c>
      <c r="CB11" s="56">
        <f t="shared" si="17"/>
        <v>21.805182957393484</v>
      </c>
      <c r="CC11" s="57">
        <f t="shared" si="18"/>
        <v>19.025413533834588</v>
      </c>
      <c r="CD11" s="57">
        <v>12.2</v>
      </c>
      <c r="CE11" s="80">
        <v>70</v>
      </c>
      <c r="CF11" s="45">
        <v>70</v>
      </c>
      <c r="CG11" s="80">
        <v>70</v>
      </c>
      <c r="CH11" s="58">
        <v>590</v>
      </c>
      <c r="CI11" s="59">
        <f t="shared" si="8"/>
        <v>590</v>
      </c>
      <c r="CJ11" s="60"/>
      <c r="CK11" s="43">
        <v>45</v>
      </c>
      <c r="CL11" s="43"/>
      <c r="CM11" s="43">
        <v>545</v>
      </c>
      <c r="CN11" s="43">
        <f t="shared" si="9"/>
        <v>0</v>
      </c>
      <c r="CO11" s="43">
        <v>1526</v>
      </c>
      <c r="CP11" s="43">
        <f t="shared" si="10"/>
        <v>0</v>
      </c>
      <c r="CQ11" s="61">
        <f t="shared" si="6"/>
        <v>28</v>
      </c>
      <c r="CR11" s="62">
        <v>40</v>
      </c>
      <c r="CS11" s="62">
        <f t="shared" si="7"/>
        <v>100</v>
      </c>
      <c r="CT11" s="64"/>
      <c r="CU11" s="66"/>
      <c r="CV11" s="66"/>
      <c r="CW11" s="66"/>
      <c r="CX11" s="66"/>
      <c r="CY11" s="66"/>
      <c r="CZ11" s="65">
        <v>500</v>
      </c>
      <c r="DA11" s="64">
        <v>440</v>
      </c>
      <c r="DB11" s="66">
        <f t="shared" si="11"/>
        <v>88</v>
      </c>
      <c r="DC11" s="64">
        <f t="shared" si="12"/>
        <v>10</v>
      </c>
      <c r="DD11" s="43">
        <v>1</v>
      </c>
      <c r="DE11" s="62">
        <v>15</v>
      </c>
      <c r="DF11" s="64">
        <v>15</v>
      </c>
      <c r="DG11" s="62">
        <v>131</v>
      </c>
      <c r="DH11" s="64">
        <v>140</v>
      </c>
      <c r="DI11" s="67"/>
      <c r="DJ11" s="67">
        <v>0</v>
      </c>
      <c r="DK11" s="68">
        <v>375</v>
      </c>
      <c r="DL11" s="69">
        <v>20</v>
      </c>
      <c r="DM11" s="69">
        <v>15</v>
      </c>
      <c r="DN11" s="69">
        <v>20</v>
      </c>
      <c r="DO11" s="51">
        <v>240</v>
      </c>
      <c r="DP11" s="51">
        <f t="shared" si="19"/>
        <v>120</v>
      </c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J11" s="54"/>
      <c r="EK11" s="51"/>
      <c r="EL11" s="51"/>
      <c r="EM11" s="51"/>
      <c r="EN11" s="43">
        <v>545</v>
      </c>
      <c r="EO11" s="43">
        <v>1526</v>
      </c>
      <c r="EP11" s="64">
        <v>430</v>
      </c>
    </row>
    <row r="12" spans="1:151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650</v>
      </c>
      <c r="CA12" s="38">
        <v>1134</v>
      </c>
      <c r="CB12" s="56">
        <f t="shared" si="17"/>
        <v>14.824524693891854</v>
      </c>
      <c r="CC12" s="57">
        <f t="shared" si="18"/>
        <v>13.051465214300732</v>
      </c>
      <c r="CD12" s="57">
        <v>10</v>
      </c>
      <c r="CE12" s="80">
        <v>250</v>
      </c>
      <c r="CF12" s="45">
        <v>250</v>
      </c>
      <c r="CG12" s="80">
        <v>250</v>
      </c>
      <c r="CH12" s="58">
        <v>1380</v>
      </c>
      <c r="CI12" s="59">
        <f t="shared" si="8"/>
        <v>1325</v>
      </c>
      <c r="CJ12" s="60">
        <v>162</v>
      </c>
      <c r="CK12" s="43"/>
      <c r="CL12" s="43"/>
      <c r="CM12" s="43">
        <v>1325</v>
      </c>
      <c r="CN12" s="43">
        <f t="shared" si="9"/>
        <v>0</v>
      </c>
      <c r="CO12" s="43">
        <v>3845</v>
      </c>
      <c r="CP12" s="43">
        <f t="shared" si="10"/>
        <v>0</v>
      </c>
      <c r="CQ12" s="61">
        <f t="shared" si="6"/>
        <v>29.018867924528301</v>
      </c>
      <c r="CR12" s="62">
        <v>140</v>
      </c>
      <c r="CS12" s="63">
        <f t="shared" si="7"/>
        <v>96.014492753623188</v>
      </c>
      <c r="CT12" s="64"/>
      <c r="CU12" s="64"/>
      <c r="CV12" s="64"/>
      <c r="CW12" s="64"/>
      <c r="CX12" s="64"/>
      <c r="CY12" s="64"/>
      <c r="CZ12" s="65">
        <v>1800</v>
      </c>
      <c r="DA12" s="64">
        <v>542</v>
      </c>
      <c r="DB12" s="66">
        <f t="shared" si="11"/>
        <v>30.111111111111111</v>
      </c>
      <c r="DC12" s="64">
        <f t="shared" si="12"/>
        <v>0</v>
      </c>
      <c r="DD12" s="43"/>
      <c r="DE12" s="62">
        <v>55</v>
      </c>
      <c r="DF12" s="64">
        <v>55</v>
      </c>
      <c r="DG12" s="62">
        <v>350</v>
      </c>
      <c r="DH12" s="64">
        <v>350</v>
      </c>
      <c r="DI12" s="67"/>
      <c r="DJ12" s="67"/>
      <c r="DK12" s="68">
        <v>1502</v>
      </c>
      <c r="DL12" s="69">
        <v>41</v>
      </c>
      <c r="DM12" s="69"/>
      <c r="DN12" s="69">
        <v>41</v>
      </c>
      <c r="DO12" s="51">
        <v>679</v>
      </c>
      <c r="DP12" s="70">
        <f t="shared" si="19"/>
        <v>165.60975609756099</v>
      </c>
      <c r="DQ12" s="51">
        <v>25</v>
      </c>
      <c r="DR12" s="51"/>
      <c r="DS12" s="69">
        <v>25</v>
      </c>
      <c r="DT12" s="51">
        <v>360</v>
      </c>
      <c r="DU12" s="51">
        <f>DT12/DS12*10</f>
        <v>144</v>
      </c>
      <c r="DV12" s="51">
        <v>20</v>
      </c>
      <c r="DW12" s="51"/>
      <c r="DX12" s="69">
        <v>20</v>
      </c>
      <c r="DY12" s="51">
        <v>318</v>
      </c>
      <c r="DZ12" s="51">
        <f>DY12/DX12*10</f>
        <v>159</v>
      </c>
      <c r="EA12" s="51">
        <v>25</v>
      </c>
      <c r="EB12" s="81">
        <v>25</v>
      </c>
      <c r="EC12" s="81">
        <v>1957</v>
      </c>
      <c r="ED12" s="51">
        <f>EC12/EB12*10</f>
        <v>782.8</v>
      </c>
      <c r="EE12" s="51">
        <f>DQ12+DV12+EA12</f>
        <v>70</v>
      </c>
      <c r="EF12" s="51">
        <f>DS12+DX12+EB12</f>
        <v>70</v>
      </c>
      <c r="EG12" s="51">
        <f>DT12+DY12+EC12</f>
        <v>2635</v>
      </c>
      <c r="EH12" s="51">
        <f>EG12/EF12*10</f>
        <v>376.42857142857144</v>
      </c>
      <c r="EJ12" s="54"/>
      <c r="EK12" s="51"/>
      <c r="EL12" s="51"/>
      <c r="EM12" s="51"/>
      <c r="EN12" s="43">
        <v>1325</v>
      </c>
      <c r="EO12" s="43">
        <v>3845</v>
      </c>
      <c r="EP12" s="64">
        <v>542</v>
      </c>
    </row>
    <row r="13" spans="1:151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620</v>
      </c>
      <c r="CA13" s="38">
        <v>730</v>
      </c>
      <c r="CB13" s="56">
        <f t="shared" si="17"/>
        <v>26.349914236706692</v>
      </c>
      <c r="CC13" s="57">
        <f t="shared" si="18"/>
        <v>24.365351629502573</v>
      </c>
      <c r="CD13" s="57">
        <v>22</v>
      </c>
      <c r="CE13" s="80">
        <v>350</v>
      </c>
      <c r="CF13" s="45">
        <v>350</v>
      </c>
      <c r="CG13" s="80">
        <v>350</v>
      </c>
      <c r="CH13" s="58">
        <v>1113</v>
      </c>
      <c r="CI13" s="59">
        <f t="shared" si="8"/>
        <v>958</v>
      </c>
      <c r="CJ13" s="60"/>
      <c r="CK13" s="43">
        <v>68</v>
      </c>
      <c r="CL13" s="57"/>
      <c r="CM13" s="43">
        <v>890</v>
      </c>
      <c r="CN13" s="43">
        <f t="shared" si="9"/>
        <v>0</v>
      </c>
      <c r="CO13" s="43">
        <v>2049</v>
      </c>
      <c r="CP13" s="43">
        <f t="shared" si="10"/>
        <v>0</v>
      </c>
      <c r="CQ13" s="61">
        <f t="shared" si="6"/>
        <v>23.022471910112362</v>
      </c>
      <c r="CR13" s="62">
        <v>45</v>
      </c>
      <c r="CS13" s="63">
        <f t="shared" si="7"/>
        <v>86.073674752920041</v>
      </c>
      <c r="CT13" s="64"/>
      <c r="CU13" s="64"/>
      <c r="CV13" s="64"/>
      <c r="CW13" s="64"/>
      <c r="CX13" s="64"/>
      <c r="CY13" s="64"/>
      <c r="CZ13" s="65">
        <v>800</v>
      </c>
      <c r="DA13" s="64">
        <v>430</v>
      </c>
      <c r="DB13" s="66">
        <f t="shared" si="11"/>
        <v>53.75</v>
      </c>
      <c r="DC13" s="64">
        <f t="shared" si="12"/>
        <v>20</v>
      </c>
      <c r="DD13" s="43">
        <v>1</v>
      </c>
      <c r="DE13" s="62">
        <v>77</v>
      </c>
      <c r="DF13" s="64">
        <v>77</v>
      </c>
      <c r="DG13" s="62">
        <v>252</v>
      </c>
      <c r="DH13" s="64">
        <v>252</v>
      </c>
      <c r="DI13" s="67"/>
      <c r="DJ13" s="67"/>
      <c r="DK13" s="68">
        <v>583</v>
      </c>
      <c r="DL13" s="69">
        <v>20</v>
      </c>
      <c r="DM13" s="51"/>
      <c r="DN13" s="69">
        <v>20</v>
      </c>
      <c r="DO13" s="51">
        <v>160</v>
      </c>
      <c r="DP13" s="70">
        <f t="shared" si="19"/>
        <v>80</v>
      </c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J13" s="54"/>
      <c r="EK13" s="51"/>
      <c r="EL13" s="51"/>
      <c r="EM13" s="51"/>
      <c r="EN13" s="43">
        <v>890</v>
      </c>
      <c r="EO13" s="43">
        <v>2049</v>
      </c>
      <c r="EP13" s="64">
        <v>410</v>
      </c>
    </row>
    <row r="14" spans="1:151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600</v>
      </c>
      <c r="CA14" s="38">
        <v>250</v>
      </c>
      <c r="CB14" s="56">
        <f t="shared" si="17"/>
        <v>22.480853621041451</v>
      </c>
      <c r="CC14" s="57">
        <f t="shared" si="18"/>
        <v>21.256184140649022</v>
      </c>
      <c r="CD14" s="57">
        <v>23.5</v>
      </c>
      <c r="CE14" s="43">
        <v>150</v>
      </c>
      <c r="CF14" s="45">
        <v>150</v>
      </c>
      <c r="CG14" s="80">
        <v>150</v>
      </c>
      <c r="CH14" s="58">
        <v>1085</v>
      </c>
      <c r="CI14" s="59">
        <f t="shared" si="8"/>
        <v>1040</v>
      </c>
      <c r="CJ14" s="60"/>
      <c r="CK14" s="43">
        <v>200</v>
      </c>
      <c r="CL14" s="43"/>
      <c r="CM14" s="43">
        <v>840</v>
      </c>
      <c r="CN14" s="43">
        <f t="shared" si="9"/>
        <v>40</v>
      </c>
      <c r="CO14" s="43">
        <v>2060</v>
      </c>
      <c r="CP14" s="43">
        <f t="shared" si="10"/>
        <v>130</v>
      </c>
      <c r="CQ14" s="61">
        <f t="shared" si="6"/>
        <v>24.523809523809526</v>
      </c>
      <c r="CR14" s="62">
        <v>40</v>
      </c>
      <c r="CS14" s="63">
        <f t="shared" si="7"/>
        <v>95.852534562211972</v>
      </c>
      <c r="CT14" s="64">
        <v>5</v>
      </c>
      <c r="CU14" s="64"/>
      <c r="CV14" s="64"/>
      <c r="CW14" s="64"/>
      <c r="CX14" s="64"/>
      <c r="CY14" s="64"/>
      <c r="CZ14" s="65">
        <v>900</v>
      </c>
      <c r="DA14" s="64">
        <v>320</v>
      </c>
      <c r="DB14" s="66">
        <f t="shared" si="11"/>
        <v>35.555555555555557</v>
      </c>
      <c r="DC14" s="64">
        <f t="shared" si="12"/>
        <v>10</v>
      </c>
      <c r="DD14" s="43">
        <v>1</v>
      </c>
      <c r="DE14" s="62">
        <v>56</v>
      </c>
      <c r="DF14" s="64"/>
      <c r="DG14" s="62">
        <v>223</v>
      </c>
      <c r="DH14" s="64">
        <v>290</v>
      </c>
      <c r="DI14" s="67"/>
      <c r="DJ14" s="67">
        <v>0</v>
      </c>
      <c r="DK14" s="68">
        <v>538</v>
      </c>
      <c r="DL14" s="69">
        <v>7</v>
      </c>
      <c r="DM14" s="69"/>
      <c r="DN14" s="69">
        <v>7</v>
      </c>
      <c r="DO14" s="51">
        <v>18</v>
      </c>
      <c r="DP14" s="70">
        <f t="shared" si="19"/>
        <v>25.714285714285715</v>
      </c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J14" s="54"/>
      <c r="EK14" s="51"/>
      <c r="EL14" s="51"/>
      <c r="EM14" s="51"/>
      <c r="EN14" s="43">
        <v>800</v>
      </c>
      <c r="EO14" s="43">
        <v>1930</v>
      </c>
      <c r="EP14" s="64">
        <v>310</v>
      </c>
    </row>
    <row r="15" spans="1:151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590</v>
      </c>
      <c r="CA15" s="38">
        <v>470</v>
      </c>
      <c r="CB15" s="56">
        <f t="shared" si="17"/>
        <v>32.627840909090907</v>
      </c>
      <c r="CC15" s="57">
        <f t="shared" si="18"/>
        <v>31.94602272727273</v>
      </c>
      <c r="CD15" s="57">
        <v>26</v>
      </c>
      <c r="CE15" s="43">
        <v>1000</v>
      </c>
      <c r="CF15" s="45">
        <v>1000</v>
      </c>
      <c r="CG15" s="80">
        <v>1000</v>
      </c>
      <c r="CH15" s="58">
        <v>2000</v>
      </c>
      <c r="CI15" s="59">
        <f t="shared" si="8"/>
        <v>2000</v>
      </c>
      <c r="CJ15" s="60">
        <v>150</v>
      </c>
      <c r="CK15" s="43">
        <v>480</v>
      </c>
      <c r="CL15" s="43"/>
      <c r="CM15" s="43">
        <v>1520</v>
      </c>
      <c r="CN15" s="43">
        <f t="shared" si="9"/>
        <v>0</v>
      </c>
      <c r="CO15" s="43">
        <v>2508</v>
      </c>
      <c r="CP15" s="43">
        <f t="shared" si="10"/>
        <v>0</v>
      </c>
      <c r="CQ15" s="61">
        <f t="shared" si="6"/>
        <v>16.5</v>
      </c>
      <c r="CR15" s="62">
        <v>80</v>
      </c>
      <c r="CS15" s="62">
        <f t="shared" si="7"/>
        <v>100</v>
      </c>
      <c r="CT15" s="64"/>
      <c r="CU15" s="66"/>
      <c r="CV15" s="66"/>
      <c r="CW15" s="66"/>
      <c r="CX15" s="66"/>
      <c r="CY15" s="66"/>
      <c r="CZ15" s="65">
        <v>1200</v>
      </c>
      <c r="DA15" s="64">
        <v>410</v>
      </c>
      <c r="DB15" s="66">
        <f t="shared" si="11"/>
        <v>34.166666666666664</v>
      </c>
      <c r="DC15" s="64">
        <f t="shared" si="12"/>
        <v>20</v>
      </c>
      <c r="DD15" s="43">
        <v>1</v>
      </c>
      <c r="DE15" s="62">
        <v>220</v>
      </c>
      <c r="DF15" s="64">
        <v>220</v>
      </c>
      <c r="DG15" s="62">
        <v>345</v>
      </c>
      <c r="DH15" s="64">
        <v>360</v>
      </c>
      <c r="DI15" s="67"/>
      <c r="DJ15" s="67"/>
      <c r="DK15" s="68">
        <v>704</v>
      </c>
      <c r="DL15" s="69">
        <v>5</v>
      </c>
      <c r="DM15" s="69"/>
      <c r="DN15" s="69">
        <v>5</v>
      </c>
      <c r="DO15" s="51">
        <v>60</v>
      </c>
      <c r="DP15" s="51">
        <f t="shared" si="19"/>
        <v>120</v>
      </c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J15" s="54"/>
      <c r="EK15" s="51"/>
      <c r="EL15" s="51"/>
      <c r="EM15" s="51"/>
      <c r="EN15" s="43">
        <v>1520</v>
      </c>
      <c r="EO15" s="43">
        <v>2508</v>
      </c>
      <c r="EP15" s="64">
        <v>390</v>
      </c>
    </row>
    <row r="16" spans="1:151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85">
        <v>1030</v>
      </c>
      <c r="CA16" s="85">
        <v>1058</v>
      </c>
      <c r="CB16" s="56">
        <f t="shared" si="17"/>
        <v>25.998091934084997</v>
      </c>
      <c r="CC16" s="57">
        <f t="shared" si="18"/>
        <v>24.261925411968775</v>
      </c>
      <c r="CD16" s="57">
        <v>23.8</v>
      </c>
      <c r="CE16" s="80">
        <v>500</v>
      </c>
      <c r="CF16" s="45">
        <v>500</v>
      </c>
      <c r="CG16" s="80">
        <v>500</v>
      </c>
      <c r="CH16" s="58">
        <v>1863</v>
      </c>
      <c r="CI16" s="59">
        <f t="shared" si="8"/>
        <v>1863</v>
      </c>
      <c r="CJ16" s="60">
        <v>311</v>
      </c>
      <c r="CK16" s="43">
        <v>310</v>
      </c>
      <c r="CL16" s="43"/>
      <c r="CM16" s="43">
        <v>1553</v>
      </c>
      <c r="CN16" s="43">
        <f t="shared" si="9"/>
        <v>0</v>
      </c>
      <c r="CO16" s="43">
        <v>3246</v>
      </c>
      <c r="CP16" s="43">
        <f t="shared" si="10"/>
        <v>0</v>
      </c>
      <c r="CQ16" s="61">
        <f t="shared" si="6"/>
        <v>20.901481004507403</v>
      </c>
      <c r="CR16" s="62">
        <v>42</v>
      </c>
      <c r="CS16" s="62">
        <f t="shared" si="7"/>
        <v>100</v>
      </c>
      <c r="CT16" s="64"/>
      <c r="CU16" s="64">
        <v>355</v>
      </c>
      <c r="CV16" s="64">
        <v>355</v>
      </c>
      <c r="CW16" s="64">
        <f>CV16/CU16*100</f>
        <v>100</v>
      </c>
      <c r="CX16" s="64"/>
      <c r="CY16" s="64"/>
      <c r="CZ16" s="65">
        <v>1700</v>
      </c>
      <c r="DA16" s="64">
        <v>656</v>
      </c>
      <c r="DB16" s="66">
        <f t="shared" si="11"/>
        <v>38.588235294117645</v>
      </c>
      <c r="DC16" s="64">
        <f t="shared" si="12"/>
        <v>120</v>
      </c>
      <c r="DD16" s="43">
        <v>4</v>
      </c>
      <c r="DE16" s="62">
        <v>110</v>
      </c>
      <c r="DF16" s="64">
        <v>110</v>
      </c>
      <c r="DG16" s="62">
        <v>325</v>
      </c>
      <c r="DH16" s="64">
        <v>400</v>
      </c>
      <c r="DI16" s="67">
        <v>35</v>
      </c>
      <c r="DJ16" s="67"/>
      <c r="DK16" s="68">
        <v>1153</v>
      </c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J16" s="54"/>
      <c r="EK16" s="51"/>
      <c r="EL16" s="51"/>
      <c r="EM16" s="51"/>
      <c r="EN16" s="43">
        <v>1553</v>
      </c>
      <c r="EO16" s="43">
        <v>3246</v>
      </c>
      <c r="EP16" s="64">
        <v>536</v>
      </c>
    </row>
    <row r="17" spans="1:146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5">
        <v>100</v>
      </c>
      <c r="CG17" s="80">
        <v>100</v>
      </c>
      <c r="CH17" s="58">
        <v>520</v>
      </c>
      <c r="CI17" s="59">
        <f t="shared" si="8"/>
        <v>520</v>
      </c>
      <c r="CJ17" s="60"/>
      <c r="CK17" s="43">
        <v>50</v>
      </c>
      <c r="CL17" s="43"/>
      <c r="CM17" s="43">
        <v>470</v>
      </c>
      <c r="CN17" s="43">
        <f t="shared" si="9"/>
        <v>0</v>
      </c>
      <c r="CO17" s="43">
        <v>1410</v>
      </c>
      <c r="CP17" s="43">
        <f t="shared" si="10"/>
        <v>0</v>
      </c>
      <c r="CQ17" s="61">
        <f t="shared" si="6"/>
        <v>30</v>
      </c>
      <c r="CR17" s="62">
        <v>14</v>
      </c>
      <c r="CS17" s="62">
        <f t="shared" si="7"/>
        <v>100</v>
      </c>
      <c r="CT17" s="64"/>
      <c r="CU17" s="66"/>
      <c r="CV17" s="66"/>
      <c r="CW17" s="64"/>
      <c r="CX17" s="64"/>
      <c r="CY17" s="64"/>
      <c r="CZ17" s="65">
        <v>350</v>
      </c>
      <c r="DA17" s="64">
        <v>350</v>
      </c>
      <c r="DB17" s="64">
        <f t="shared" si="11"/>
        <v>100</v>
      </c>
      <c r="DC17" s="64">
        <f t="shared" si="12"/>
        <v>0</v>
      </c>
      <c r="DD17" s="43"/>
      <c r="DE17" s="62">
        <v>57</v>
      </c>
      <c r="DF17" s="64">
        <v>60</v>
      </c>
      <c r="DG17" s="62">
        <v>80</v>
      </c>
      <c r="DH17" s="64">
        <v>145</v>
      </c>
      <c r="DI17" s="67"/>
      <c r="DJ17" s="67"/>
      <c r="DK17" s="68">
        <v>244</v>
      </c>
      <c r="DL17" s="69">
        <v>10</v>
      </c>
      <c r="DM17" s="69"/>
      <c r="DN17" s="69">
        <v>10</v>
      </c>
      <c r="DO17" s="51">
        <v>100</v>
      </c>
      <c r="DP17" s="51">
        <f>DO17/DN17*10</f>
        <v>100</v>
      </c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J17" s="54"/>
      <c r="EK17" s="51"/>
      <c r="EL17" s="51"/>
      <c r="EM17" s="51"/>
      <c r="EN17" s="43">
        <v>470</v>
      </c>
      <c r="EO17" s="43">
        <v>1410</v>
      </c>
      <c r="EP17" s="64">
        <v>350</v>
      </c>
    </row>
    <row r="18" spans="1:146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>
        <v>98</v>
      </c>
      <c r="CA18" s="38">
        <v>131</v>
      </c>
      <c r="CB18" s="56">
        <f t="shared" si="17"/>
        <v>25.303117343921603</v>
      </c>
      <c r="CC18" s="57">
        <f t="shared" si="18"/>
        <v>24.534404832305484</v>
      </c>
      <c r="CD18" s="57">
        <v>22</v>
      </c>
      <c r="CE18" s="80">
        <v>500</v>
      </c>
      <c r="CF18" s="45">
        <v>500</v>
      </c>
      <c r="CG18" s="80">
        <v>500</v>
      </c>
      <c r="CH18" s="58">
        <v>1800</v>
      </c>
      <c r="CI18" s="59">
        <f t="shared" si="8"/>
        <v>1800</v>
      </c>
      <c r="CJ18" s="86"/>
      <c r="CK18" s="43">
        <v>260</v>
      </c>
      <c r="CL18" s="43"/>
      <c r="CM18" s="43">
        <v>1540</v>
      </c>
      <c r="CN18" s="43">
        <f t="shared" si="9"/>
        <v>0</v>
      </c>
      <c r="CO18" s="43">
        <v>2929</v>
      </c>
      <c r="CP18" s="43">
        <f t="shared" si="10"/>
        <v>0</v>
      </c>
      <c r="CQ18" s="61">
        <f t="shared" si="6"/>
        <v>19.019480519480521</v>
      </c>
      <c r="CR18" s="62">
        <v>35</v>
      </c>
      <c r="CS18" s="62">
        <f t="shared" si="7"/>
        <v>100</v>
      </c>
      <c r="CT18" s="64"/>
      <c r="CU18" s="64"/>
      <c r="CV18" s="64"/>
      <c r="CW18" s="64"/>
      <c r="CX18" s="64"/>
      <c r="CY18" s="64"/>
      <c r="CZ18" s="65">
        <v>1500</v>
      </c>
      <c r="DA18" s="64">
        <v>774</v>
      </c>
      <c r="DB18" s="66">
        <f t="shared" si="11"/>
        <v>51.6</v>
      </c>
      <c r="DC18" s="64">
        <f t="shared" si="12"/>
        <v>30</v>
      </c>
      <c r="DD18" s="43">
        <v>2</v>
      </c>
      <c r="DE18" s="62">
        <v>110</v>
      </c>
      <c r="DF18" s="64">
        <v>110</v>
      </c>
      <c r="DG18" s="62">
        <v>337</v>
      </c>
      <c r="DH18" s="64">
        <v>340</v>
      </c>
      <c r="DI18" s="67"/>
      <c r="DJ18" s="67">
        <v>4</v>
      </c>
      <c r="DK18" s="68">
        <v>534</v>
      </c>
      <c r="DL18" s="69">
        <v>20</v>
      </c>
      <c r="DM18" s="51"/>
      <c r="DN18" s="69">
        <v>20</v>
      </c>
      <c r="DO18" s="51">
        <v>300</v>
      </c>
      <c r="DP18" s="51">
        <f>DO18/DN18*10</f>
        <v>150</v>
      </c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J18" s="54"/>
      <c r="EK18" s="51"/>
      <c r="EL18" s="51"/>
      <c r="EM18" s="51"/>
      <c r="EN18" s="43">
        <v>1540</v>
      </c>
      <c r="EO18" s="43">
        <v>2929</v>
      </c>
      <c r="EP18" s="64">
        <v>744</v>
      </c>
    </row>
    <row r="19" spans="1:146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>
        <v>50</v>
      </c>
      <c r="CA19" s="38">
        <v>75</v>
      </c>
      <c r="CB19" s="56">
        <f t="shared" si="17"/>
        <v>31.345660881174897</v>
      </c>
      <c r="CC19" s="57">
        <f t="shared" si="18"/>
        <v>29.819759679572762</v>
      </c>
      <c r="CD19" s="57">
        <v>16.8</v>
      </c>
      <c r="CE19" s="80">
        <v>63</v>
      </c>
      <c r="CF19" s="45">
        <v>60</v>
      </c>
      <c r="CG19" s="80">
        <v>63</v>
      </c>
      <c r="CH19" s="58">
        <v>287</v>
      </c>
      <c r="CI19" s="59">
        <f t="shared" si="8"/>
        <v>255</v>
      </c>
      <c r="CJ19" s="87"/>
      <c r="CK19" s="43">
        <v>40</v>
      </c>
      <c r="CL19" s="43"/>
      <c r="CM19" s="43">
        <v>215</v>
      </c>
      <c r="CN19" s="43">
        <f t="shared" si="9"/>
        <v>5</v>
      </c>
      <c r="CO19" s="43">
        <v>494</v>
      </c>
      <c r="CP19" s="43">
        <f t="shared" si="10"/>
        <v>10</v>
      </c>
      <c r="CQ19" s="61">
        <f t="shared" si="6"/>
        <v>22.97674418604651</v>
      </c>
      <c r="CR19" s="62"/>
      <c r="CS19" s="63">
        <f t="shared" si="7"/>
        <v>88.850174216027881</v>
      </c>
      <c r="CT19" s="88">
        <v>1</v>
      </c>
      <c r="CU19" s="66"/>
      <c r="CV19" s="66"/>
      <c r="CW19" s="64"/>
      <c r="CX19" s="64"/>
      <c r="CY19" s="64"/>
      <c r="CZ19" s="65">
        <v>300</v>
      </c>
      <c r="DA19" s="64">
        <v>50</v>
      </c>
      <c r="DB19" s="66">
        <f t="shared" si="11"/>
        <v>16.666666666666664</v>
      </c>
      <c r="DC19" s="64">
        <f t="shared" si="12"/>
        <v>10</v>
      </c>
      <c r="DD19" s="43">
        <v>1</v>
      </c>
      <c r="DE19" s="62">
        <v>12</v>
      </c>
      <c r="DF19" s="64"/>
      <c r="DG19" s="62">
        <v>70</v>
      </c>
      <c r="DH19" s="64">
        <v>15</v>
      </c>
      <c r="DI19" s="67"/>
      <c r="DJ19" s="67"/>
      <c r="DK19" s="68">
        <v>214</v>
      </c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J19" s="54"/>
      <c r="EK19" s="51"/>
      <c r="EL19" s="51"/>
      <c r="EM19" s="51"/>
      <c r="EN19" s="43">
        <v>210</v>
      </c>
      <c r="EO19" s="43">
        <v>484</v>
      </c>
      <c r="EP19" s="64">
        <v>40</v>
      </c>
    </row>
    <row r="20" spans="1:146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80</v>
      </c>
      <c r="CA20" s="38">
        <v>87</v>
      </c>
      <c r="CB20" s="56">
        <f t="shared" si="17"/>
        <v>15.481873771565841</v>
      </c>
      <c r="CC20" s="57">
        <f t="shared" si="18"/>
        <v>14.148394846036252</v>
      </c>
      <c r="CD20" s="57">
        <v>4.9000000000000004</v>
      </c>
      <c r="CE20" s="80">
        <v>100</v>
      </c>
      <c r="CF20" s="45">
        <v>100</v>
      </c>
      <c r="CG20" s="80">
        <v>100</v>
      </c>
      <c r="CH20" s="58">
        <v>355</v>
      </c>
      <c r="CI20" s="59">
        <f t="shared" si="8"/>
        <v>355</v>
      </c>
      <c r="CJ20" s="87"/>
      <c r="CK20" s="43">
        <v>195</v>
      </c>
      <c r="CL20" s="43"/>
      <c r="CM20" s="43">
        <v>160</v>
      </c>
      <c r="CN20" s="43">
        <f t="shared" si="9"/>
        <v>0</v>
      </c>
      <c r="CO20" s="43">
        <v>347</v>
      </c>
      <c r="CP20" s="43">
        <f t="shared" si="10"/>
        <v>0</v>
      </c>
      <c r="CQ20" s="61">
        <f t="shared" si="6"/>
        <v>21.6875</v>
      </c>
      <c r="CR20" s="62"/>
      <c r="CS20" s="62">
        <f t="shared" si="7"/>
        <v>100</v>
      </c>
      <c r="CT20" s="64"/>
      <c r="CU20" s="66"/>
      <c r="CV20" s="66"/>
      <c r="CW20" s="64"/>
      <c r="CX20" s="64"/>
      <c r="CY20" s="64"/>
      <c r="CZ20" s="65">
        <v>280</v>
      </c>
      <c r="DA20" s="65">
        <v>127</v>
      </c>
      <c r="DB20" s="66">
        <f t="shared" si="11"/>
        <v>45.357142857142854</v>
      </c>
      <c r="DC20" s="64">
        <f t="shared" si="12"/>
        <v>15</v>
      </c>
      <c r="DD20" s="43">
        <v>1</v>
      </c>
      <c r="DE20" s="62">
        <v>22</v>
      </c>
      <c r="DF20" s="89"/>
      <c r="DG20" s="62">
        <v>40</v>
      </c>
      <c r="DH20" s="64"/>
      <c r="DI20" s="67"/>
      <c r="DJ20" s="67"/>
      <c r="DK20" s="68">
        <v>241</v>
      </c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J20" s="54"/>
      <c r="EK20" s="51"/>
      <c r="EL20" s="51"/>
      <c r="EM20" s="51"/>
      <c r="EN20" s="43">
        <v>160</v>
      </c>
      <c r="EO20" s="43">
        <v>347</v>
      </c>
      <c r="EP20" s="65">
        <v>112</v>
      </c>
    </row>
    <row r="21" spans="1:146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5"/>
      <c r="CG21" s="43"/>
      <c r="CH21" s="58">
        <v>100</v>
      </c>
      <c r="CI21" s="59">
        <f t="shared" si="8"/>
        <v>100</v>
      </c>
      <c r="CJ21" s="86"/>
      <c r="CK21" s="57"/>
      <c r="CL21" s="43"/>
      <c r="CM21" s="43">
        <v>100</v>
      </c>
      <c r="CN21" s="43">
        <f t="shared" si="9"/>
        <v>0</v>
      </c>
      <c r="CO21" s="43">
        <v>200</v>
      </c>
      <c r="CP21" s="43">
        <f t="shared" si="10"/>
        <v>0</v>
      </c>
      <c r="CQ21" s="61">
        <f t="shared" si="6"/>
        <v>20</v>
      </c>
      <c r="CR21" s="62"/>
      <c r="CS21" s="62">
        <f t="shared" si="7"/>
        <v>100</v>
      </c>
      <c r="CT21" s="64"/>
      <c r="CU21" s="64"/>
      <c r="CV21" s="64"/>
      <c r="CW21" s="64"/>
      <c r="CX21" s="64"/>
      <c r="CY21" s="64"/>
      <c r="CZ21" s="65">
        <v>0</v>
      </c>
      <c r="DA21" s="78">
        <v>100</v>
      </c>
      <c r="DB21" s="64" t="e">
        <f t="shared" si="11"/>
        <v>#DIV/0!</v>
      </c>
      <c r="DC21" s="64">
        <f t="shared" si="12"/>
        <v>0</v>
      </c>
      <c r="DD21" s="43"/>
      <c r="DE21" s="62">
        <v>22</v>
      </c>
      <c r="DF21" s="64"/>
      <c r="DG21" s="62"/>
      <c r="DH21" s="64"/>
      <c r="DI21" s="67"/>
      <c r="DJ21" s="67"/>
      <c r="DK21" s="68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J21" s="54"/>
      <c r="EK21" s="51"/>
      <c r="EL21" s="51"/>
      <c r="EM21" s="51"/>
      <c r="EN21" s="43">
        <v>100</v>
      </c>
      <c r="EO21" s="43">
        <v>200</v>
      </c>
      <c r="EP21" s="78">
        <v>100</v>
      </c>
    </row>
    <row r="22" spans="1:146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56"/>
      <c r="CG22" s="57"/>
      <c r="CH22" s="58">
        <v>115</v>
      </c>
      <c r="CI22" s="59">
        <f t="shared" si="8"/>
        <v>115</v>
      </c>
      <c r="CJ22" s="87"/>
      <c r="CK22" s="43">
        <v>65</v>
      </c>
      <c r="CL22" s="43"/>
      <c r="CM22" s="43">
        <v>50</v>
      </c>
      <c r="CN22" s="43">
        <f t="shared" si="9"/>
        <v>0</v>
      </c>
      <c r="CO22" s="43">
        <v>125</v>
      </c>
      <c r="CP22" s="43">
        <f t="shared" si="10"/>
        <v>0</v>
      </c>
      <c r="CQ22" s="61">
        <f t="shared" si="6"/>
        <v>25</v>
      </c>
      <c r="CR22" s="62"/>
      <c r="CS22" s="62">
        <f t="shared" si="7"/>
        <v>100</v>
      </c>
      <c r="CT22" s="64"/>
      <c r="CU22" s="66"/>
      <c r="CV22" s="66"/>
      <c r="CW22" s="64"/>
      <c r="CX22" s="64"/>
      <c r="CY22" s="64"/>
      <c r="CZ22" s="65">
        <v>115</v>
      </c>
      <c r="DA22" s="78">
        <v>115</v>
      </c>
      <c r="DB22" s="64">
        <f t="shared" si="11"/>
        <v>100</v>
      </c>
      <c r="DC22" s="64">
        <f t="shared" si="12"/>
        <v>0</v>
      </c>
      <c r="DD22" s="43"/>
      <c r="DE22" s="63"/>
      <c r="DF22" s="66"/>
      <c r="DG22" s="62">
        <v>25</v>
      </c>
      <c r="DH22" s="64">
        <v>25</v>
      </c>
      <c r="DI22" s="67"/>
      <c r="DJ22" s="67"/>
      <c r="DK22" s="68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J22" s="54"/>
      <c r="EK22" s="51"/>
      <c r="EL22" s="51"/>
      <c r="EM22" s="51"/>
      <c r="EN22" s="43">
        <v>50</v>
      </c>
      <c r="EO22" s="43">
        <v>125</v>
      </c>
      <c r="EP22" s="78">
        <v>115</v>
      </c>
    </row>
    <row r="23" spans="1:146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56"/>
      <c r="CG23" s="57"/>
      <c r="CH23" s="58">
        <v>250</v>
      </c>
      <c r="CI23" s="59">
        <f t="shared" si="8"/>
        <v>250</v>
      </c>
      <c r="CJ23" s="87"/>
      <c r="CK23" s="57"/>
      <c r="CL23" s="57"/>
      <c r="CM23" s="43">
        <v>250</v>
      </c>
      <c r="CN23" s="43">
        <f t="shared" si="9"/>
        <v>220</v>
      </c>
      <c r="CO23" s="43">
        <v>625</v>
      </c>
      <c r="CP23" s="43">
        <f t="shared" si="10"/>
        <v>550</v>
      </c>
      <c r="CQ23" s="61">
        <f t="shared" si="6"/>
        <v>25</v>
      </c>
      <c r="CR23" s="62"/>
      <c r="CS23" s="62">
        <f t="shared" si="7"/>
        <v>100</v>
      </c>
      <c r="CT23" s="64">
        <v>1</v>
      </c>
      <c r="CU23" s="66"/>
      <c r="CV23" s="66"/>
      <c r="CW23" s="64"/>
      <c r="CX23" s="64"/>
      <c r="CY23" s="64"/>
      <c r="CZ23" s="65">
        <v>420</v>
      </c>
      <c r="DA23" s="64">
        <v>300</v>
      </c>
      <c r="DB23" s="66">
        <f t="shared" si="11"/>
        <v>71.428571428571431</v>
      </c>
      <c r="DC23" s="64">
        <f t="shared" si="12"/>
        <v>0</v>
      </c>
      <c r="DD23" s="43"/>
      <c r="DE23" s="63"/>
      <c r="DF23" s="66"/>
      <c r="DG23" s="62">
        <v>65</v>
      </c>
      <c r="DH23" s="64"/>
      <c r="DI23" s="67"/>
      <c r="DJ23" s="67"/>
      <c r="DK23" s="68"/>
      <c r="DL23" s="69">
        <v>120</v>
      </c>
      <c r="DM23" s="69">
        <v>80</v>
      </c>
      <c r="DN23" s="69">
        <v>120</v>
      </c>
      <c r="DO23" s="51">
        <v>1200</v>
      </c>
      <c r="DP23" s="51">
        <f>DO23/DN23*10</f>
        <v>100</v>
      </c>
      <c r="DQ23" s="69">
        <v>9</v>
      </c>
      <c r="DR23" s="51">
        <v>7</v>
      </c>
      <c r="DS23" s="69">
        <v>2</v>
      </c>
      <c r="DT23" s="51">
        <v>40</v>
      </c>
      <c r="DU23" s="51">
        <f>DT23/DS23*10</f>
        <v>200</v>
      </c>
      <c r="DV23" s="69">
        <v>7</v>
      </c>
      <c r="DW23" s="51">
        <v>5</v>
      </c>
      <c r="DX23" s="69">
        <v>2</v>
      </c>
      <c r="DY23" s="51">
        <v>20</v>
      </c>
      <c r="DZ23" s="51">
        <f>DY23/DX23*10</f>
        <v>100</v>
      </c>
      <c r="EA23" s="51"/>
      <c r="EB23" s="51"/>
      <c r="EC23" s="51"/>
      <c r="ED23" s="51"/>
      <c r="EE23" s="51">
        <f>DQ23+DV23+EA23</f>
        <v>16</v>
      </c>
      <c r="EF23" s="69">
        <f>DS23+DX23+EB23</f>
        <v>4</v>
      </c>
      <c r="EG23" s="51">
        <f>DT23+DY23+EC23</f>
        <v>60</v>
      </c>
      <c r="EH23" s="51">
        <f>EG23/EF23*10</f>
        <v>150</v>
      </c>
      <c r="EJ23" s="54"/>
      <c r="EK23" s="51"/>
      <c r="EL23" s="51"/>
      <c r="EM23" s="51"/>
      <c r="EN23" s="43">
        <v>30</v>
      </c>
      <c r="EO23" s="43">
        <v>75</v>
      </c>
      <c r="EP23" s="64">
        <v>300</v>
      </c>
    </row>
    <row r="24" spans="1:146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((BM24*0.45)+(BQ24*0.34)+(BV24/1.33*0.18)+(CA24*0.2))/DK24*10</f>
        <v>42.263003663003673</v>
      </c>
      <c r="CC24" s="57">
        <f>(BO24*0.45+BS24*0.35+(BX24/1.33*0.17))/DK24*10</f>
        <v>42.820512820512818</v>
      </c>
      <c r="CD24" s="57">
        <v>26.7</v>
      </c>
      <c r="CE24" s="43"/>
      <c r="CF24" s="45">
        <v>100</v>
      </c>
      <c r="CG24" s="43"/>
      <c r="CH24" s="58">
        <v>100</v>
      </c>
      <c r="CI24" s="59">
        <f t="shared" si="8"/>
        <v>100</v>
      </c>
      <c r="CJ24" s="87"/>
      <c r="CK24" s="43">
        <v>100</v>
      </c>
      <c r="CL24" s="43"/>
      <c r="CM24" s="43">
        <v>0</v>
      </c>
      <c r="CN24" s="43">
        <f t="shared" si="9"/>
        <v>0</v>
      </c>
      <c r="CO24" s="43">
        <v>0</v>
      </c>
      <c r="CP24" s="43">
        <f t="shared" si="10"/>
        <v>0</v>
      </c>
      <c r="CQ24" s="61">
        <v>0</v>
      </c>
      <c r="CR24" s="62"/>
      <c r="CS24" s="62">
        <f t="shared" si="7"/>
        <v>100</v>
      </c>
      <c r="CT24" s="64"/>
      <c r="CU24" s="66"/>
      <c r="CV24" s="66"/>
      <c r="CW24" s="64"/>
      <c r="CX24" s="64"/>
      <c r="CY24" s="64"/>
      <c r="CZ24" s="65">
        <v>180</v>
      </c>
      <c r="DA24" s="78">
        <v>180</v>
      </c>
      <c r="DB24" s="64">
        <f t="shared" si="11"/>
        <v>100</v>
      </c>
      <c r="DC24" s="64">
        <f t="shared" si="12"/>
        <v>0</v>
      </c>
      <c r="DD24" s="43"/>
      <c r="DE24" s="63"/>
      <c r="DF24" s="66"/>
      <c r="DG24" s="62"/>
      <c r="DH24" s="64"/>
      <c r="DI24" s="67"/>
      <c r="DJ24" s="67"/>
      <c r="DK24" s="68">
        <v>273</v>
      </c>
      <c r="DL24" s="69"/>
      <c r="DM24" s="69"/>
      <c r="DN24" s="69"/>
      <c r="DO24" s="51"/>
      <c r="DP24" s="51"/>
      <c r="DQ24" s="69"/>
      <c r="DR24" s="51"/>
      <c r="DS24" s="69"/>
      <c r="DT24" s="51"/>
      <c r="DU24" s="51"/>
      <c r="DV24" s="69"/>
      <c r="DW24" s="51"/>
      <c r="DX24" s="69"/>
      <c r="DY24" s="51"/>
      <c r="DZ24" s="51"/>
      <c r="EA24" s="51"/>
      <c r="EB24" s="51"/>
      <c r="EC24" s="51"/>
      <c r="ED24" s="51"/>
      <c r="EE24" s="51"/>
      <c r="EF24" s="69"/>
      <c r="EG24" s="51"/>
      <c r="EH24" s="51"/>
      <c r="EJ24" s="54"/>
      <c r="EK24" s="51"/>
      <c r="EL24" s="51"/>
      <c r="EM24" s="51"/>
      <c r="EN24" s="43">
        <v>0</v>
      </c>
      <c r="EO24" s="43">
        <v>0</v>
      </c>
      <c r="EP24" s="64">
        <v>180</v>
      </c>
    </row>
    <row r="25" spans="1:146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6"/>
      <c r="CG25" s="57"/>
      <c r="CH25" s="58"/>
      <c r="CI25" s="59"/>
      <c r="CJ25" s="87"/>
      <c r="CK25" s="57"/>
      <c r="CL25" s="57"/>
      <c r="CM25" s="43"/>
      <c r="CN25" s="43"/>
      <c r="CO25" s="43"/>
      <c r="CP25" s="43"/>
      <c r="CQ25" s="61"/>
      <c r="CR25" s="62"/>
      <c r="CS25" s="63"/>
      <c r="CT25" s="66"/>
      <c r="CU25" s="64">
        <v>350</v>
      </c>
      <c r="CV25" s="92">
        <v>312</v>
      </c>
      <c r="CW25" s="92">
        <f>CV25/CU25*100</f>
        <v>89.142857142857139</v>
      </c>
      <c r="CX25" s="92">
        <v>40</v>
      </c>
      <c r="CY25" s="92">
        <v>80</v>
      </c>
      <c r="CZ25" s="93">
        <v>200</v>
      </c>
      <c r="DA25" s="94"/>
      <c r="DB25" s="66">
        <f t="shared" si="11"/>
        <v>0</v>
      </c>
      <c r="DC25" s="64">
        <f t="shared" si="12"/>
        <v>0</v>
      </c>
      <c r="DD25" s="57"/>
      <c r="DE25" s="95"/>
      <c r="DF25" s="94"/>
      <c r="DG25" s="95"/>
      <c r="DH25" s="94"/>
      <c r="DI25" s="324">
        <v>10</v>
      </c>
      <c r="DJ25" s="96"/>
      <c r="DK25" s="97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J25" s="99"/>
      <c r="EK25" s="98"/>
      <c r="EL25" s="98"/>
      <c r="EM25" s="98"/>
      <c r="EN25" s="43"/>
      <c r="EO25" s="43"/>
      <c r="EP25" s="94"/>
    </row>
    <row r="26" spans="1:146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((BM26*0.45)+(BQ26*0.34)+(BV26/1.33*0.18)+(CA26*0.2))/DK26*10</f>
        <v>13.066921606118546</v>
      </c>
      <c r="CC26" s="57">
        <f>(BO26*0.45+BS26*0.35+(BX26/1.33*0.17))/DK26*10</f>
        <v>12.906309751434035</v>
      </c>
      <c r="CD26" s="57"/>
      <c r="CE26" s="43">
        <v>484</v>
      </c>
      <c r="CF26" s="45">
        <v>270</v>
      </c>
      <c r="CG26" s="80">
        <v>484</v>
      </c>
      <c r="CH26" s="58">
        <v>800</v>
      </c>
      <c r="CI26" s="59">
        <f t="shared" si="8"/>
        <v>752</v>
      </c>
      <c r="CJ26" s="87"/>
      <c r="CK26" s="43">
        <v>198</v>
      </c>
      <c r="CL26" s="57"/>
      <c r="CM26" s="43">
        <v>554</v>
      </c>
      <c r="CN26" s="43">
        <f t="shared" si="9"/>
        <v>0</v>
      </c>
      <c r="CO26" s="43">
        <v>1031</v>
      </c>
      <c r="CP26" s="43">
        <f t="shared" si="10"/>
        <v>0</v>
      </c>
      <c r="CQ26" s="61">
        <f t="shared" si="6"/>
        <v>18.610108303249099</v>
      </c>
      <c r="CR26" s="62"/>
      <c r="CS26" s="63">
        <f>CI26/CH26*100</f>
        <v>94</v>
      </c>
      <c r="CT26" s="64"/>
      <c r="CU26" s="66"/>
      <c r="CV26" s="57"/>
      <c r="CW26" s="43"/>
      <c r="CX26" s="43"/>
      <c r="CY26" s="43"/>
      <c r="CZ26" s="100">
        <v>775</v>
      </c>
      <c r="DA26" s="43">
        <v>452</v>
      </c>
      <c r="DB26" s="66">
        <f t="shared" si="11"/>
        <v>58.322580645161295</v>
      </c>
      <c r="DC26" s="64">
        <f t="shared" si="12"/>
        <v>63</v>
      </c>
      <c r="DD26" s="43">
        <v>1</v>
      </c>
      <c r="DE26" s="61"/>
      <c r="DF26" s="80">
        <v>132</v>
      </c>
      <c r="DG26" s="101"/>
      <c r="DH26" s="80">
        <v>18</v>
      </c>
      <c r="DI26" s="102"/>
      <c r="DJ26" s="102"/>
      <c r="DK26" s="51">
        <v>523</v>
      </c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4"/>
      <c r="EK26" s="51"/>
      <c r="EL26" s="51"/>
      <c r="EM26" s="51"/>
      <c r="EN26" s="43">
        <v>554</v>
      </c>
      <c r="EO26" s="43">
        <v>1031</v>
      </c>
      <c r="EP26" s="43">
        <v>389</v>
      </c>
    </row>
    <row r="27" spans="1:146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38"/>
      <c r="CA27" s="38"/>
      <c r="CB27" s="56"/>
      <c r="CC27" s="57"/>
      <c r="CD27" s="57"/>
      <c r="CE27" s="43"/>
      <c r="CF27" s="45"/>
      <c r="CG27" s="43"/>
      <c r="CH27" s="58"/>
      <c r="CI27" s="59">
        <f t="shared" si="8"/>
        <v>85</v>
      </c>
      <c r="CJ27" s="87"/>
      <c r="CK27" s="57"/>
      <c r="CL27" s="57"/>
      <c r="CM27" s="43">
        <v>85</v>
      </c>
      <c r="CN27" s="43"/>
      <c r="CO27" s="43">
        <v>209</v>
      </c>
      <c r="CP27" s="43"/>
      <c r="CQ27" s="61">
        <f t="shared" si="6"/>
        <v>24.588235294117649</v>
      </c>
      <c r="CR27" s="62"/>
      <c r="CS27" s="63"/>
      <c r="CT27" s="64"/>
      <c r="CU27" s="66"/>
      <c r="CV27" s="57"/>
      <c r="CW27" s="43"/>
      <c r="CX27" s="43"/>
      <c r="CY27" s="43"/>
      <c r="CZ27" s="100"/>
      <c r="DA27" s="80"/>
      <c r="DB27" s="66"/>
      <c r="DC27" s="64"/>
      <c r="DD27" s="43"/>
      <c r="DE27" s="61"/>
      <c r="DF27" s="80"/>
      <c r="DG27" s="101"/>
      <c r="DH27" s="80"/>
      <c r="DI27" s="102"/>
      <c r="DJ27" s="102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4"/>
      <c r="EK27" s="51"/>
      <c r="EL27" s="51"/>
      <c r="EM27" s="51"/>
      <c r="EN27" s="43">
        <v>85</v>
      </c>
      <c r="EO27" s="43">
        <v>209</v>
      </c>
      <c r="EP27" s="80"/>
    </row>
    <row r="28" spans="1:146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20">SUM(I5:I26)</f>
        <v>20674</v>
      </c>
      <c r="J28" s="41">
        <f t="shared" si="20"/>
        <v>12393</v>
      </c>
      <c r="K28" s="41">
        <f t="shared" si="20"/>
        <v>6684</v>
      </c>
      <c r="L28" s="41">
        <f t="shared" si="20"/>
        <v>3925</v>
      </c>
      <c r="M28" s="41">
        <f t="shared" si="20"/>
        <v>20</v>
      </c>
      <c r="N28" s="41">
        <f t="shared" si="20"/>
        <v>20674</v>
      </c>
      <c r="O28" s="41">
        <f t="shared" si="20"/>
        <v>4542</v>
      </c>
      <c r="P28" s="41">
        <f t="shared" si="20"/>
        <v>0</v>
      </c>
      <c r="Q28" s="41">
        <f t="shared" si="20"/>
        <v>19344</v>
      </c>
      <c r="R28" s="41">
        <f t="shared" si="20"/>
        <v>19344</v>
      </c>
      <c r="S28" s="45">
        <f t="shared" si="1"/>
        <v>100</v>
      </c>
      <c r="T28" s="45" t="e">
        <f>R28-#REF!</f>
        <v>#REF!</v>
      </c>
      <c r="U28" s="41">
        <f t="shared" ref="U28:BI28" si="21">SUM(U5:U26)</f>
        <v>550</v>
      </c>
      <c r="V28" s="41">
        <f t="shared" si="21"/>
        <v>700</v>
      </c>
      <c r="W28" s="41">
        <f t="shared" si="21"/>
        <v>0</v>
      </c>
      <c r="X28" s="41">
        <f t="shared" si="21"/>
        <v>0</v>
      </c>
      <c r="Y28" s="41">
        <f t="shared" si="21"/>
        <v>20</v>
      </c>
      <c r="Z28" s="41">
        <f t="shared" si="21"/>
        <v>1080</v>
      </c>
      <c r="AA28" s="41">
        <f t="shared" si="21"/>
        <v>1249</v>
      </c>
      <c r="AB28" s="41">
        <f t="shared" si="21"/>
        <v>2061</v>
      </c>
      <c r="AC28" s="41">
        <f t="shared" si="21"/>
        <v>2287</v>
      </c>
      <c r="AD28" s="41">
        <f t="shared" si="21"/>
        <v>965</v>
      </c>
      <c r="AE28" s="41">
        <f t="shared" si="21"/>
        <v>444</v>
      </c>
      <c r="AF28" s="41">
        <f t="shared" si="21"/>
        <v>442</v>
      </c>
      <c r="AG28" s="41">
        <f t="shared" si="21"/>
        <v>120</v>
      </c>
      <c r="AH28" s="41">
        <f t="shared" si="21"/>
        <v>0</v>
      </c>
      <c r="AI28" s="41">
        <f t="shared" si="21"/>
        <v>0</v>
      </c>
      <c r="AJ28" s="41">
        <f t="shared" si="21"/>
        <v>465</v>
      </c>
      <c r="AK28" s="41">
        <f t="shared" si="21"/>
        <v>460</v>
      </c>
      <c r="AL28" s="41">
        <f t="shared" si="21"/>
        <v>70</v>
      </c>
      <c r="AM28" s="41">
        <f t="shared" si="21"/>
        <v>55</v>
      </c>
      <c r="AN28" s="41">
        <f t="shared" si="21"/>
        <v>21</v>
      </c>
      <c r="AO28" s="41">
        <f t="shared" si="21"/>
        <v>9</v>
      </c>
      <c r="AP28" s="41">
        <f t="shared" si="21"/>
        <v>25</v>
      </c>
      <c r="AQ28" s="41">
        <f t="shared" si="21"/>
        <v>4069</v>
      </c>
      <c r="AR28" s="41">
        <f t="shared" si="21"/>
        <v>4204</v>
      </c>
      <c r="AS28" s="41">
        <f t="shared" si="21"/>
        <v>0</v>
      </c>
      <c r="AT28" s="41">
        <f t="shared" si="21"/>
        <v>0</v>
      </c>
      <c r="AU28" s="41">
        <f t="shared" si="21"/>
        <v>0</v>
      </c>
      <c r="AV28" s="41">
        <f t="shared" si="21"/>
        <v>0</v>
      </c>
      <c r="AW28" s="41">
        <f t="shared" si="21"/>
        <v>0</v>
      </c>
      <c r="AX28" s="41">
        <f t="shared" si="21"/>
        <v>0</v>
      </c>
      <c r="AY28" s="41">
        <f t="shared" si="21"/>
        <v>0</v>
      </c>
      <c r="AZ28" s="41">
        <f t="shared" si="21"/>
        <v>0</v>
      </c>
      <c r="BA28" s="41">
        <f t="shared" si="21"/>
        <v>0</v>
      </c>
      <c r="BB28" s="41">
        <f t="shared" si="21"/>
        <v>2192</v>
      </c>
      <c r="BC28" s="41">
        <f t="shared" si="21"/>
        <v>15248</v>
      </c>
      <c r="BD28" s="41">
        <f t="shared" si="21"/>
        <v>415</v>
      </c>
      <c r="BE28" s="41">
        <f t="shared" si="21"/>
        <v>550</v>
      </c>
      <c r="BF28" s="41">
        <f t="shared" si="21"/>
        <v>290</v>
      </c>
      <c r="BG28" s="41">
        <f t="shared" si="21"/>
        <v>61</v>
      </c>
      <c r="BH28" s="105">
        <f t="shared" si="21"/>
        <v>21187</v>
      </c>
      <c r="BI28" s="106">
        <f t="shared" si="21"/>
        <v>21187</v>
      </c>
      <c r="BJ28" s="107">
        <f>BI28/BH28*100</f>
        <v>100</v>
      </c>
      <c r="BK28" s="108">
        <f>SUM(BK5:BK26)</f>
        <v>21187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>
        <f>SUM(BO5:BO26)</f>
        <v>15707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>
        <f>SUM(BS5:BS26)</f>
        <v>64104</v>
      </c>
      <c r="BT28" s="106">
        <f>SUM(BT5:BT26)</f>
        <v>61100</v>
      </c>
      <c r="BU28" s="106">
        <f>SUM(BU5:BU26)</f>
        <v>81263</v>
      </c>
      <c r="BV28" s="106">
        <f>SUM(BV5:BV26)</f>
        <v>52723</v>
      </c>
      <c r="BW28" s="107">
        <f t="shared" si="16"/>
        <v>64.879465439375849</v>
      </c>
      <c r="BX28" s="106">
        <f>SUM(BX5:BX26)</f>
        <v>52723</v>
      </c>
      <c r="BY28" s="106">
        <f>SUM(BY5:BY26)</f>
        <v>17171</v>
      </c>
      <c r="BZ28" s="41">
        <f>SUM(BZ5:BZ27)</f>
        <v>9432</v>
      </c>
      <c r="CA28" s="41">
        <f>SUM(CA5:CA27)</f>
        <v>11984</v>
      </c>
      <c r="CB28" s="109">
        <f>((BM28*0.45)+(BQ28*0.34)+(BV28/1.33*0.18)+(CA28*0.2))/DK28*10</f>
        <v>26.737989978427969</v>
      </c>
      <c r="CC28" s="109">
        <f>(BO28*0.45+BS28*0.35+(BX28/1.33*0.17))/DK28*10</f>
        <v>25.239261890799423</v>
      </c>
      <c r="CD28" s="109"/>
      <c r="CE28" s="110">
        <f t="shared" ref="CE28:CL28" si="22">SUM(CE5:CE27)</f>
        <v>6691</v>
      </c>
      <c r="CF28" s="110">
        <f t="shared" si="22"/>
        <v>6514</v>
      </c>
      <c r="CG28" s="110">
        <f t="shared" si="22"/>
        <v>6602</v>
      </c>
      <c r="CH28" s="110">
        <f t="shared" si="22"/>
        <v>24920</v>
      </c>
      <c r="CI28" s="110">
        <f>SUM(CI5:CI27)</f>
        <v>24670</v>
      </c>
      <c r="CJ28" s="110">
        <f t="shared" si="22"/>
        <v>1109</v>
      </c>
      <c r="CK28" s="110">
        <f t="shared" si="22"/>
        <v>2984</v>
      </c>
      <c r="CL28" s="110">
        <f t="shared" si="22"/>
        <v>0</v>
      </c>
      <c r="CM28" s="110">
        <f>SUM(CM5:CM27)</f>
        <v>21686</v>
      </c>
      <c r="CN28" s="110">
        <f>SUM(CN5:CN27)</f>
        <v>265</v>
      </c>
      <c r="CO28" s="110">
        <f>SUM(CO5:CO27)</f>
        <v>53089.599999999999</v>
      </c>
      <c r="CP28" s="110">
        <f>SUM(CP5:CP27)</f>
        <v>690</v>
      </c>
      <c r="CQ28" s="61">
        <f t="shared" si="6"/>
        <v>24.481047680531219</v>
      </c>
      <c r="CR28" s="111">
        <f>SUM(CR5:CR26)</f>
        <v>1077</v>
      </c>
      <c r="CS28" s="63">
        <f>CI28/CH28*100</f>
        <v>98.99678972712681</v>
      </c>
      <c r="CT28" s="110">
        <f>SUM(CT5:CT26)</f>
        <v>7</v>
      </c>
      <c r="CU28" s="110">
        <f t="shared" ref="CU28:EH28" si="23">SUM(CU5:CU26)</f>
        <v>705</v>
      </c>
      <c r="CV28" s="110">
        <f t="shared" si="23"/>
        <v>667</v>
      </c>
      <c r="CW28" s="110">
        <f>CV28/CU28*100</f>
        <v>94.60992907801419</v>
      </c>
      <c r="CX28" s="110">
        <f>SUM(CX5:CX27)</f>
        <v>40</v>
      </c>
      <c r="CY28" s="110">
        <f>SUM(CY5:CY27)</f>
        <v>80</v>
      </c>
      <c r="CZ28" s="45">
        <f t="shared" si="23"/>
        <v>21046</v>
      </c>
      <c r="DA28" s="45">
        <f>SUM(DA5:DA27)</f>
        <v>10419</v>
      </c>
      <c r="DB28" s="113">
        <f t="shared" si="11"/>
        <v>49.5058443409674</v>
      </c>
      <c r="DC28" s="45">
        <f t="shared" si="23"/>
        <v>693</v>
      </c>
      <c r="DD28" s="45">
        <f t="shared" si="23"/>
        <v>26</v>
      </c>
      <c r="DE28" s="45">
        <f t="shared" si="23"/>
        <v>1455</v>
      </c>
      <c r="DF28" s="45">
        <f>SUM(DF5:DF25)</f>
        <v>1151</v>
      </c>
      <c r="DG28" s="45">
        <f>SUM(DG5:DG26)</f>
        <v>4879</v>
      </c>
      <c r="DH28" s="45">
        <f>SUM(DH5:DH25)</f>
        <v>5430</v>
      </c>
      <c r="DI28" s="114">
        <f t="shared" si="23"/>
        <v>45</v>
      </c>
      <c r="DJ28" s="114">
        <f t="shared" si="23"/>
        <v>32</v>
      </c>
      <c r="DK28" s="114">
        <f t="shared" si="23"/>
        <v>14360</v>
      </c>
      <c r="DL28" s="114">
        <f t="shared" si="23"/>
        <v>423</v>
      </c>
      <c r="DM28" s="114">
        <f t="shared" si="23"/>
        <v>95</v>
      </c>
      <c r="DN28" s="114">
        <f t="shared" si="23"/>
        <v>423</v>
      </c>
      <c r="DO28" s="114">
        <f t="shared" si="23"/>
        <v>5514</v>
      </c>
      <c r="DP28" s="114">
        <f t="shared" si="23"/>
        <v>1233.3694963573012</v>
      </c>
      <c r="DQ28" s="114">
        <f t="shared" si="23"/>
        <v>34</v>
      </c>
      <c r="DR28" s="114">
        <f t="shared" si="23"/>
        <v>7</v>
      </c>
      <c r="DS28" s="114">
        <f t="shared" si="23"/>
        <v>27</v>
      </c>
      <c r="DT28" s="114">
        <f t="shared" si="23"/>
        <v>400</v>
      </c>
      <c r="DU28" s="114">
        <f t="shared" si="23"/>
        <v>344</v>
      </c>
      <c r="DV28" s="114">
        <f t="shared" si="23"/>
        <v>27</v>
      </c>
      <c r="DW28" s="114">
        <f t="shared" si="23"/>
        <v>5</v>
      </c>
      <c r="DX28" s="114">
        <f t="shared" si="23"/>
        <v>22</v>
      </c>
      <c r="DY28" s="114">
        <f t="shared" si="23"/>
        <v>338</v>
      </c>
      <c r="DZ28" s="114">
        <f t="shared" si="23"/>
        <v>259</v>
      </c>
      <c r="EA28" s="114">
        <f t="shared" si="23"/>
        <v>25</v>
      </c>
      <c r="EB28" s="114">
        <f t="shared" si="23"/>
        <v>25</v>
      </c>
      <c r="EC28" s="114">
        <f t="shared" si="23"/>
        <v>1957</v>
      </c>
      <c r="ED28" s="114">
        <f t="shared" si="23"/>
        <v>782.8</v>
      </c>
      <c r="EE28" s="114">
        <f t="shared" si="23"/>
        <v>86</v>
      </c>
      <c r="EF28" s="114">
        <f t="shared" si="23"/>
        <v>74</v>
      </c>
      <c r="EG28" s="114">
        <f t="shared" si="23"/>
        <v>2695</v>
      </c>
      <c r="EH28" s="114">
        <f t="shared" si="23"/>
        <v>526.42857142857144</v>
      </c>
      <c r="EI28" s="114">
        <f>SUM(EI5:EI26)</f>
        <v>0</v>
      </c>
      <c r="EJ28" s="114"/>
      <c r="EK28" s="114"/>
      <c r="EL28" s="114"/>
      <c r="EM28" s="114"/>
      <c r="EN28" s="114">
        <f>SUM(EN5:EN27)</f>
        <v>21421</v>
      </c>
      <c r="EO28" s="114">
        <f>SUM(EO5:EO27)</f>
        <v>52399.6</v>
      </c>
      <c r="EP28" s="114">
        <f>SUM(EP5:EP27)</f>
        <v>9726</v>
      </c>
    </row>
    <row r="29" spans="1:146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6"/>
        <v>72.180451127819538</v>
      </c>
      <c r="BX29" s="123"/>
      <c r="BY29" s="123">
        <v>560</v>
      </c>
      <c r="BZ29" s="125">
        <v>1200</v>
      </c>
      <c r="CA29" s="125">
        <v>1700</v>
      </c>
      <c r="CB29" s="126">
        <f>((BM29*0.45)+(BQ29*0.34)+(BV29/1.33*0.18)+(CA29*0.2))/DK29*10</f>
        <v>20.96144661237004</v>
      </c>
      <c r="CC29" s="125"/>
      <c r="CD29" s="125"/>
      <c r="CE29" s="125">
        <v>600</v>
      </c>
      <c r="CF29" s="125">
        <v>600</v>
      </c>
      <c r="CG29" s="127">
        <v>505</v>
      </c>
      <c r="CH29" s="127">
        <v>8096</v>
      </c>
      <c r="CI29" s="278">
        <f>CK29+CM29</f>
        <v>7690</v>
      </c>
      <c r="CJ29" s="127">
        <v>20</v>
      </c>
      <c r="CK29" s="127">
        <v>1100</v>
      </c>
      <c r="CL29" s="127"/>
      <c r="CM29" s="127">
        <v>6590</v>
      </c>
      <c r="CN29" s="127"/>
      <c r="CO29" s="127">
        <v>13190</v>
      </c>
      <c r="CP29" s="127"/>
      <c r="CQ29" s="128">
        <f t="shared" si="6"/>
        <v>20.015174506828529</v>
      </c>
      <c r="CR29" s="129"/>
      <c r="CS29" s="129">
        <f>CI29/CH29*100</f>
        <v>94.985177865612641</v>
      </c>
      <c r="CT29" s="127"/>
      <c r="CU29" s="127"/>
      <c r="CV29" s="130"/>
      <c r="CW29" s="131"/>
      <c r="CX29" s="323"/>
      <c r="CY29" s="323"/>
      <c r="CZ29" s="132"/>
      <c r="DA29" s="132">
        <v>2700</v>
      </c>
      <c r="DB29" s="133"/>
      <c r="DC29" s="132"/>
      <c r="DD29" s="132"/>
      <c r="DE29" s="130"/>
      <c r="DF29" s="130"/>
      <c r="DG29" s="130"/>
      <c r="DH29" s="130"/>
      <c r="DI29" s="279"/>
      <c r="DJ29" s="279"/>
      <c r="DK29" s="135">
        <v>2163</v>
      </c>
      <c r="DL29" s="134">
        <v>553</v>
      </c>
      <c r="DM29" s="134"/>
      <c r="DN29" s="134">
        <v>549</v>
      </c>
      <c r="DO29" s="134">
        <v>7023</v>
      </c>
      <c r="DP29" s="136">
        <f>DO29/DN29*10</f>
        <v>127.92349726775956</v>
      </c>
      <c r="DQ29" s="134"/>
      <c r="DR29" s="134"/>
      <c r="DS29" s="134">
        <v>20</v>
      </c>
      <c r="DT29" s="134">
        <v>650</v>
      </c>
      <c r="DU29" s="137">
        <f>DT29/DS29*10</f>
        <v>325</v>
      </c>
      <c r="DV29" s="134"/>
      <c r="DW29" s="134"/>
      <c r="DX29" s="134">
        <v>16</v>
      </c>
      <c r="DY29" s="134">
        <v>384</v>
      </c>
      <c r="DZ29" s="137">
        <f>DY29/DX29*10</f>
        <v>240</v>
      </c>
      <c r="EA29" s="134"/>
      <c r="EB29" s="134">
        <v>27</v>
      </c>
      <c r="EC29" s="134">
        <v>832</v>
      </c>
      <c r="ED29" s="137">
        <f>EC29/EB29*10</f>
        <v>308.14814814814815</v>
      </c>
      <c r="EE29" s="134"/>
      <c r="EF29" s="134">
        <f>DS29+DX29+EB29</f>
        <v>63</v>
      </c>
      <c r="EG29" s="134">
        <f>DT29+DY29+EC29</f>
        <v>1866</v>
      </c>
      <c r="EH29" s="137">
        <f>EG29/EF29*10</f>
        <v>296.1904761904762</v>
      </c>
      <c r="EJ29" s="139"/>
      <c r="EK29" s="140"/>
      <c r="EL29" s="139"/>
    </row>
    <row r="30" spans="1:146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31793</v>
      </c>
      <c r="BW30" s="146">
        <f t="shared" si="16"/>
        <v>43.552054794520551</v>
      </c>
      <c r="BX30" s="145"/>
      <c r="BY30" s="145">
        <v>9386</v>
      </c>
      <c r="BZ30" s="147">
        <v>20204</v>
      </c>
      <c r="CA30" s="147">
        <v>10715</v>
      </c>
      <c r="CB30" s="148">
        <v>23.6</v>
      </c>
      <c r="CC30" s="147"/>
      <c r="CD30" s="147"/>
      <c r="CE30" s="147">
        <v>6760</v>
      </c>
      <c r="CF30" s="147">
        <v>7600</v>
      </c>
      <c r="CG30" s="147">
        <v>6654</v>
      </c>
      <c r="CH30" s="147">
        <v>24880</v>
      </c>
      <c r="CI30" s="147"/>
      <c r="CJ30" s="147"/>
      <c r="CK30" s="147">
        <v>173</v>
      </c>
      <c r="CL30" s="147"/>
      <c r="CM30" s="147">
        <v>13356</v>
      </c>
      <c r="CN30" s="147"/>
      <c r="CO30" s="147">
        <v>16762</v>
      </c>
      <c r="CP30" s="147"/>
      <c r="CQ30" s="128">
        <f t="shared" si="6"/>
        <v>12.55016471997604</v>
      </c>
      <c r="CR30" s="149"/>
      <c r="CS30" s="149">
        <v>54</v>
      </c>
      <c r="CT30" s="147"/>
      <c r="CU30" s="147">
        <v>700</v>
      </c>
      <c r="CV30" s="147">
        <v>195</v>
      </c>
      <c r="CW30" s="150"/>
      <c r="CX30" s="150"/>
      <c r="CY30" s="150"/>
      <c r="CZ30" s="147">
        <v>21175</v>
      </c>
      <c r="DA30" s="147">
        <v>12404</v>
      </c>
      <c r="DB30" s="151">
        <f t="shared" si="11"/>
        <v>58.578512396694215</v>
      </c>
      <c r="DC30" s="147"/>
      <c r="DD30" s="147"/>
      <c r="DE30" s="147">
        <v>1274</v>
      </c>
      <c r="DF30" s="147">
        <v>997</v>
      </c>
      <c r="DG30" s="147">
        <v>5964</v>
      </c>
      <c r="DH30" s="147">
        <v>5836</v>
      </c>
      <c r="DI30" s="143">
        <v>13</v>
      </c>
      <c r="DJ30" s="143">
        <v>25</v>
      </c>
      <c r="EJ30" s="153"/>
      <c r="EK30" s="140"/>
      <c r="EL30" s="153"/>
    </row>
    <row r="31" spans="1:146" ht="12.75" customHeight="1" x14ac:dyDescent="0.3">
      <c r="B31" s="155"/>
      <c r="C31" s="156"/>
      <c r="Y31" s="135"/>
      <c r="EJ31" s="163"/>
      <c r="EK31" s="140"/>
      <c r="EL31" s="163"/>
      <c r="EM31" s="163"/>
      <c r="EN31" s="163"/>
      <c r="EO31" s="163"/>
    </row>
    <row r="32" spans="1:146" ht="12.75" customHeight="1" x14ac:dyDescent="0.3">
      <c r="B32" s="155"/>
      <c r="C32" s="156"/>
      <c r="EJ32" s="163"/>
      <c r="EK32" s="140"/>
      <c r="EL32" s="163"/>
      <c r="EM32" s="163"/>
      <c r="EN32" s="163"/>
      <c r="EO32" s="163"/>
    </row>
    <row r="33" spans="2:145" ht="12.75" customHeight="1" x14ac:dyDescent="0.3">
      <c r="B33" s="155"/>
      <c r="C33" s="156"/>
      <c r="EJ33" s="163"/>
      <c r="EK33" s="140"/>
      <c r="EL33" s="163"/>
      <c r="EM33" s="163"/>
      <c r="EN33" s="163"/>
      <c r="EO33" s="163"/>
    </row>
    <row r="34" spans="2:145" ht="12.75" customHeight="1" x14ac:dyDescent="0.3">
      <c r="B34" s="155"/>
      <c r="C34" s="156"/>
      <c r="EJ34" s="163"/>
      <c r="EK34" s="140"/>
      <c r="EL34" s="163"/>
      <c r="EM34" s="163"/>
      <c r="EN34" s="163"/>
      <c r="EO34" s="163"/>
    </row>
    <row r="35" spans="2:145" ht="12.75" customHeight="1" x14ac:dyDescent="0.3">
      <c r="B35" s="155"/>
      <c r="C35" s="156"/>
      <c r="CU35" s="164"/>
      <c r="EJ35" s="163"/>
      <c r="EK35" s="140"/>
      <c r="EL35" s="163"/>
      <c r="EM35" s="163"/>
      <c r="EN35" s="163"/>
      <c r="EO35" s="163"/>
    </row>
    <row r="36" spans="2:145" ht="12.75" customHeight="1" x14ac:dyDescent="0.3">
      <c r="B36" s="155"/>
      <c r="C36" s="156"/>
      <c r="EJ36" s="163"/>
      <c r="EK36" s="140"/>
      <c r="EL36" s="163"/>
      <c r="EM36" s="163"/>
      <c r="EN36" s="163"/>
      <c r="EO36" s="163"/>
    </row>
    <row r="37" spans="2:145" x14ac:dyDescent="0.3">
      <c r="EJ37" s="163"/>
      <c r="EK37" s="140"/>
      <c r="EL37" s="163"/>
      <c r="EM37" s="163"/>
      <c r="EN37" s="163"/>
      <c r="EO37" s="163"/>
    </row>
    <row r="38" spans="2:145" x14ac:dyDescent="0.3">
      <c r="EJ38" s="163"/>
      <c r="EK38" s="140"/>
      <c r="EL38" s="163"/>
      <c r="EM38" s="163"/>
      <c r="EN38" s="163"/>
      <c r="EO38" s="163"/>
    </row>
    <row r="39" spans="2:145" x14ac:dyDescent="0.3">
      <c r="EJ39" s="163"/>
      <c r="EK39" s="140"/>
      <c r="EL39" s="163"/>
      <c r="EM39" s="163"/>
      <c r="EN39" s="163"/>
      <c r="EO39" s="163"/>
    </row>
    <row r="40" spans="2:145" x14ac:dyDescent="0.3">
      <c r="EJ40" s="163"/>
      <c r="EK40" s="140"/>
      <c r="EL40" s="163"/>
      <c r="EM40" s="163"/>
      <c r="EN40" s="163"/>
      <c r="EO40" s="163"/>
    </row>
    <row r="41" spans="2:145" x14ac:dyDescent="0.3">
      <c r="EJ41" s="163"/>
      <c r="EK41" s="140"/>
      <c r="EL41" s="163"/>
      <c r="EM41" s="163"/>
      <c r="EN41" s="163"/>
      <c r="EO41" s="163"/>
    </row>
    <row r="42" spans="2:145" x14ac:dyDescent="0.3">
      <c r="EJ42" s="163"/>
      <c r="EK42" s="140"/>
      <c r="EL42" s="163"/>
      <c r="EM42" s="163"/>
      <c r="EN42" s="163"/>
      <c r="EO42" s="163"/>
    </row>
    <row r="43" spans="2:145" x14ac:dyDescent="0.3">
      <c r="EJ43" s="163"/>
      <c r="EK43" s="140"/>
      <c r="EL43" s="163"/>
      <c r="EM43" s="163"/>
      <c r="EN43" s="163"/>
      <c r="EO43" s="163"/>
    </row>
    <row r="44" spans="2:145" x14ac:dyDescent="0.3">
      <c r="EJ44" s="163"/>
      <c r="EK44" s="140"/>
      <c r="EL44" s="163"/>
      <c r="EM44" s="163"/>
      <c r="EN44" s="163"/>
      <c r="EO44" s="163"/>
    </row>
    <row r="45" spans="2:145" x14ac:dyDescent="0.3">
      <c r="EJ45" s="163"/>
      <c r="EK45" s="140"/>
      <c r="EL45" s="163"/>
      <c r="EM45" s="163"/>
      <c r="EN45" s="163"/>
      <c r="EO45" s="163"/>
    </row>
    <row r="46" spans="2:145" x14ac:dyDescent="0.3">
      <c r="EJ46" s="163"/>
      <c r="EK46" s="140"/>
      <c r="EL46" s="163"/>
      <c r="EM46" s="163"/>
      <c r="EN46" s="163"/>
      <c r="EO46" s="163"/>
    </row>
    <row r="47" spans="2:145" x14ac:dyDescent="0.3">
      <c r="EJ47" s="163"/>
      <c r="EK47" s="140"/>
      <c r="EL47" s="163"/>
      <c r="EM47" s="163"/>
      <c r="EN47" s="163"/>
      <c r="EO47" s="163"/>
    </row>
    <row r="48" spans="2:145" x14ac:dyDescent="0.3">
      <c r="EK48" s="115"/>
    </row>
    <row r="49" spans="141:141" x14ac:dyDescent="0.3">
      <c r="EK49" s="138"/>
    </row>
    <row r="50" spans="141:141" x14ac:dyDescent="0.3">
      <c r="EK50" s="152"/>
    </row>
  </sheetData>
  <mergeCells count="76">
    <mergeCell ref="AJ2:AK3"/>
    <mergeCell ref="AG3:AG4"/>
    <mergeCell ref="B1:DC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D2:CD3"/>
    <mergeCell ref="CE2:CE4"/>
    <mergeCell ref="CF2:CG3"/>
    <mergeCell ref="CH2:CT3"/>
    <mergeCell ref="BC2:BE3"/>
    <mergeCell ref="BF2:BG3"/>
    <mergeCell ref="BH2:BK3"/>
    <mergeCell ref="BL2:BW2"/>
    <mergeCell ref="BY2:BY4"/>
    <mergeCell ref="BZ2:CA2"/>
    <mergeCell ref="BT3:BX3"/>
    <mergeCell ref="BZ3:CA3"/>
    <mergeCell ref="DL2:DP3"/>
    <mergeCell ref="DQ2:ED2"/>
    <mergeCell ref="EE2:EH3"/>
    <mergeCell ref="E3:H3"/>
    <mergeCell ref="I3:J3"/>
    <mergeCell ref="K3:M3"/>
    <mergeCell ref="N3:O3"/>
    <mergeCell ref="AD3:AD4"/>
    <mergeCell ref="AE3:AE4"/>
    <mergeCell ref="AF3:AF4"/>
    <mergeCell ref="CU2:CW3"/>
    <mergeCell ref="CX2:CY3"/>
    <mergeCell ref="CZ2:DC3"/>
    <mergeCell ref="DD2:DD4"/>
    <mergeCell ref="DE2:DJ2"/>
    <mergeCell ref="AP3:AP4"/>
    <mergeCell ref="DQ3:DU3"/>
    <mergeCell ref="DV3:DZ3"/>
    <mergeCell ref="EA3:ED3"/>
    <mergeCell ref="AX3:AX4"/>
    <mergeCell ref="AY3:AY4"/>
    <mergeCell ref="AZ3:AZ4"/>
    <mergeCell ref="BA3:BA4"/>
    <mergeCell ref="BL3:BO3"/>
    <mergeCell ref="BP3:BS3"/>
    <mergeCell ref="DK2:DK4"/>
    <mergeCell ref="DE3:DF3"/>
    <mergeCell ref="DG3:DH3"/>
    <mergeCell ref="DI3:DI4"/>
    <mergeCell ref="DJ3:DJ4"/>
    <mergeCell ref="CB2:CB4"/>
    <mergeCell ref="CC2:CC4"/>
  </mergeCells>
  <pageMargins left="0.51181102362204722" right="0.11811023622047245" top="0.55118110236220474" bottom="0.55118110236220474" header="0.31496062992125984" footer="0.31496062992125984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47"/>
  <sheetViews>
    <sheetView view="pageBreakPreview" zoomScale="59" zoomScaleNormal="43" zoomScaleSheetLayoutView="59" zoomScalePageLayoutView="29" workbookViewId="0">
      <selection activeCell="DD7" sqref="DD7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9.8867187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hidden="1" customWidth="1"/>
    <col min="84" max="84" width="8.88671875" style="154" hidden="1" customWidth="1"/>
    <col min="85" max="85" width="8.44140625" style="154" hidden="1" customWidth="1"/>
    <col min="86" max="86" width="9.33203125" style="154" customWidth="1"/>
    <col min="87" max="87" width="10.77734375" style="154" customWidth="1"/>
    <col min="88" max="88" width="10.33203125" style="160" hidden="1" customWidth="1"/>
    <col min="89" max="89" width="8.44140625" style="154" customWidth="1"/>
    <col min="90" max="90" width="9.77734375" style="154" hidden="1" customWidth="1"/>
    <col min="91" max="91" width="9.44140625" style="154" customWidth="1"/>
    <col min="92" max="92" width="7.44140625" style="154" customWidth="1"/>
    <col min="93" max="93" width="11.5546875" style="154" customWidth="1"/>
    <col min="94" max="94" width="8.21875" style="154" customWidth="1"/>
    <col min="95" max="95" width="9.5546875" style="154" customWidth="1"/>
    <col min="96" max="96" width="8.109375" style="154" hidden="1" customWidth="1"/>
    <col min="97" max="97" width="8.109375" style="154" customWidth="1"/>
    <col min="98" max="98" width="8.44140625" style="154" customWidth="1"/>
    <col min="99" max="99" width="6.5546875" style="154" customWidth="1"/>
    <col min="100" max="100" width="7" style="154" customWidth="1"/>
    <col min="101" max="101" width="5.88671875" style="154" customWidth="1"/>
    <col min="102" max="102" width="6.77734375" style="154" customWidth="1"/>
    <col min="103" max="103" width="5.88671875" style="154" customWidth="1"/>
    <col min="104" max="104" width="10" style="154" customWidth="1"/>
    <col min="105" max="105" width="9.5546875" style="154" customWidth="1"/>
    <col min="106" max="106" width="7.109375" style="154" customWidth="1"/>
    <col min="107" max="108" width="7.21875" style="154" customWidth="1"/>
    <col min="109" max="109" width="8.44140625" style="154" customWidth="1"/>
    <col min="110" max="110" width="8.88671875" style="154" customWidth="1"/>
    <col min="111" max="111" width="8.33203125" style="154" customWidth="1"/>
    <col min="112" max="112" width="9.21875" style="154" customWidth="1"/>
    <col min="113" max="113" width="7.109375" style="154" customWidth="1"/>
    <col min="114" max="114" width="7.6640625" style="154" customWidth="1"/>
    <col min="115" max="115" width="13.109375" style="154" hidden="1" customWidth="1"/>
    <col min="116" max="116" width="6.88671875" style="154" hidden="1" customWidth="1"/>
    <col min="117" max="117" width="8.109375" style="154" hidden="1" customWidth="1"/>
    <col min="118" max="118" width="6.77734375" style="154" hidden="1" customWidth="1"/>
    <col min="119" max="119" width="8.21875" style="154" hidden="1" customWidth="1"/>
    <col min="120" max="120" width="7.109375" style="154" hidden="1" customWidth="1"/>
    <col min="121" max="121" width="5.44140625" style="154" hidden="1" customWidth="1"/>
    <col min="122" max="122" width="5.77734375" style="154" hidden="1" customWidth="1"/>
    <col min="123" max="123" width="6.5546875" style="154" hidden="1" customWidth="1"/>
    <col min="124" max="124" width="6.109375" style="154" hidden="1" customWidth="1"/>
    <col min="125" max="125" width="5.88671875" style="154" hidden="1" customWidth="1"/>
    <col min="126" max="126" width="5.44140625" style="154" hidden="1" customWidth="1"/>
    <col min="127" max="127" width="5.5546875" style="154" hidden="1" customWidth="1"/>
    <col min="128" max="128" width="6.44140625" style="154" hidden="1" customWidth="1"/>
    <col min="129" max="129" width="6" style="154" hidden="1" customWidth="1"/>
    <col min="130" max="130" width="5.88671875" style="154" hidden="1" customWidth="1"/>
    <col min="131" max="131" width="5.109375" style="154" hidden="1" customWidth="1"/>
    <col min="132" max="132" width="6.77734375" style="154" hidden="1" customWidth="1"/>
    <col min="133" max="133" width="7.44140625" style="154" hidden="1" customWidth="1"/>
    <col min="134" max="134" width="5.5546875" style="154" hidden="1" customWidth="1"/>
    <col min="135" max="135" width="5.6640625" style="154" hidden="1" customWidth="1"/>
    <col min="136" max="136" width="6.88671875" style="154" hidden="1" customWidth="1"/>
    <col min="137" max="137" width="8.109375" style="154" hidden="1" customWidth="1"/>
    <col min="138" max="138" width="5.5546875" style="154" hidden="1" customWidth="1"/>
    <col min="139" max="139" width="9.109375" style="162" customWidth="1"/>
    <col min="140" max="140" width="11.21875" style="162" customWidth="1"/>
    <col min="141" max="141" width="11" style="162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9.88671875" style="162" customWidth="1"/>
    <col min="336" max="336" width="8.109375" style="162" customWidth="1"/>
    <col min="337" max="341" width="0" style="162" hidden="1" customWidth="1"/>
    <col min="342" max="342" width="9.33203125" style="162" customWidth="1"/>
    <col min="343" max="343" width="10.77734375" style="162" customWidth="1"/>
    <col min="344" max="344" width="0" style="162" hidden="1" customWidth="1"/>
    <col min="345" max="345" width="8.44140625" style="162" customWidth="1"/>
    <col min="346" max="346" width="0" style="162" hidden="1" customWidth="1"/>
    <col min="347" max="347" width="9.44140625" style="162" customWidth="1"/>
    <col min="348" max="348" width="7.44140625" style="162" customWidth="1"/>
    <col min="349" max="349" width="11.5546875" style="162" customWidth="1"/>
    <col min="350" max="350" width="8.21875" style="162" customWidth="1"/>
    <col min="351" max="351" width="9.5546875" style="162" customWidth="1"/>
    <col min="352" max="352" width="0" style="162" hidden="1" customWidth="1"/>
    <col min="353" max="353" width="8.109375" style="162" customWidth="1"/>
    <col min="354" max="354" width="8.44140625" style="162" customWidth="1"/>
    <col min="355" max="355" width="6.5546875" style="162" customWidth="1"/>
    <col min="356" max="356" width="7" style="162" customWidth="1"/>
    <col min="357" max="357" width="5.88671875" style="162" customWidth="1"/>
    <col min="358" max="358" width="6.77734375" style="162" customWidth="1"/>
    <col min="359" max="359" width="5.88671875" style="162" customWidth="1"/>
    <col min="360" max="360" width="10" style="162" customWidth="1"/>
    <col min="361" max="361" width="9.5546875" style="162" customWidth="1"/>
    <col min="362" max="362" width="7.109375" style="162" customWidth="1"/>
    <col min="363" max="364" width="7.21875" style="162" customWidth="1"/>
    <col min="365" max="365" width="8.44140625" style="162" customWidth="1"/>
    <col min="366" max="366" width="8.88671875" style="162" customWidth="1"/>
    <col min="367" max="367" width="8.33203125" style="162" customWidth="1"/>
    <col min="368" max="368" width="9.21875" style="162" customWidth="1"/>
    <col min="369" max="369" width="7.109375" style="162" customWidth="1"/>
    <col min="370" max="370" width="7.6640625" style="162" customWidth="1"/>
    <col min="371" max="394" width="0" style="162" hidden="1" customWidth="1"/>
    <col min="395" max="395" width="9.109375" style="162" customWidth="1"/>
    <col min="396" max="396" width="11.21875" style="162" customWidth="1"/>
    <col min="397" max="397" width="11" style="162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9.88671875" style="162" customWidth="1"/>
    <col min="592" max="592" width="8.109375" style="162" customWidth="1"/>
    <col min="593" max="597" width="0" style="162" hidden="1" customWidth="1"/>
    <col min="598" max="598" width="9.33203125" style="162" customWidth="1"/>
    <col min="599" max="599" width="10.77734375" style="162" customWidth="1"/>
    <col min="600" max="600" width="0" style="162" hidden="1" customWidth="1"/>
    <col min="601" max="601" width="8.44140625" style="162" customWidth="1"/>
    <col min="602" max="602" width="0" style="162" hidden="1" customWidth="1"/>
    <col min="603" max="603" width="9.44140625" style="162" customWidth="1"/>
    <col min="604" max="604" width="7.44140625" style="162" customWidth="1"/>
    <col min="605" max="605" width="11.5546875" style="162" customWidth="1"/>
    <col min="606" max="606" width="8.21875" style="162" customWidth="1"/>
    <col min="607" max="607" width="9.5546875" style="162" customWidth="1"/>
    <col min="608" max="608" width="0" style="162" hidden="1" customWidth="1"/>
    <col min="609" max="609" width="8.109375" style="162" customWidth="1"/>
    <col min="610" max="610" width="8.44140625" style="162" customWidth="1"/>
    <col min="611" max="611" width="6.5546875" style="162" customWidth="1"/>
    <col min="612" max="612" width="7" style="162" customWidth="1"/>
    <col min="613" max="613" width="5.88671875" style="162" customWidth="1"/>
    <col min="614" max="614" width="6.77734375" style="162" customWidth="1"/>
    <col min="615" max="615" width="5.88671875" style="162" customWidth="1"/>
    <col min="616" max="616" width="10" style="162" customWidth="1"/>
    <col min="617" max="617" width="9.5546875" style="162" customWidth="1"/>
    <col min="618" max="618" width="7.109375" style="162" customWidth="1"/>
    <col min="619" max="620" width="7.21875" style="162" customWidth="1"/>
    <col min="621" max="621" width="8.44140625" style="162" customWidth="1"/>
    <col min="622" max="622" width="8.88671875" style="162" customWidth="1"/>
    <col min="623" max="623" width="8.33203125" style="162" customWidth="1"/>
    <col min="624" max="624" width="9.21875" style="162" customWidth="1"/>
    <col min="625" max="625" width="7.109375" style="162" customWidth="1"/>
    <col min="626" max="626" width="7.6640625" style="162" customWidth="1"/>
    <col min="627" max="650" width="0" style="162" hidden="1" customWidth="1"/>
    <col min="651" max="651" width="9.109375" style="162" customWidth="1"/>
    <col min="652" max="652" width="11.21875" style="162" customWidth="1"/>
    <col min="653" max="653" width="11" style="162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9.88671875" style="162" customWidth="1"/>
    <col min="848" max="848" width="8.109375" style="162" customWidth="1"/>
    <col min="849" max="853" width="0" style="162" hidden="1" customWidth="1"/>
    <col min="854" max="854" width="9.33203125" style="162" customWidth="1"/>
    <col min="855" max="855" width="10.77734375" style="162" customWidth="1"/>
    <col min="856" max="856" width="0" style="162" hidden="1" customWidth="1"/>
    <col min="857" max="857" width="8.44140625" style="162" customWidth="1"/>
    <col min="858" max="858" width="0" style="162" hidden="1" customWidth="1"/>
    <col min="859" max="859" width="9.44140625" style="162" customWidth="1"/>
    <col min="860" max="860" width="7.44140625" style="162" customWidth="1"/>
    <col min="861" max="861" width="11.5546875" style="162" customWidth="1"/>
    <col min="862" max="862" width="8.21875" style="162" customWidth="1"/>
    <col min="863" max="863" width="9.5546875" style="162" customWidth="1"/>
    <col min="864" max="864" width="0" style="162" hidden="1" customWidth="1"/>
    <col min="865" max="865" width="8.109375" style="162" customWidth="1"/>
    <col min="866" max="866" width="8.44140625" style="162" customWidth="1"/>
    <col min="867" max="867" width="6.5546875" style="162" customWidth="1"/>
    <col min="868" max="868" width="7" style="162" customWidth="1"/>
    <col min="869" max="869" width="5.88671875" style="162" customWidth="1"/>
    <col min="870" max="870" width="6.77734375" style="162" customWidth="1"/>
    <col min="871" max="871" width="5.88671875" style="162" customWidth="1"/>
    <col min="872" max="872" width="10" style="162" customWidth="1"/>
    <col min="873" max="873" width="9.5546875" style="162" customWidth="1"/>
    <col min="874" max="874" width="7.109375" style="162" customWidth="1"/>
    <col min="875" max="876" width="7.21875" style="162" customWidth="1"/>
    <col min="877" max="877" width="8.44140625" style="162" customWidth="1"/>
    <col min="878" max="878" width="8.88671875" style="162" customWidth="1"/>
    <col min="879" max="879" width="8.33203125" style="162" customWidth="1"/>
    <col min="880" max="880" width="9.21875" style="162" customWidth="1"/>
    <col min="881" max="881" width="7.109375" style="162" customWidth="1"/>
    <col min="882" max="882" width="7.6640625" style="162" customWidth="1"/>
    <col min="883" max="906" width="0" style="162" hidden="1" customWidth="1"/>
    <col min="907" max="907" width="9.109375" style="162" customWidth="1"/>
    <col min="908" max="908" width="11.21875" style="162" customWidth="1"/>
    <col min="909" max="909" width="11" style="162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9.88671875" style="162" customWidth="1"/>
    <col min="1104" max="1104" width="8.109375" style="162" customWidth="1"/>
    <col min="1105" max="1109" width="0" style="162" hidden="1" customWidth="1"/>
    <col min="1110" max="1110" width="9.33203125" style="162" customWidth="1"/>
    <col min="1111" max="1111" width="10.77734375" style="162" customWidth="1"/>
    <col min="1112" max="1112" width="0" style="162" hidden="1" customWidth="1"/>
    <col min="1113" max="1113" width="8.44140625" style="162" customWidth="1"/>
    <col min="1114" max="1114" width="0" style="162" hidden="1" customWidth="1"/>
    <col min="1115" max="1115" width="9.44140625" style="162" customWidth="1"/>
    <col min="1116" max="1116" width="7.44140625" style="162" customWidth="1"/>
    <col min="1117" max="1117" width="11.5546875" style="162" customWidth="1"/>
    <col min="1118" max="1118" width="8.21875" style="162" customWidth="1"/>
    <col min="1119" max="1119" width="9.5546875" style="162" customWidth="1"/>
    <col min="1120" max="1120" width="0" style="162" hidden="1" customWidth="1"/>
    <col min="1121" max="1121" width="8.109375" style="162" customWidth="1"/>
    <col min="1122" max="1122" width="8.44140625" style="162" customWidth="1"/>
    <col min="1123" max="1123" width="6.5546875" style="162" customWidth="1"/>
    <col min="1124" max="1124" width="7" style="162" customWidth="1"/>
    <col min="1125" max="1125" width="5.88671875" style="162" customWidth="1"/>
    <col min="1126" max="1126" width="6.77734375" style="162" customWidth="1"/>
    <col min="1127" max="1127" width="5.88671875" style="162" customWidth="1"/>
    <col min="1128" max="1128" width="10" style="162" customWidth="1"/>
    <col min="1129" max="1129" width="9.5546875" style="162" customWidth="1"/>
    <col min="1130" max="1130" width="7.109375" style="162" customWidth="1"/>
    <col min="1131" max="1132" width="7.21875" style="162" customWidth="1"/>
    <col min="1133" max="1133" width="8.44140625" style="162" customWidth="1"/>
    <col min="1134" max="1134" width="8.88671875" style="162" customWidth="1"/>
    <col min="1135" max="1135" width="8.33203125" style="162" customWidth="1"/>
    <col min="1136" max="1136" width="9.21875" style="162" customWidth="1"/>
    <col min="1137" max="1137" width="7.109375" style="162" customWidth="1"/>
    <col min="1138" max="1138" width="7.6640625" style="162" customWidth="1"/>
    <col min="1139" max="1162" width="0" style="162" hidden="1" customWidth="1"/>
    <col min="1163" max="1163" width="9.109375" style="162" customWidth="1"/>
    <col min="1164" max="1164" width="11.21875" style="162" customWidth="1"/>
    <col min="1165" max="1165" width="11" style="162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9.88671875" style="162" customWidth="1"/>
    <col min="1360" max="1360" width="8.109375" style="162" customWidth="1"/>
    <col min="1361" max="1365" width="0" style="162" hidden="1" customWidth="1"/>
    <col min="1366" max="1366" width="9.33203125" style="162" customWidth="1"/>
    <col min="1367" max="1367" width="10.77734375" style="162" customWidth="1"/>
    <col min="1368" max="1368" width="0" style="162" hidden="1" customWidth="1"/>
    <col min="1369" max="1369" width="8.44140625" style="162" customWidth="1"/>
    <col min="1370" max="1370" width="0" style="162" hidden="1" customWidth="1"/>
    <col min="1371" max="1371" width="9.44140625" style="162" customWidth="1"/>
    <col min="1372" max="1372" width="7.44140625" style="162" customWidth="1"/>
    <col min="1373" max="1373" width="11.5546875" style="162" customWidth="1"/>
    <col min="1374" max="1374" width="8.21875" style="162" customWidth="1"/>
    <col min="1375" max="1375" width="9.5546875" style="162" customWidth="1"/>
    <col min="1376" max="1376" width="0" style="162" hidden="1" customWidth="1"/>
    <col min="1377" max="1377" width="8.109375" style="162" customWidth="1"/>
    <col min="1378" max="1378" width="8.44140625" style="162" customWidth="1"/>
    <col min="1379" max="1379" width="6.5546875" style="162" customWidth="1"/>
    <col min="1380" max="1380" width="7" style="162" customWidth="1"/>
    <col min="1381" max="1381" width="5.88671875" style="162" customWidth="1"/>
    <col min="1382" max="1382" width="6.77734375" style="162" customWidth="1"/>
    <col min="1383" max="1383" width="5.88671875" style="162" customWidth="1"/>
    <col min="1384" max="1384" width="10" style="162" customWidth="1"/>
    <col min="1385" max="1385" width="9.5546875" style="162" customWidth="1"/>
    <col min="1386" max="1386" width="7.109375" style="162" customWidth="1"/>
    <col min="1387" max="1388" width="7.21875" style="162" customWidth="1"/>
    <col min="1389" max="1389" width="8.44140625" style="162" customWidth="1"/>
    <col min="1390" max="1390" width="8.88671875" style="162" customWidth="1"/>
    <col min="1391" max="1391" width="8.33203125" style="162" customWidth="1"/>
    <col min="1392" max="1392" width="9.21875" style="162" customWidth="1"/>
    <col min="1393" max="1393" width="7.109375" style="162" customWidth="1"/>
    <col min="1394" max="1394" width="7.6640625" style="162" customWidth="1"/>
    <col min="1395" max="1418" width="0" style="162" hidden="1" customWidth="1"/>
    <col min="1419" max="1419" width="9.109375" style="162" customWidth="1"/>
    <col min="1420" max="1420" width="11.21875" style="162" customWidth="1"/>
    <col min="1421" max="1421" width="11" style="162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9.88671875" style="162" customWidth="1"/>
    <col min="1616" max="1616" width="8.109375" style="162" customWidth="1"/>
    <col min="1617" max="1621" width="0" style="162" hidden="1" customWidth="1"/>
    <col min="1622" max="1622" width="9.33203125" style="162" customWidth="1"/>
    <col min="1623" max="1623" width="10.77734375" style="162" customWidth="1"/>
    <col min="1624" max="1624" width="0" style="162" hidden="1" customWidth="1"/>
    <col min="1625" max="1625" width="8.44140625" style="162" customWidth="1"/>
    <col min="1626" max="1626" width="0" style="162" hidden="1" customWidth="1"/>
    <col min="1627" max="1627" width="9.44140625" style="162" customWidth="1"/>
    <col min="1628" max="1628" width="7.44140625" style="162" customWidth="1"/>
    <col min="1629" max="1629" width="11.5546875" style="162" customWidth="1"/>
    <col min="1630" max="1630" width="8.21875" style="162" customWidth="1"/>
    <col min="1631" max="1631" width="9.5546875" style="162" customWidth="1"/>
    <col min="1632" max="1632" width="0" style="162" hidden="1" customWidth="1"/>
    <col min="1633" max="1633" width="8.109375" style="162" customWidth="1"/>
    <col min="1634" max="1634" width="8.44140625" style="162" customWidth="1"/>
    <col min="1635" max="1635" width="6.5546875" style="162" customWidth="1"/>
    <col min="1636" max="1636" width="7" style="162" customWidth="1"/>
    <col min="1637" max="1637" width="5.88671875" style="162" customWidth="1"/>
    <col min="1638" max="1638" width="6.77734375" style="162" customWidth="1"/>
    <col min="1639" max="1639" width="5.88671875" style="162" customWidth="1"/>
    <col min="1640" max="1640" width="10" style="162" customWidth="1"/>
    <col min="1641" max="1641" width="9.5546875" style="162" customWidth="1"/>
    <col min="1642" max="1642" width="7.109375" style="162" customWidth="1"/>
    <col min="1643" max="1644" width="7.21875" style="162" customWidth="1"/>
    <col min="1645" max="1645" width="8.44140625" style="162" customWidth="1"/>
    <col min="1646" max="1646" width="8.88671875" style="162" customWidth="1"/>
    <col min="1647" max="1647" width="8.33203125" style="162" customWidth="1"/>
    <col min="1648" max="1648" width="9.21875" style="162" customWidth="1"/>
    <col min="1649" max="1649" width="7.109375" style="162" customWidth="1"/>
    <col min="1650" max="1650" width="7.6640625" style="162" customWidth="1"/>
    <col min="1651" max="1674" width="0" style="162" hidden="1" customWidth="1"/>
    <col min="1675" max="1675" width="9.109375" style="162" customWidth="1"/>
    <col min="1676" max="1676" width="11.21875" style="162" customWidth="1"/>
    <col min="1677" max="1677" width="11" style="162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9.88671875" style="162" customWidth="1"/>
    <col min="1872" max="1872" width="8.109375" style="162" customWidth="1"/>
    <col min="1873" max="1877" width="0" style="162" hidden="1" customWidth="1"/>
    <col min="1878" max="1878" width="9.33203125" style="162" customWidth="1"/>
    <col min="1879" max="1879" width="10.77734375" style="162" customWidth="1"/>
    <col min="1880" max="1880" width="0" style="162" hidden="1" customWidth="1"/>
    <col min="1881" max="1881" width="8.44140625" style="162" customWidth="1"/>
    <col min="1882" max="1882" width="0" style="162" hidden="1" customWidth="1"/>
    <col min="1883" max="1883" width="9.44140625" style="162" customWidth="1"/>
    <col min="1884" max="1884" width="7.44140625" style="162" customWidth="1"/>
    <col min="1885" max="1885" width="11.5546875" style="162" customWidth="1"/>
    <col min="1886" max="1886" width="8.21875" style="162" customWidth="1"/>
    <col min="1887" max="1887" width="9.5546875" style="162" customWidth="1"/>
    <col min="1888" max="1888" width="0" style="162" hidden="1" customWidth="1"/>
    <col min="1889" max="1889" width="8.109375" style="162" customWidth="1"/>
    <col min="1890" max="1890" width="8.44140625" style="162" customWidth="1"/>
    <col min="1891" max="1891" width="6.5546875" style="162" customWidth="1"/>
    <col min="1892" max="1892" width="7" style="162" customWidth="1"/>
    <col min="1893" max="1893" width="5.88671875" style="162" customWidth="1"/>
    <col min="1894" max="1894" width="6.77734375" style="162" customWidth="1"/>
    <col min="1895" max="1895" width="5.88671875" style="162" customWidth="1"/>
    <col min="1896" max="1896" width="10" style="162" customWidth="1"/>
    <col min="1897" max="1897" width="9.5546875" style="162" customWidth="1"/>
    <col min="1898" max="1898" width="7.109375" style="162" customWidth="1"/>
    <col min="1899" max="1900" width="7.21875" style="162" customWidth="1"/>
    <col min="1901" max="1901" width="8.44140625" style="162" customWidth="1"/>
    <col min="1902" max="1902" width="8.88671875" style="162" customWidth="1"/>
    <col min="1903" max="1903" width="8.33203125" style="162" customWidth="1"/>
    <col min="1904" max="1904" width="9.21875" style="162" customWidth="1"/>
    <col min="1905" max="1905" width="7.109375" style="162" customWidth="1"/>
    <col min="1906" max="1906" width="7.6640625" style="162" customWidth="1"/>
    <col min="1907" max="1930" width="0" style="162" hidden="1" customWidth="1"/>
    <col min="1931" max="1931" width="9.109375" style="162" customWidth="1"/>
    <col min="1932" max="1932" width="11.21875" style="162" customWidth="1"/>
    <col min="1933" max="1933" width="11" style="162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9.88671875" style="162" customWidth="1"/>
    <col min="2128" max="2128" width="8.109375" style="162" customWidth="1"/>
    <col min="2129" max="2133" width="0" style="162" hidden="1" customWidth="1"/>
    <col min="2134" max="2134" width="9.33203125" style="162" customWidth="1"/>
    <col min="2135" max="2135" width="10.77734375" style="162" customWidth="1"/>
    <col min="2136" max="2136" width="0" style="162" hidden="1" customWidth="1"/>
    <col min="2137" max="2137" width="8.44140625" style="162" customWidth="1"/>
    <col min="2138" max="2138" width="0" style="162" hidden="1" customWidth="1"/>
    <col min="2139" max="2139" width="9.44140625" style="162" customWidth="1"/>
    <col min="2140" max="2140" width="7.44140625" style="162" customWidth="1"/>
    <col min="2141" max="2141" width="11.5546875" style="162" customWidth="1"/>
    <col min="2142" max="2142" width="8.21875" style="162" customWidth="1"/>
    <col min="2143" max="2143" width="9.5546875" style="162" customWidth="1"/>
    <col min="2144" max="2144" width="0" style="162" hidden="1" customWidth="1"/>
    <col min="2145" max="2145" width="8.109375" style="162" customWidth="1"/>
    <col min="2146" max="2146" width="8.44140625" style="162" customWidth="1"/>
    <col min="2147" max="2147" width="6.5546875" style="162" customWidth="1"/>
    <col min="2148" max="2148" width="7" style="162" customWidth="1"/>
    <col min="2149" max="2149" width="5.88671875" style="162" customWidth="1"/>
    <col min="2150" max="2150" width="6.77734375" style="162" customWidth="1"/>
    <col min="2151" max="2151" width="5.88671875" style="162" customWidth="1"/>
    <col min="2152" max="2152" width="10" style="162" customWidth="1"/>
    <col min="2153" max="2153" width="9.5546875" style="162" customWidth="1"/>
    <col min="2154" max="2154" width="7.109375" style="162" customWidth="1"/>
    <col min="2155" max="2156" width="7.21875" style="162" customWidth="1"/>
    <col min="2157" max="2157" width="8.44140625" style="162" customWidth="1"/>
    <col min="2158" max="2158" width="8.88671875" style="162" customWidth="1"/>
    <col min="2159" max="2159" width="8.33203125" style="162" customWidth="1"/>
    <col min="2160" max="2160" width="9.21875" style="162" customWidth="1"/>
    <col min="2161" max="2161" width="7.109375" style="162" customWidth="1"/>
    <col min="2162" max="2162" width="7.6640625" style="162" customWidth="1"/>
    <col min="2163" max="2186" width="0" style="162" hidden="1" customWidth="1"/>
    <col min="2187" max="2187" width="9.109375" style="162" customWidth="1"/>
    <col min="2188" max="2188" width="11.21875" style="162" customWidth="1"/>
    <col min="2189" max="2189" width="11" style="162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9.88671875" style="162" customWidth="1"/>
    <col min="2384" max="2384" width="8.109375" style="162" customWidth="1"/>
    <col min="2385" max="2389" width="0" style="162" hidden="1" customWidth="1"/>
    <col min="2390" max="2390" width="9.33203125" style="162" customWidth="1"/>
    <col min="2391" max="2391" width="10.77734375" style="162" customWidth="1"/>
    <col min="2392" max="2392" width="0" style="162" hidden="1" customWidth="1"/>
    <col min="2393" max="2393" width="8.44140625" style="162" customWidth="1"/>
    <col min="2394" max="2394" width="0" style="162" hidden="1" customWidth="1"/>
    <col min="2395" max="2395" width="9.44140625" style="162" customWidth="1"/>
    <col min="2396" max="2396" width="7.44140625" style="162" customWidth="1"/>
    <col min="2397" max="2397" width="11.5546875" style="162" customWidth="1"/>
    <col min="2398" max="2398" width="8.21875" style="162" customWidth="1"/>
    <col min="2399" max="2399" width="9.5546875" style="162" customWidth="1"/>
    <col min="2400" max="2400" width="0" style="162" hidden="1" customWidth="1"/>
    <col min="2401" max="2401" width="8.109375" style="162" customWidth="1"/>
    <col min="2402" max="2402" width="8.44140625" style="162" customWidth="1"/>
    <col min="2403" max="2403" width="6.5546875" style="162" customWidth="1"/>
    <col min="2404" max="2404" width="7" style="162" customWidth="1"/>
    <col min="2405" max="2405" width="5.88671875" style="162" customWidth="1"/>
    <col min="2406" max="2406" width="6.77734375" style="162" customWidth="1"/>
    <col min="2407" max="2407" width="5.88671875" style="162" customWidth="1"/>
    <col min="2408" max="2408" width="10" style="162" customWidth="1"/>
    <col min="2409" max="2409" width="9.5546875" style="162" customWidth="1"/>
    <col min="2410" max="2410" width="7.109375" style="162" customWidth="1"/>
    <col min="2411" max="2412" width="7.21875" style="162" customWidth="1"/>
    <col min="2413" max="2413" width="8.44140625" style="162" customWidth="1"/>
    <col min="2414" max="2414" width="8.88671875" style="162" customWidth="1"/>
    <col min="2415" max="2415" width="8.33203125" style="162" customWidth="1"/>
    <col min="2416" max="2416" width="9.21875" style="162" customWidth="1"/>
    <col min="2417" max="2417" width="7.109375" style="162" customWidth="1"/>
    <col min="2418" max="2418" width="7.6640625" style="162" customWidth="1"/>
    <col min="2419" max="2442" width="0" style="162" hidden="1" customWidth="1"/>
    <col min="2443" max="2443" width="9.109375" style="162" customWidth="1"/>
    <col min="2444" max="2444" width="11.21875" style="162" customWidth="1"/>
    <col min="2445" max="2445" width="11" style="162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9.88671875" style="162" customWidth="1"/>
    <col min="2640" max="2640" width="8.109375" style="162" customWidth="1"/>
    <col min="2641" max="2645" width="0" style="162" hidden="1" customWidth="1"/>
    <col min="2646" max="2646" width="9.33203125" style="162" customWidth="1"/>
    <col min="2647" max="2647" width="10.77734375" style="162" customWidth="1"/>
    <col min="2648" max="2648" width="0" style="162" hidden="1" customWidth="1"/>
    <col min="2649" max="2649" width="8.44140625" style="162" customWidth="1"/>
    <col min="2650" max="2650" width="0" style="162" hidden="1" customWidth="1"/>
    <col min="2651" max="2651" width="9.44140625" style="162" customWidth="1"/>
    <col min="2652" max="2652" width="7.44140625" style="162" customWidth="1"/>
    <col min="2653" max="2653" width="11.5546875" style="162" customWidth="1"/>
    <col min="2654" max="2654" width="8.21875" style="162" customWidth="1"/>
    <col min="2655" max="2655" width="9.5546875" style="162" customWidth="1"/>
    <col min="2656" max="2656" width="0" style="162" hidden="1" customWidth="1"/>
    <col min="2657" max="2657" width="8.109375" style="162" customWidth="1"/>
    <col min="2658" max="2658" width="8.44140625" style="162" customWidth="1"/>
    <col min="2659" max="2659" width="6.5546875" style="162" customWidth="1"/>
    <col min="2660" max="2660" width="7" style="162" customWidth="1"/>
    <col min="2661" max="2661" width="5.88671875" style="162" customWidth="1"/>
    <col min="2662" max="2662" width="6.77734375" style="162" customWidth="1"/>
    <col min="2663" max="2663" width="5.88671875" style="162" customWidth="1"/>
    <col min="2664" max="2664" width="10" style="162" customWidth="1"/>
    <col min="2665" max="2665" width="9.5546875" style="162" customWidth="1"/>
    <col min="2666" max="2666" width="7.109375" style="162" customWidth="1"/>
    <col min="2667" max="2668" width="7.21875" style="162" customWidth="1"/>
    <col min="2669" max="2669" width="8.44140625" style="162" customWidth="1"/>
    <col min="2670" max="2670" width="8.88671875" style="162" customWidth="1"/>
    <col min="2671" max="2671" width="8.33203125" style="162" customWidth="1"/>
    <col min="2672" max="2672" width="9.21875" style="162" customWidth="1"/>
    <col min="2673" max="2673" width="7.109375" style="162" customWidth="1"/>
    <col min="2674" max="2674" width="7.6640625" style="162" customWidth="1"/>
    <col min="2675" max="2698" width="0" style="162" hidden="1" customWidth="1"/>
    <col min="2699" max="2699" width="9.109375" style="162" customWidth="1"/>
    <col min="2700" max="2700" width="11.21875" style="162" customWidth="1"/>
    <col min="2701" max="2701" width="11" style="162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9.88671875" style="162" customWidth="1"/>
    <col min="2896" max="2896" width="8.109375" style="162" customWidth="1"/>
    <col min="2897" max="2901" width="0" style="162" hidden="1" customWidth="1"/>
    <col min="2902" max="2902" width="9.33203125" style="162" customWidth="1"/>
    <col min="2903" max="2903" width="10.77734375" style="162" customWidth="1"/>
    <col min="2904" max="2904" width="0" style="162" hidden="1" customWidth="1"/>
    <col min="2905" max="2905" width="8.44140625" style="162" customWidth="1"/>
    <col min="2906" max="2906" width="0" style="162" hidden="1" customWidth="1"/>
    <col min="2907" max="2907" width="9.44140625" style="162" customWidth="1"/>
    <col min="2908" max="2908" width="7.44140625" style="162" customWidth="1"/>
    <col min="2909" max="2909" width="11.5546875" style="162" customWidth="1"/>
    <col min="2910" max="2910" width="8.21875" style="162" customWidth="1"/>
    <col min="2911" max="2911" width="9.5546875" style="162" customWidth="1"/>
    <col min="2912" max="2912" width="0" style="162" hidden="1" customWidth="1"/>
    <col min="2913" max="2913" width="8.109375" style="162" customWidth="1"/>
    <col min="2914" max="2914" width="8.44140625" style="162" customWidth="1"/>
    <col min="2915" max="2915" width="6.5546875" style="162" customWidth="1"/>
    <col min="2916" max="2916" width="7" style="162" customWidth="1"/>
    <col min="2917" max="2917" width="5.88671875" style="162" customWidth="1"/>
    <col min="2918" max="2918" width="6.77734375" style="162" customWidth="1"/>
    <col min="2919" max="2919" width="5.88671875" style="162" customWidth="1"/>
    <col min="2920" max="2920" width="10" style="162" customWidth="1"/>
    <col min="2921" max="2921" width="9.5546875" style="162" customWidth="1"/>
    <col min="2922" max="2922" width="7.109375" style="162" customWidth="1"/>
    <col min="2923" max="2924" width="7.21875" style="162" customWidth="1"/>
    <col min="2925" max="2925" width="8.44140625" style="162" customWidth="1"/>
    <col min="2926" max="2926" width="8.88671875" style="162" customWidth="1"/>
    <col min="2927" max="2927" width="8.33203125" style="162" customWidth="1"/>
    <col min="2928" max="2928" width="9.21875" style="162" customWidth="1"/>
    <col min="2929" max="2929" width="7.109375" style="162" customWidth="1"/>
    <col min="2930" max="2930" width="7.6640625" style="162" customWidth="1"/>
    <col min="2931" max="2954" width="0" style="162" hidden="1" customWidth="1"/>
    <col min="2955" max="2955" width="9.109375" style="162" customWidth="1"/>
    <col min="2956" max="2956" width="11.21875" style="162" customWidth="1"/>
    <col min="2957" max="2957" width="11" style="162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9.88671875" style="162" customWidth="1"/>
    <col min="3152" max="3152" width="8.109375" style="162" customWidth="1"/>
    <col min="3153" max="3157" width="0" style="162" hidden="1" customWidth="1"/>
    <col min="3158" max="3158" width="9.33203125" style="162" customWidth="1"/>
    <col min="3159" max="3159" width="10.77734375" style="162" customWidth="1"/>
    <col min="3160" max="3160" width="0" style="162" hidden="1" customWidth="1"/>
    <col min="3161" max="3161" width="8.44140625" style="162" customWidth="1"/>
    <col min="3162" max="3162" width="0" style="162" hidden="1" customWidth="1"/>
    <col min="3163" max="3163" width="9.44140625" style="162" customWidth="1"/>
    <col min="3164" max="3164" width="7.44140625" style="162" customWidth="1"/>
    <col min="3165" max="3165" width="11.5546875" style="162" customWidth="1"/>
    <col min="3166" max="3166" width="8.21875" style="162" customWidth="1"/>
    <col min="3167" max="3167" width="9.5546875" style="162" customWidth="1"/>
    <col min="3168" max="3168" width="0" style="162" hidden="1" customWidth="1"/>
    <col min="3169" max="3169" width="8.109375" style="162" customWidth="1"/>
    <col min="3170" max="3170" width="8.44140625" style="162" customWidth="1"/>
    <col min="3171" max="3171" width="6.5546875" style="162" customWidth="1"/>
    <col min="3172" max="3172" width="7" style="162" customWidth="1"/>
    <col min="3173" max="3173" width="5.88671875" style="162" customWidth="1"/>
    <col min="3174" max="3174" width="6.77734375" style="162" customWidth="1"/>
    <col min="3175" max="3175" width="5.88671875" style="162" customWidth="1"/>
    <col min="3176" max="3176" width="10" style="162" customWidth="1"/>
    <col min="3177" max="3177" width="9.5546875" style="162" customWidth="1"/>
    <col min="3178" max="3178" width="7.109375" style="162" customWidth="1"/>
    <col min="3179" max="3180" width="7.21875" style="162" customWidth="1"/>
    <col min="3181" max="3181" width="8.44140625" style="162" customWidth="1"/>
    <col min="3182" max="3182" width="8.88671875" style="162" customWidth="1"/>
    <col min="3183" max="3183" width="8.33203125" style="162" customWidth="1"/>
    <col min="3184" max="3184" width="9.21875" style="162" customWidth="1"/>
    <col min="3185" max="3185" width="7.109375" style="162" customWidth="1"/>
    <col min="3186" max="3186" width="7.6640625" style="162" customWidth="1"/>
    <col min="3187" max="3210" width="0" style="162" hidden="1" customWidth="1"/>
    <col min="3211" max="3211" width="9.109375" style="162" customWidth="1"/>
    <col min="3212" max="3212" width="11.21875" style="162" customWidth="1"/>
    <col min="3213" max="3213" width="11" style="162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9.88671875" style="162" customWidth="1"/>
    <col min="3408" max="3408" width="8.109375" style="162" customWidth="1"/>
    <col min="3409" max="3413" width="0" style="162" hidden="1" customWidth="1"/>
    <col min="3414" max="3414" width="9.33203125" style="162" customWidth="1"/>
    <col min="3415" max="3415" width="10.77734375" style="162" customWidth="1"/>
    <col min="3416" max="3416" width="0" style="162" hidden="1" customWidth="1"/>
    <col min="3417" max="3417" width="8.44140625" style="162" customWidth="1"/>
    <col min="3418" max="3418" width="0" style="162" hidden="1" customWidth="1"/>
    <col min="3419" max="3419" width="9.44140625" style="162" customWidth="1"/>
    <col min="3420" max="3420" width="7.44140625" style="162" customWidth="1"/>
    <col min="3421" max="3421" width="11.5546875" style="162" customWidth="1"/>
    <col min="3422" max="3422" width="8.21875" style="162" customWidth="1"/>
    <col min="3423" max="3423" width="9.5546875" style="162" customWidth="1"/>
    <col min="3424" max="3424" width="0" style="162" hidden="1" customWidth="1"/>
    <col min="3425" max="3425" width="8.109375" style="162" customWidth="1"/>
    <col min="3426" max="3426" width="8.44140625" style="162" customWidth="1"/>
    <col min="3427" max="3427" width="6.5546875" style="162" customWidth="1"/>
    <col min="3428" max="3428" width="7" style="162" customWidth="1"/>
    <col min="3429" max="3429" width="5.88671875" style="162" customWidth="1"/>
    <col min="3430" max="3430" width="6.77734375" style="162" customWidth="1"/>
    <col min="3431" max="3431" width="5.88671875" style="162" customWidth="1"/>
    <col min="3432" max="3432" width="10" style="162" customWidth="1"/>
    <col min="3433" max="3433" width="9.5546875" style="162" customWidth="1"/>
    <col min="3434" max="3434" width="7.109375" style="162" customWidth="1"/>
    <col min="3435" max="3436" width="7.21875" style="162" customWidth="1"/>
    <col min="3437" max="3437" width="8.44140625" style="162" customWidth="1"/>
    <col min="3438" max="3438" width="8.88671875" style="162" customWidth="1"/>
    <col min="3439" max="3439" width="8.33203125" style="162" customWidth="1"/>
    <col min="3440" max="3440" width="9.21875" style="162" customWidth="1"/>
    <col min="3441" max="3441" width="7.109375" style="162" customWidth="1"/>
    <col min="3442" max="3442" width="7.6640625" style="162" customWidth="1"/>
    <col min="3443" max="3466" width="0" style="162" hidden="1" customWidth="1"/>
    <col min="3467" max="3467" width="9.109375" style="162" customWidth="1"/>
    <col min="3468" max="3468" width="11.21875" style="162" customWidth="1"/>
    <col min="3469" max="3469" width="11" style="162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9.88671875" style="162" customWidth="1"/>
    <col min="3664" max="3664" width="8.109375" style="162" customWidth="1"/>
    <col min="3665" max="3669" width="0" style="162" hidden="1" customWidth="1"/>
    <col min="3670" max="3670" width="9.33203125" style="162" customWidth="1"/>
    <col min="3671" max="3671" width="10.77734375" style="162" customWidth="1"/>
    <col min="3672" max="3672" width="0" style="162" hidden="1" customWidth="1"/>
    <col min="3673" max="3673" width="8.44140625" style="162" customWidth="1"/>
    <col min="3674" max="3674" width="0" style="162" hidden="1" customWidth="1"/>
    <col min="3675" max="3675" width="9.44140625" style="162" customWidth="1"/>
    <col min="3676" max="3676" width="7.44140625" style="162" customWidth="1"/>
    <col min="3677" max="3677" width="11.5546875" style="162" customWidth="1"/>
    <col min="3678" max="3678" width="8.21875" style="162" customWidth="1"/>
    <col min="3679" max="3679" width="9.5546875" style="162" customWidth="1"/>
    <col min="3680" max="3680" width="0" style="162" hidden="1" customWidth="1"/>
    <col min="3681" max="3681" width="8.109375" style="162" customWidth="1"/>
    <col min="3682" max="3682" width="8.44140625" style="162" customWidth="1"/>
    <col min="3683" max="3683" width="6.5546875" style="162" customWidth="1"/>
    <col min="3684" max="3684" width="7" style="162" customWidth="1"/>
    <col min="3685" max="3685" width="5.88671875" style="162" customWidth="1"/>
    <col min="3686" max="3686" width="6.77734375" style="162" customWidth="1"/>
    <col min="3687" max="3687" width="5.88671875" style="162" customWidth="1"/>
    <col min="3688" max="3688" width="10" style="162" customWidth="1"/>
    <col min="3689" max="3689" width="9.5546875" style="162" customWidth="1"/>
    <col min="3690" max="3690" width="7.109375" style="162" customWidth="1"/>
    <col min="3691" max="3692" width="7.21875" style="162" customWidth="1"/>
    <col min="3693" max="3693" width="8.44140625" style="162" customWidth="1"/>
    <col min="3694" max="3694" width="8.88671875" style="162" customWidth="1"/>
    <col min="3695" max="3695" width="8.33203125" style="162" customWidth="1"/>
    <col min="3696" max="3696" width="9.21875" style="162" customWidth="1"/>
    <col min="3697" max="3697" width="7.109375" style="162" customWidth="1"/>
    <col min="3698" max="3698" width="7.6640625" style="162" customWidth="1"/>
    <col min="3699" max="3722" width="0" style="162" hidden="1" customWidth="1"/>
    <col min="3723" max="3723" width="9.109375" style="162" customWidth="1"/>
    <col min="3724" max="3724" width="11.21875" style="162" customWidth="1"/>
    <col min="3725" max="3725" width="11" style="162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9.88671875" style="162" customWidth="1"/>
    <col min="3920" max="3920" width="8.109375" style="162" customWidth="1"/>
    <col min="3921" max="3925" width="0" style="162" hidden="1" customWidth="1"/>
    <col min="3926" max="3926" width="9.33203125" style="162" customWidth="1"/>
    <col min="3927" max="3927" width="10.77734375" style="162" customWidth="1"/>
    <col min="3928" max="3928" width="0" style="162" hidden="1" customWidth="1"/>
    <col min="3929" max="3929" width="8.44140625" style="162" customWidth="1"/>
    <col min="3930" max="3930" width="0" style="162" hidden="1" customWidth="1"/>
    <col min="3931" max="3931" width="9.44140625" style="162" customWidth="1"/>
    <col min="3932" max="3932" width="7.44140625" style="162" customWidth="1"/>
    <col min="3933" max="3933" width="11.5546875" style="162" customWidth="1"/>
    <col min="3934" max="3934" width="8.21875" style="162" customWidth="1"/>
    <col min="3935" max="3935" width="9.5546875" style="162" customWidth="1"/>
    <col min="3936" max="3936" width="0" style="162" hidden="1" customWidth="1"/>
    <col min="3937" max="3937" width="8.109375" style="162" customWidth="1"/>
    <col min="3938" max="3938" width="8.44140625" style="162" customWidth="1"/>
    <col min="3939" max="3939" width="6.5546875" style="162" customWidth="1"/>
    <col min="3940" max="3940" width="7" style="162" customWidth="1"/>
    <col min="3941" max="3941" width="5.88671875" style="162" customWidth="1"/>
    <col min="3942" max="3942" width="6.77734375" style="162" customWidth="1"/>
    <col min="3943" max="3943" width="5.88671875" style="162" customWidth="1"/>
    <col min="3944" max="3944" width="10" style="162" customWidth="1"/>
    <col min="3945" max="3945" width="9.5546875" style="162" customWidth="1"/>
    <col min="3946" max="3946" width="7.109375" style="162" customWidth="1"/>
    <col min="3947" max="3948" width="7.21875" style="162" customWidth="1"/>
    <col min="3949" max="3949" width="8.44140625" style="162" customWidth="1"/>
    <col min="3950" max="3950" width="8.88671875" style="162" customWidth="1"/>
    <col min="3951" max="3951" width="8.33203125" style="162" customWidth="1"/>
    <col min="3952" max="3952" width="9.21875" style="162" customWidth="1"/>
    <col min="3953" max="3953" width="7.109375" style="162" customWidth="1"/>
    <col min="3954" max="3954" width="7.6640625" style="162" customWidth="1"/>
    <col min="3955" max="3978" width="0" style="162" hidden="1" customWidth="1"/>
    <col min="3979" max="3979" width="9.109375" style="162" customWidth="1"/>
    <col min="3980" max="3980" width="11.21875" style="162" customWidth="1"/>
    <col min="3981" max="3981" width="11" style="162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9.88671875" style="162" customWidth="1"/>
    <col min="4176" max="4176" width="8.109375" style="162" customWidth="1"/>
    <col min="4177" max="4181" width="0" style="162" hidden="1" customWidth="1"/>
    <col min="4182" max="4182" width="9.33203125" style="162" customWidth="1"/>
    <col min="4183" max="4183" width="10.77734375" style="162" customWidth="1"/>
    <col min="4184" max="4184" width="0" style="162" hidden="1" customWidth="1"/>
    <col min="4185" max="4185" width="8.44140625" style="162" customWidth="1"/>
    <col min="4186" max="4186" width="0" style="162" hidden="1" customWidth="1"/>
    <col min="4187" max="4187" width="9.44140625" style="162" customWidth="1"/>
    <col min="4188" max="4188" width="7.44140625" style="162" customWidth="1"/>
    <col min="4189" max="4189" width="11.5546875" style="162" customWidth="1"/>
    <col min="4190" max="4190" width="8.21875" style="162" customWidth="1"/>
    <col min="4191" max="4191" width="9.5546875" style="162" customWidth="1"/>
    <col min="4192" max="4192" width="0" style="162" hidden="1" customWidth="1"/>
    <col min="4193" max="4193" width="8.109375" style="162" customWidth="1"/>
    <col min="4194" max="4194" width="8.44140625" style="162" customWidth="1"/>
    <col min="4195" max="4195" width="6.5546875" style="162" customWidth="1"/>
    <col min="4196" max="4196" width="7" style="162" customWidth="1"/>
    <col min="4197" max="4197" width="5.88671875" style="162" customWidth="1"/>
    <col min="4198" max="4198" width="6.77734375" style="162" customWidth="1"/>
    <col min="4199" max="4199" width="5.88671875" style="162" customWidth="1"/>
    <col min="4200" max="4200" width="10" style="162" customWidth="1"/>
    <col min="4201" max="4201" width="9.5546875" style="162" customWidth="1"/>
    <col min="4202" max="4202" width="7.109375" style="162" customWidth="1"/>
    <col min="4203" max="4204" width="7.21875" style="162" customWidth="1"/>
    <col min="4205" max="4205" width="8.44140625" style="162" customWidth="1"/>
    <col min="4206" max="4206" width="8.88671875" style="162" customWidth="1"/>
    <col min="4207" max="4207" width="8.33203125" style="162" customWidth="1"/>
    <col min="4208" max="4208" width="9.21875" style="162" customWidth="1"/>
    <col min="4209" max="4209" width="7.109375" style="162" customWidth="1"/>
    <col min="4210" max="4210" width="7.6640625" style="162" customWidth="1"/>
    <col min="4211" max="4234" width="0" style="162" hidden="1" customWidth="1"/>
    <col min="4235" max="4235" width="9.109375" style="162" customWidth="1"/>
    <col min="4236" max="4236" width="11.21875" style="162" customWidth="1"/>
    <col min="4237" max="4237" width="11" style="162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9.88671875" style="162" customWidth="1"/>
    <col min="4432" max="4432" width="8.109375" style="162" customWidth="1"/>
    <col min="4433" max="4437" width="0" style="162" hidden="1" customWidth="1"/>
    <col min="4438" max="4438" width="9.33203125" style="162" customWidth="1"/>
    <col min="4439" max="4439" width="10.77734375" style="162" customWidth="1"/>
    <col min="4440" max="4440" width="0" style="162" hidden="1" customWidth="1"/>
    <col min="4441" max="4441" width="8.44140625" style="162" customWidth="1"/>
    <col min="4442" max="4442" width="0" style="162" hidden="1" customWidth="1"/>
    <col min="4443" max="4443" width="9.44140625" style="162" customWidth="1"/>
    <col min="4444" max="4444" width="7.44140625" style="162" customWidth="1"/>
    <col min="4445" max="4445" width="11.5546875" style="162" customWidth="1"/>
    <col min="4446" max="4446" width="8.21875" style="162" customWidth="1"/>
    <col min="4447" max="4447" width="9.5546875" style="162" customWidth="1"/>
    <col min="4448" max="4448" width="0" style="162" hidden="1" customWidth="1"/>
    <col min="4449" max="4449" width="8.109375" style="162" customWidth="1"/>
    <col min="4450" max="4450" width="8.44140625" style="162" customWidth="1"/>
    <col min="4451" max="4451" width="6.5546875" style="162" customWidth="1"/>
    <col min="4452" max="4452" width="7" style="162" customWidth="1"/>
    <col min="4453" max="4453" width="5.88671875" style="162" customWidth="1"/>
    <col min="4454" max="4454" width="6.77734375" style="162" customWidth="1"/>
    <col min="4455" max="4455" width="5.88671875" style="162" customWidth="1"/>
    <col min="4456" max="4456" width="10" style="162" customWidth="1"/>
    <col min="4457" max="4457" width="9.5546875" style="162" customWidth="1"/>
    <col min="4458" max="4458" width="7.109375" style="162" customWidth="1"/>
    <col min="4459" max="4460" width="7.21875" style="162" customWidth="1"/>
    <col min="4461" max="4461" width="8.44140625" style="162" customWidth="1"/>
    <col min="4462" max="4462" width="8.88671875" style="162" customWidth="1"/>
    <col min="4463" max="4463" width="8.33203125" style="162" customWidth="1"/>
    <col min="4464" max="4464" width="9.21875" style="162" customWidth="1"/>
    <col min="4465" max="4465" width="7.109375" style="162" customWidth="1"/>
    <col min="4466" max="4466" width="7.6640625" style="162" customWidth="1"/>
    <col min="4467" max="4490" width="0" style="162" hidden="1" customWidth="1"/>
    <col min="4491" max="4491" width="9.109375" style="162" customWidth="1"/>
    <col min="4492" max="4492" width="11.21875" style="162" customWidth="1"/>
    <col min="4493" max="4493" width="11" style="162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9.88671875" style="162" customWidth="1"/>
    <col min="4688" max="4688" width="8.109375" style="162" customWidth="1"/>
    <col min="4689" max="4693" width="0" style="162" hidden="1" customWidth="1"/>
    <col min="4694" max="4694" width="9.33203125" style="162" customWidth="1"/>
    <col min="4695" max="4695" width="10.77734375" style="162" customWidth="1"/>
    <col min="4696" max="4696" width="0" style="162" hidden="1" customWidth="1"/>
    <col min="4697" max="4697" width="8.44140625" style="162" customWidth="1"/>
    <col min="4698" max="4698" width="0" style="162" hidden="1" customWidth="1"/>
    <col min="4699" max="4699" width="9.44140625" style="162" customWidth="1"/>
    <col min="4700" max="4700" width="7.44140625" style="162" customWidth="1"/>
    <col min="4701" max="4701" width="11.5546875" style="162" customWidth="1"/>
    <col min="4702" max="4702" width="8.21875" style="162" customWidth="1"/>
    <col min="4703" max="4703" width="9.5546875" style="162" customWidth="1"/>
    <col min="4704" max="4704" width="0" style="162" hidden="1" customWidth="1"/>
    <col min="4705" max="4705" width="8.109375" style="162" customWidth="1"/>
    <col min="4706" max="4706" width="8.44140625" style="162" customWidth="1"/>
    <col min="4707" max="4707" width="6.5546875" style="162" customWidth="1"/>
    <col min="4708" max="4708" width="7" style="162" customWidth="1"/>
    <col min="4709" max="4709" width="5.88671875" style="162" customWidth="1"/>
    <col min="4710" max="4710" width="6.77734375" style="162" customWidth="1"/>
    <col min="4711" max="4711" width="5.88671875" style="162" customWidth="1"/>
    <col min="4712" max="4712" width="10" style="162" customWidth="1"/>
    <col min="4713" max="4713" width="9.5546875" style="162" customWidth="1"/>
    <col min="4714" max="4714" width="7.109375" style="162" customWidth="1"/>
    <col min="4715" max="4716" width="7.21875" style="162" customWidth="1"/>
    <col min="4717" max="4717" width="8.44140625" style="162" customWidth="1"/>
    <col min="4718" max="4718" width="8.88671875" style="162" customWidth="1"/>
    <col min="4719" max="4719" width="8.33203125" style="162" customWidth="1"/>
    <col min="4720" max="4720" width="9.21875" style="162" customWidth="1"/>
    <col min="4721" max="4721" width="7.109375" style="162" customWidth="1"/>
    <col min="4722" max="4722" width="7.6640625" style="162" customWidth="1"/>
    <col min="4723" max="4746" width="0" style="162" hidden="1" customWidth="1"/>
    <col min="4747" max="4747" width="9.109375" style="162" customWidth="1"/>
    <col min="4748" max="4748" width="11.21875" style="162" customWidth="1"/>
    <col min="4749" max="4749" width="11" style="162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9.88671875" style="162" customWidth="1"/>
    <col min="4944" max="4944" width="8.109375" style="162" customWidth="1"/>
    <col min="4945" max="4949" width="0" style="162" hidden="1" customWidth="1"/>
    <col min="4950" max="4950" width="9.33203125" style="162" customWidth="1"/>
    <col min="4951" max="4951" width="10.77734375" style="162" customWidth="1"/>
    <col min="4952" max="4952" width="0" style="162" hidden="1" customWidth="1"/>
    <col min="4953" max="4953" width="8.44140625" style="162" customWidth="1"/>
    <col min="4954" max="4954" width="0" style="162" hidden="1" customWidth="1"/>
    <col min="4955" max="4955" width="9.44140625" style="162" customWidth="1"/>
    <col min="4956" max="4956" width="7.44140625" style="162" customWidth="1"/>
    <col min="4957" max="4957" width="11.5546875" style="162" customWidth="1"/>
    <col min="4958" max="4958" width="8.21875" style="162" customWidth="1"/>
    <col min="4959" max="4959" width="9.5546875" style="162" customWidth="1"/>
    <col min="4960" max="4960" width="0" style="162" hidden="1" customWidth="1"/>
    <col min="4961" max="4961" width="8.109375" style="162" customWidth="1"/>
    <col min="4962" max="4962" width="8.44140625" style="162" customWidth="1"/>
    <col min="4963" max="4963" width="6.5546875" style="162" customWidth="1"/>
    <col min="4964" max="4964" width="7" style="162" customWidth="1"/>
    <col min="4965" max="4965" width="5.88671875" style="162" customWidth="1"/>
    <col min="4966" max="4966" width="6.77734375" style="162" customWidth="1"/>
    <col min="4967" max="4967" width="5.88671875" style="162" customWidth="1"/>
    <col min="4968" max="4968" width="10" style="162" customWidth="1"/>
    <col min="4969" max="4969" width="9.5546875" style="162" customWidth="1"/>
    <col min="4970" max="4970" width="7.109375" style="162" customWidth="1"/>
    <col min="4971" max="4972" width="7.21875" style="162" customWidth="1"/>
    <col min="4973" max="4973" width="8.44140625" style="162" customWidth="1"/>
    <col min="4974" max="4974" width="8.88671875" style="162" customWidth="1"/>
    <col min="4975" max="4975" width="8.33203125" style="162" customWidth="1"/>
    <col min="4976" max="4976" width="9.21875" style="162" customWidth="1"/>
    <col min="4977" max="4977" width="7.109375" style="162" customWidth="1"/>
    <col min="4978" max="4978" width="7.6640625" style="162" customWidth="1"/>
    <col min="4979" max="5002" width="0" style="162" hidden="1" customWidth="1"/>
    <col min="5003" max="5003" width="9.109375" style="162" customWidth="1"/>
    <col min="5004" max="5004" width="11.21875" style="162" customWidth="1"/>
    <col min="5005" max="5005" width="11" style="162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9.88671875" style="162" customWidth="1"/>
    <col min="5200" max="5200" width="8.109375" style="162" customWidth="1"/>
    <col min="5201" max="5205" width="0" style="162" hidden="1" customWidth="1"/>
    <col min="5206" max="5206" width="9.33203125" style="162" customWidth="1"/>
    <col min="5207" max="5207" width="10.77734375" style="162" customWidth="1"/>
    <col min="5208" max="5208" width="0" style="162" hidden="1" customWidth="1"/>
    <col min="5209" max="5209" width="8.44140625" style="162" customWidth="1"/>
    <col min="5210" max="5210" width="0" style="162" hidden="1" customWidth="1"/>
    <col min="5211" max="5211" width="9.44140625" style="162" customWidth="1"/>
    <col min="5212" max="5212" width="7.44140625" style="162" customWidth="1"/>
    <col min="5213" max="5213" width="11.5546875" style="162" customWidth="1"/>
    <col min="5214" max="5214" width="8.21875" style="162" customWidth="1"/>
    <col min="5215" max="5215" width="9.5546875" style="162" customWidth="1"/>
    <col min="5216" max="5216" width="0" style="162" hidden="1" customWidth="1"/>
    <col min="5217" max="5217" width="8.109375" style="162" customWidth="1"/>
    <col min="5218" max="5218" width="8.44140625" style="162" customWidth="1"/>
    <col min="5219" max="5219" width="6.5546875" style="162" customWidth="1"/>
    <col min="5220" max="5220" width="7" style="162" customWidth="1"/>
    <col min="5221" max="5221" width="5.88671875" style="162" customWidth="1"/>
    <col min="5222" max="5222" width="6.77734375" style="162" customWidth="1"/>
    <col min="5223" max="5223" width="5.88671875" style="162" customWidth="1"/>
    <col min="5224" max="5224" width="10" style="162" customWidth="1"/>
    <col min="5225" max="5225" width="9.5546875" style="162" customWidth="1"/>
    <col min="5226" max="5226" width="7.109375" style="162" customWidth="1"/>
    <col min="5227" max="5228" width="7.21875" style="162" customWidth="1"/>
    <col min="5229" max="5229" width="8.44140625" style="162" customWidth="1"/>
    <col min="5230" max="5230" width="8.88671875" style="162" customWidth="1"/>
    <col min="5231" max="5231" width="8.33203125" style="162" customWidth="1"/>
    <col min="5232" max="5232" width="9.21875" style="162" customWidth="1"/>
    <col min="5233" max="5233" width="7.109375" style="162" customWidth="1"/>
    <col min="5234" max="5234" width="7.6640625" style="162" customWidth="1"/>
    <col min="5235" max="5258" width="0" style="162" hidden="1" customWidth="1"/>
    <col min="5259" max="5259" width="9.109375" style="162" customWidth="1"/>
    <col min="5260" max="5260" width="11.21875" style="162" customWidth="1"/>
    <col min="5261" max="5261" width="11" style="162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9.88671875" style="162" customWidth="1"/>
    <col min="5456" max="5456" width="8.109375" style="162" customWidth="1"/>
    <col min="5457" max="5461" width="0" style="162" hidden="1" customWidth="1"/>
    <col min="5462" max="5462" width="9.33203125" style="162" customWidth="1"/>
    <col min="5463" max="5463" width="10.77734375" style="162" customWidth="1"/>
    <col min="5464" max="5464" width="0" style="162" hidden="1" customWidth="1"/>
    <col min="5465" max="5465" width="8.44140625" style="162" customWidth="1"/>
    <col min="5466" max="5466" width="0" style="162" hidden="1" customWidth="1"/>
    <col min="5467" max="5467" width="9.44140625" style="162" customWidth="1"/>
    <col min="5468" max="5468" width="7.44140625" style="162" customWidth="1"/>
    <col min="5469" max="5469" width="11.5546875" style="162" customWidth="1"/>
    <col min="5470" max="5470" width="8.21875" style="162" customWidth="1"/>
    <col min="5471" max="5471" width="9.5546875" style="162" customWidth="1"/>
    <col min="5472" max="5472" width="0" style="162" hidden="1" customWidth="1"/>
    <col min="5473" max="5473" width="8.109375" style="162" customWidth="1"/>
    <col min="5474" max="5474" width="8.44140625" style="162" customWidth="1"/>
    <col min="5475" max="5475" width="6.5546875" style="162" customWidth="1"/>
    <col min="5476" max="5476" width="7" style="162" customWidth="1"/>
    <col min="5477" max="5477" width="5.88671875" style="162" customWidth="1"/>
    <col min="5478" max="5478" width="6.77734375" style="162" customWidth="1"/>
    <col min="5479" max="5479" width="5.88671875" style="162" customWidth="1"/>
    <col min="5480" max="5480" width="10" style="162" customWidth="1"/>
    <col min="5481" max="5481" width="9.5546875" style="162" customWidth="1"/>
    <col min="5482" max="5482" width="7.109375" style="162" customWidth="1"/>
    <col min="5483" max="5484" width="7.21875" style="162" customWidth="1"/>
    <col min="5485" max="5485" width="8.44140625" style="162" customWidth="1"/>
    <col min="5486" max="5486" width="8.88671875" style="162" customWidth="1"/>
    <col min="5487" max="5487" width="8.33203125" style="162" customWidth="1"/>
    <col min="5488" max="5488" width="9.21875" style="162" customWidth="1"/>
    <col min="5489" max="5489" width="7.109375" style="162" customWidth="1"/>
    <col min="5490" max="5490" width="7.6640625" style="162" customWidth="1"/>
    <col min="5491" max="5514" width="0" style="162" hidden="1" customWidth="1"/>
    <col min="5515" max="5515" width="9.109375" style="162" customWidth="1"/>
    <col min="5516" max="5516" width="11.21875" style="162" customWidth="1"/>
    <col min="5517" max="5517" width="11" style="162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9.88671875" style="162" customWidth="1"/>
    <col min="5712" max="5712" width="8.109375" style="162" customWidth="1"/>
    <col min="5713" max="5717" width="0" style="162" hidden="1" customWidth="1"/>
    <col min="5718" max="5718" width="9.33203125" style="162" customWidth="1"/>
    <col min="5719" max="5719" width="10.77734375" style="162" customWidth="1"/>
    <col min="5720" max="5720" width="0" style="162" hidden="1" customWidth="1"/>
    <col min="5721" max="5721" width="8.44140625" style="162" customWidth="1"/>
    <col min="5722" max="5722" width="0" style="162" hidden="1" customWidth="1"/>
    <col min="5723" max="5723" width="9.44140625" style="162" customWidth="1"/>
    <col min="5724" max="5724" width="7.44140625" style="162" customWidth="1"/>
    <col min="5725" max="5725" width="11.5546875" style="162" customWidth="1"/>
    <col min="5726" max="5726" width="8.21875" style="162" customWidth="1"/>
    <col min="5727" max="5727" width="9.5546875" style="162" customWidth="1"/>
    <col min="5728" max="5728" width="0" style="162" hidden="1" customWidth="1"/>
    <col min="5729" max="5729" width="8.109375" style="162" customWidth="1"/>
    <col min="5730" max="5730" width="8.44140625" style="162" customWidth="1"/>
    <col min="5731" max="5731" width="6.5546875" style="162" customWidth="1"/>
    <col min="5732" max="5732" width="7" style="162" customWidth="1"/>
    <col min="5733" max="5733" width="5.88671875" style="162" customWidth="1"/>
    <col min="5734" max="5734" width="6.77734375" style="162" customWidth="1"/>
    <col min="5735" max="5735" width="5.88671875" style="162" customWidth="1"/>
    <col min="5736" max="5736" width="10" style="162" customWidth="1"/>
    <col min="5737" max="5737" width="9.5546875" style="162" customWidth="1"/>
    <col min="5738" max="5738" width="7.109375" style="162" customWidth="1"/>
    <col min="5739" max="5740" width="7.21875" style="162" customWidth="1"/>
    <col min="5741" max="5741" width="8.44140625" style="162" customWidth="1"/>
    <col min="5742" max="5742" width="8.88671875" style="162" customWidth="1"/>
    <col min="5743" max="5743" width="8.33203125" style="162" customWidth="1"/>
    <col min="5744" max="5744" width="9.21875" style="162" customWidth="1"/>
    <col min="5745" max="5745" width="7.109375" style="162" customWidth="1"/>
    <col min="5746" max="5746" width="7.6640625" style="162" customWidth="1"/>
    <col min="5747" max="5770" width="0" style="162" hidden="1" customWidth="1"/>
    <col min="5771" max="5771" width="9.109375" style="162" customWidth="1"/>
    <col min="5772" max="5772" width="11.21875" style="162" customWidth="1"/>
    <col min="5773" max="5773" width="11" style="162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9.88671875" style="162" customWidth="1"/>
    <col min="5968" max="5968" width="8.109375" style="162" customWidth="1"/>
    <col min="5969" max="5973" width="0" style="162" hidden="1" customWidth="1"/>
    <col min="5974" max="5974" width="9.33203125" style="162" customWidth="1"/>
    <col min="5975" max="5975" width="10.77734375" style="162" customWidth="1"/>
    <col min="5976" max="5976" width="0" style="162" hidden="1" customWidth="1"/>
    <col min="5977" max="5977" width="8.44140625" style="162" customWidth="1"/>
    <col min="5978" max="5978" width="0" style="162" hidden="1" customWidth="1"/>
    <col min="5979" max="5979" width="9.44140625" style="162" customWidth="1"/>
    <col min="5980" max="5980" width="7.44140625" style="162" customWidth="1"/>
    <col min="5981" max="5981" width="11.5546875" style="162" customWidth="1"/>
    <col min="5982" max="5982" width="8.21875" style="162" customWidth="1"/>
    <col min="5983" max="5983" width="9.5546875" style="162" customWidth="1"/>
    <col min="5984" max="5984" width="0" style="162" hidden="1" customWidth="1"/>
    <col min="5985" max="5985" width="8.109375" style="162" customWidth="1"/>
    <col min="5986" max="5986" width="8.44140625" style="162" customWidth="1"/>
    <col min="5987" max="5987" width="6.5546875" style="162" customWidth="1"/>
    <col min="5988" max="5988" width="7" style="162" customWidth="1"/>
    <col min="5989" max="5989" width="5.88671875" style="162" customWidth="1"/>
    <col min="5990" max="5990" width="6.77734375" style="162" customWidth="1"/>
    <col min="5991" max="5991" width="5.88671875" style="162" customWidth="1"/>
    <col min="5992" max="5992" width="10" style="162" customWidth="1"/>
    <col min="5993" max="5993" width="9.5546875" style="162" customWidth="1"/>
    <col min="5994" max="5994" width="7.109375" style="162" customWidth="1"/>
    <col min="5995" max="5996" width="7.21875" style="162" customWidth="1"/>
    <col min="5997" max="5997" width="8.44140625" style="162" customWidth="1"/>
    <col min="5998" max="5998" width="8.88671875" style="162" customWidth="1"/>
    <col min="5999" max="5999" width="8.33203125" style="162" customWidth="1"/>
    <col min="6000" max="6000" width="9.21875" style="162" customWidth="1"/>
    <col min="6001" max="6001" width="7.109375" style="162" customWidth="1"/>
    <col min="6002" max="6002" width="7.6640625" style="162" customWidth="1"/>
    <col min="6003" max="6026" width="0" style="162" hidden="1" customWidth="1"/>
    <col min="6027" max="6027" width="9.109375" style="162" customWidth="1"/>
    <col min="6028" max="6028" width="11.21875" style="162" customWidth="1"/>
    <col min="6029" max="6029" width="11" style="162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9.88671875" style="162" customWidth="1"/>
    <col min="6224" max="6224" width="8.109375" style="162" customWidth="1"/>
    <col min="6225" max="6229" width="0" style="162" hidden="1" customWidth="1"/>
    <col min="6230" max="6230" width="9.33203125" style="162" customWidth="1"/>
    <col min="6231" max="6231" width="10.77734375" style="162" customWidth="1"/>
    <col min="6232" max="6232" width="0" style="162" hidden="1" customWidth="1"/>
    <col min="6233" max="6233" width="8.44140625" style="162" customWidth="1"/>
    <col min="6234" max="6234" width="0" style="162" hidden="1" customWidth="1"/>
    <col min="6235" max="6235" width="9.44140625" style="162" customWidth="1"/>
    <col min="6236" max="6236" width="7.44140625" style="162" customWidth="1"/>
    <col min="6237" max="6237" width="11.5546875" style="162" customWidth="1"/>
    <col min="6238" max="6238" width="8.21875" style="162" customWidth="1"/>
    <col min="6239" max="6239" width="9.5546875" style="162" customWidth="1"/>
    <col min="6240" max="6240" width="0" style="162" hidden="1" customWidth="1"/>
    <col min="6241" max="6241" width="8.109375" style="162" customWidth="1"/>
    <col min="6242" max="6242" width="8.44140625" style="162" customWidth="1"/>
    <col min="6243" max="6243" width="6.5546875" style="162" customWidth="1"/>
    <col min="6244" max="6244" width="7" style="162" customWidth="1"/>
    <col min="6245" max="6245" width="5.88671875" style="162" customWidth="1"/>
    <col min="6246" max="6246" width="6.77734375" style="162" customWidth="1"/>
    <col min="6247" max="6247" width="5.88671875" style="162" customWidth="1"/>
    <col min="6248" max="6248" width="10" style="162" customWidth="1"/>
    <col min="6249" max="6249" width="9.5546875" style="162" customWidth="1"/>
    <col min="6250" max="6250" width="7.109375" style="162" customWidth="1"/>
    <col min="6251" max="6252" width="7.21875" style="162" customWidth="1"/>
    <col min="6253" max="6253" width="8.44140625" style="162" customWidth="1"/>
    <col min="6254" max="6254" width="8.88671875" style="162" customWidth="1"/>
    <col min="6255" max="6255" width="8.33203125" style="162" customWidth="1"/>
    <col min="6256" max="6256" width="9.21875" style="162" customWidth="1"/>
    <col min="6257" max="6257" width="7.109375" style="162" customWidth="1"/>
    <col min="6258" max="6258" width="7.6640625" style="162" customWidth="1"/>
    <col min="6259" max="6282" width="0" style="162" hidden="1" customWidth="1"/>
    <col min="6283" max="6283" width="9.109375" style="162" customWidth="1"/>
    <col min="6284" max="6284" width="11.21875" style="162" customWidth="1"/>
    <col min="6285" max="6285" width="11" style="162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9.88671875" style="162" customWidth="1"/>
    <col min="6480" max="6480" width="8.109375" style="162" customWidth="1"/>
    <col min="6481" max="6485" width="0" style="162" hidden="1" customWidth="1"/>
    <col min="6486" max="6486" width="9.33203125" style="162" customWidth="1"/>
    <col min="6487" max="6487" width="10.77734375" style="162" customWidth="1"/>
    <col min="6488" max="6488" width="0" style="162" hidden="1" customWidth="1"/>
    <col min="6489" max="6489" width="8.44140625" style="162" customWidth="1"/>
    <col min="6490" max="6490" width="0" style="162" hidden="1" customWidth="1"/>
    <col min="6491" max="6491" width="9.44140625" style="162" customWidth="1"/>
    <col min="6492" max="6492" width="7.44140625" style="162" customWidth="1"/>
    <col min="6493" max="6493" width="11.5546875" style="162" customWidth="1"/>
    <col min="6494" max="6494" width="8.21875" style="162" customWidth="1"/>
    <col min="6495" max="6495" width="9.5546875" style="162" customWidth="1"/>
    <col min="6496" max="6496" width="0" style="162" hidden="1" customWidth="1"/>
    <col min="6497" max="6497" width="8.109375" style="162" customWidth="1"/>
    <col min="6498" max="6498" width="8.44140625" style="162" customWidth="1"/>
    <col min="6499" max="6499" width="6.5546875" style="162" customWidth="1"/>
    <col min="6500" max="6500" width="7" style="162" customWidth="1"/>
    <col min="6501" max="6501" width="5.88671875" style="162" customWidth="1"/>
    <col min="6502" max="6502" width="6.77734375" style="162" customWidth="1"/>
    <col min="6503" max="6503" width="5.88671875" style="162" customWidth="1"/>
    <col min="6504" max="6504" width="10" style="162" customWidth="1"/>
    <col min="6505" max="6505" width="9.5546875" style="162" customWidth="1"/>
    <col min="6506" max="6506" width="7.109375" style="162" customWidth="1"/>
    <col min="6507" max="6508" width="7.21875" style="162" customWidth="1"/>
    <col min="6509" max="6509" width="8.44140625" style="162" customWidth="1"/>
    <col min="6510" max="6510" width="8.88671875" style="162" customWidth="1"/>
    <col min="6511" max="6511" width="8.33203125" style="162" customWidth="1"/>
    <col min="6512" max="6512" width="9.21875" style="162" customWidth="1"/>
    <col min="6513" max="6513" width="7.109375" style="162" customWidth="1"/>
    <col min="6514" max="6514" width="7.6640625" style="162" customWidth="1"/>
    <col min="6515" max="6538" width="0" style="162" hidden="1" customWidth="1"/>
    <col min="6539" max="6539" width="9.109375" style="162" customWidth="1"/>
    <col min="6540" max="6540" width="11.21875" style="162" customWidth="1"/>
    <col min="6541" max="6541" width="11" style="162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9.88671875" style="162" customWidth="1"/>
    <col min="6736" max="6736" width="8.109375" style="162" customWidth="1"/>
    <col min="6737" max="6741" width="0" style="162" hidden="1" customWidth="1"/>
    <col min="6742" max="6742" width="9.33203125" style="162" customWidth="1"/>
    <col min="6743" max="6743" width="10.77734375" style="162" customWidth="1"/>
    <col min="6744" max="6744" width="0" style="162" hidden="1" customWidth="1"/>
    <col min="6745" max="6745" width="8.44140625" style="162" customWidth="1"/>
    <col min="6746" max="6746" width="0" style="162" hidden="1" customWidth="1"/>
    <col min="6747" max="6747" width="9.44140625" style="162" customWidth="1"/>
    <col min="6748" max="6748" width="7.44140625" style="162" customWidth="1"/>
    <col min="6749" max="6749" width="11.5546875" style="162" customWidth="1"/>
    <col min="6750" max="6750" width="8.21875" style="162" customWidth="1"/>
    <col min="6751" max="6751" width="9.5546875" style="162" customWidth="1"/>
    <col min="6752" max="6752" width="0" style="162" hidden="1" customWidth="1"/>
    <col min="6753" max="6753" width="8.109375" style="162" customWidth="1"/>
    <col min="6754" max="6754" width="8.44140625" style="162" customWidth="1"/>
    <col min="6755" max="6755" width="6.5546875" style="162" customWidth="1"/>
    <col min="6756" max="6756" width="7" style="162" customWidth="1"/>
    <col min="6757" max="6757" width="5.88671875" style="162" customWidth="1"/>
    <col min="6758" max="6758" width="6.77734375" style="162" customWidth="1"/>
    <col min="6759" max="6759" width="5.88671875" style="162" customWidth="1"/>
    <col min="6760" max="6760" width="10" style="162" customWidth="1"/>
    <col min="6761" max="6761" width="9.5546875" style="162" customWidth="1"/>
    <col min="6762" max="6762" width="7.109375" style="162" customWidth="1"/>
    <col min="6763" max="6764" width="7.21875" style="162" customWidth="1"/>
    <col min="6765" max="6765" width="8.44140625" style="162" customWidth="1"/>
    <col min="6766" max="6766" width="8.88671875" style="162" customWidth="1"/>
    <col min="6767" max="6767" width="8.33203125" style="162" customWidth="1"/>
    <col min="6768" max="6768" width="9.21875" style="162" customWidth="1"/>
    <col min="6769" max="6769" width="7.109375" style="162" customWidth="1"/>
    <col min="6770" max="6770" width="7.6640625" style="162" customWidth="1"/>
    <col min="6771" max="6794" width="0" style="162" hidden="1" customWidth="1"/>
    <col min="6795" max="6795" width="9.109375" style="162" customWidth="1"/>
    <col min="6796" max="6796" width="11.21875" style="162" customWidth="1"/>
    <col min="6797" max="6797" width="11" style="162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9.88671875" style="162" customWidth="1"/>
    <col min="6992" max="6992" width="8.109375" style="162" customWidth="1"/>
    <col min="6993" max="6997" width="0" style="162" hidden="1" customWidth="1"/>
    <col min="6998" max="6998" width="9.33203125" style="162" customWidth="1"/>
    <col min="6999" max="6999" width="10.77734375" style="162" customWidth="1"/>
    <col min="7000" max="7000" width="0" style="162" hidden="1" customWidth="1"/>
    <col min="7001" max="7001" width="8.44140625" style="162" customWidth="1"/>
    <col min="7002" max="7002" width="0" style="162" hidden="1" customWidth="1"/>
    <col min="7003" max="7003" width="9.44140625" style="162" customWidth="1"/>
    <col min="7004" max="7004" width="7.44140625" style="162" customWidth="1"/>
    <col min="7005" max="7005" width="11.5546875" style="162" customWidth="1"/>
    <col min="7006" max="7006" width="8.21875" style="162" customWidth="1"/>
    <col min="7007" max="7007" width="9.5546875" style="162" customWidth="1"/>
    <col min="7008" max="7008" width="0" style="162" hidden="1" customWidth="1"/>
    <col min="7009" max="7009" width="8.109375" style="162" customWidth="1"/>
    <col min="7010" max="7010" width="8.44140625" style="162" customWidth="1"/>
    <col min="7011" max="7011" width="6.5546875" style="162" customWidth="1"/>
    <col min="7012" max="7012" width="7" style="162" customWidth="1"/>
    <col min="7013" max="7013" width="5.88671875" style="162" customWidth="1"/>
    <col min="7014" max="7014" width="6.77734375" style="162" customWidth="1"/>
    <col min="7015" max="7015" width="5.88671875" style="162" customWidth="1"/>
    <col min="7016" max="7016" width="10" style="162" customWidth="1"/>
    <col min="7017" max="7017" width="9.5546875" style="162" customWidth="1"/>
    <col min="7018" max="7018" width="7.109375" style="162" customWidth="1"/>
    <col min="7019" max="7020" width="7.21875" style="162" customWidth="1"/>
    <col min="7021" max="7021" width="8.44140625" style="162" customWidth="1"/>
    <col min="7022" max="7022" width="8.88671875" style="162" customWidth="1"/>
    <col min="7023" max="7023" width="8.33203125" style="162" customWidth="1"/>
    <col min="7024" max="7024" width="9.21875" style="162" customWidth="1"/>
    <col min="7025" max="7025" width="7.109375" style="162" customWidth="1"/>
    <col min="7026" max="7026" width="7.6640625" style="162" customWidth="1"/>
    <col min="7027" max="7050" width="0" style="162" hidden="1" customWidth="1"/>
    <col min="7051" max="7051" width="9.109375" style="162" customWidth="1"/>
    <col min="7052" max="7052" width="11.21875" style="162" customWidth="1"/>
    <col min="7053" max="7053" width="11" style="162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9.88671875" style="162" customWidth="1"/>
    <col min="7248" max="7248" width="8.109375" style="162" customWidth="1"/>
    <col min="7249" max="7253" width="0" style="162" hidden="1" customWidth="1"/>
    <col min="7254" max="7254" width="9.33203125" style="162" customWidth="1"/>
    <col min="7255" max="7255" width="10.77734375" style="162" customWidth="1"/>
    <col min="7256" max="7256" width="0" style="162" hidden="1" customWidth="1"/>
    <col min="7257" max="7257" width="8.44140625" style="162" customWidth="1"/>
    <col min="7258" max="7258" width="0" style="162" hidden="1" customWidth="1"/>
    <col min="7259" max="7259" width="9.44140625" style="162" customWidth="1"/>
    <col min="7260" max="7260" width="7.44140625" style="162" customWidth="1"/>
    <col min="7261" max="7261" width="11.5546875" style="162" customWidth="1"/>
    <col min="7262" max="7262" width="8.21875" style="162" customWidth="1"/>
    <col min="7263" max="7263" width="9.5546875" style="162" customWidth="1"/>
    <col min="7264" max="7264" width="0" style="162" hidden="1" customWidth="1"/>
    <col min="7265" max="7265" width="8.109375" style="162" customWidth="1"/>
    <col min="7266" max="7266" width="8.44140625" style="162" customWidth="1"/>
    <col min="7267" max="7267" width="6.5546875" style="162" customWidth="1"/>
    <col min="7268" max="7268" width="7" style="162" customWidth="1"/>
    <col min="7269" max="7269" width="5.88671875" style="162" customWidth="1"/>
    <col min="7270" max="7270" width="6.77734375" style="162" customWidth="1"/>
    <col min="7271" max="7271" width="5.88671875" style="162" customWidth="1"/>
    <col min="7272" max="7272" width="10" style="162" customWidth="1"/>
    <col min="7273" max="7273" width="9.5546875" style="162" customWidth="1"/>
    <col min="7274" max="7274" width="7.109375" style="162" customWidth="1"/>
    <col min="7275" max="7276" width="7.21875" style="162" customWidth="1"/>
    <col min="7277" max="7277" width="8.44140625" style="162" customWidth="1"/>
    <col min="7278" max="7278" width="8.88671875" style="162" customWidth="1"/>
    <col min="7279" max="7279" width="8.33203125" style="162" customWidth="1"/>
    <col min="7280" max="7280" width="9.21875" style="162" customWidth="1"/>
    <col min="7281" max="7281" width="7.109375" style="162" customWidth="1"/>
    <col min="7282" max="7282" width="7.6640625" style="162" customWidth="1"/>
    <col min="7283" max="7306" width="0" style="162" hidden="1" customWidth="1"/>
    <col min="7307" max="7307" width="9.109375" style="162" customWidth="1"/>
    <col min="7308" max="7308" width="11.21875" style="162" customWidth="1"/>
    <col min="7309" max="7309" width="11" style="162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9.88671875" style="162" customWidth="1"/>
    <col min="7504" max="7504" width="8.109375" style="162" customWidth="1"/>
    <col min="7505" max="7509" width="0" style="162" hidden="1" customWidth="1"/>
    <col min="7510" max="7510" width="9.33203125" style="162" customWidth="1"/>
    <col min="7511" max="7511" width="10.77734375" style="162" customWidth="1"/>
    <col min="7512" max="7512" width="0" style="162" hidden="1" customWidth="1"/>
    <col min="7513" max="7513" width="8.44140625" style="162" customWidth="1"/>
    <col min="7514" max="7514" width="0" style="162" hidden="1" customWidth="1"/>
    <col min="7515" max="7515" width="9.44140625" style="162" customWidth="1"/>
    <col min="7516" max="7516" width="7.44140625" style="162" customWidth="1"/>
    <col min="7517" max="7517" width="11.5546875" style="162" customWidth="1"/>
    <col min="7518" max="7518" width="8.21875" style="162" customWidth="1"/>
    <col min="7519" max="7519" width="9.5546875" style="162" customWidth="1"/>
    <col min="7520" max="7520" width="0" style="162" hidden="1" customWidth="1"/>
    <col min="7521" max="7521" width="8.109375" style="162" customWidth="1"/>
    <col min="7522" max="7522" width="8.44140625" style="162" customWidth="1"/>
    <col min="7523" max="7523" width="6.5546875" style="162" customWidth="1"/>
    <col min="7524" max="7524" width="7" style="162" customWidth="1"/>
    <col min="7525" max="7525" width="5.88671875" style="162" customWidth="1"/>
    <col min="7526" max="7526" width="6.77734375" style="162" customWidth="1"/>
    <col min="7527" max="7527" width="5.88671875" style="162" customWidth="1"/>
    <col min="7528" max="7528" width="10" style="162" customWidth="1"/>
    <col min="7529" max="7529" width="9.5546875" style="162" customWidth="1"/>
    <col min="7530" max="7530" width="7.109375" style="162" customWidth="1"/>
    <col min="7531" max="7532" width="7.21875" style="162" customWidth="1"/>
    <col min="7533" max="7533" width="8.44140625" style="162" customWidth="1"/>
    <col min="7534" max="7534" width="8.88671875" style="162" customWidth="1"/>
    <col min="7535" max="7535" width="8.33203125" style="162" customWidth="1"/>
    <col min="7536" max="7536" width="9.21875" style="162" customWidth="1"/>
    <col min="7537" max="7537" width="7.109375" style="162" customWidth="1"/>
    <col min="7538" max="7538" width="7.6640625" style="162" customWidth="1"/>
    <col min="7539" max="7562" width="0" style="162" hidden="1" customWidth="1"/>
    <col min="7563" max="7563" width="9.109375" style="162" customWidth="1"/>
    <col min="7564" max="7564" width="11.21875" style="162" customWidth="1"/>
    <col min="7565" max="7565" width="11" style="162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9.88671875" style="162" customWidth="1"/>
    <col min="7760" max="7760" width="8.109375" style="162" customWidth="1"/>
    <col min="7761" max="7765" width="0" style="162" hidden="1" customWidth="1"/>
    <col min="7766" max="7766" width="9.33203125" style="162" customWidth="1"/>
    <col min="7767" max="7767" width="10.77734375" style="162" customWidth="1"/>
    <col min="7768" max="7768" width="0" style="162" hidden="1" customWidth="1"/>
    <col min="7769" max="7769" width="8.44140625" style="162" customWidth="1"/>
    <col min="7770" max="7770" width="0" style="162" hidden="1" customWidth="1"/>
    <col min="7771" max="7771" width="9.44140625" style="162" customWidth="1"/>
    <col min="7772" max="7772" width="7.44140625" style="162" customWidth="1"/>
    <col min="7773" max="7773" width="11.5546875" style="162" customWidth="1"/>
    <col min="7774" max="7774" width="8.21875" style="162" customWidth="1"/>
    <col min="7775" max="7775" width="9.5546875" style="162" customWidth="1"/>
    <col min="7776" max="7776" width="0" style="162" hidden="1" customWidth="1"/>
    <col min="7777" max="7777" width="8.109375" style="162" customWidth="1"/>
    <col min="7778" max="7778" width="8.44140625" style="162" customWidth="1"/>
    <col min="7779" max="7779" width="6.5546875" style="162" customWidth="1"/>
    <col min="7780" max="7780" width="7" style="162" customWidth="1"/>
    <col min="7781" max="7781" width="5.88671875" style="162" customWidth="1"/>
    <col min="7782" max="7782" width="6.77734375" style="162" customWidth="1"/>
    <col min="7783" max="7783" width="5.88671875" style="162" customWidth="1"/>
    <col min="7784" max="7784" width="10" style="162" customWidth="1"/>
    <col min="7785" max="7785" width="9.5546875" style="162" customWidth="1"/>
    <col min="7786" max="7786" width="7.109375" style="162" customWidth="1"/>
    <col min="7787" max="7788" width="7.21875" style="162" customWidth="1"/>
    <col min="7789" max="7789" width="8.44140625" style="162" customWidth="1"/>
    <col min="7790" max="7790" width="8.88671875" style="162" customWidth="1"/>
    <col min="7791" max="7791" width="8.33203125" style="162" customWidth="1"/>
    <col min="7792" max="7792" width="9.21875" style="162" customWidth="1"/>
    <col min="7793" max="7793" width="7.109375" style="162" customWidth="1"/>
    <col min="7794" max="7794" width="7.6640625" style="162" customWidth="1"/>
    <col min="7795" max="7818" width="0" style="162" hidden="1" customWidth="1"/>
    <col min="7819" max="7819" width="9.109375" style="162" customWidth="1"/>
    <col min="7820" max="7820" width="11.21875" style="162" customWidth="1"/>
    <col min="7821" max="7821" width="11" style="162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9.88671875" style="162" customWidth="1"/>
    <col min="8016" max="8016" width="8.109375" style="162" customWidth="1"/>
    <col min="8017" max="8021" width="0" style="162" hidden="1" customWidth="1"/>
    <col min="8022" max="8022" width="9.33203125" style="162" customWidth="1"/>
    <col min="8023" max="8023" width="10.77734375" style="162" customWidth="1"/>
    <col min="8024" max="8024" width="0" style="162" hidden="1" customWidth="1"/>
    <col min="8025" max="8025" width="8.44140625" style="162" customWidth="1"/>
    <col min="8026" max="8026" width="0" style="162" hidden="1" customWidth="1"/>
    <col min="8027" max="8027" width="9.44140625" style="162" customWidth="1"/>
    <col min="8028" max="8028" width="7.44140625" style="162" customWidth="1"/>
    <col min="8029" max="8029" width="11.5546875" style="162" customWidth="1"/>
    <col min="8030" max="8030" width="8.21875" style="162" customWidth="1"/>
    <col min="8031" max="8031" width="9.5546875" style="162" customWidth="1"/>
    <col min="8032" max="8032" width="0" style="162" hidden="1" customWidth="1"/>
    <col min="8033" max="8033" width="8.109375" style="162" customWidth="1"/>
    <col min="8034" max="8034" width="8.44140625" style="162" customWidth="1"/>
    <col min="8035" max="8035" width="6.5546875" style="162" customWidth="1"/>
    <col min="8036" max="8036" width="7" style="162" customWidth="1"/>
    <col min="8037" max="8037" width="5.88671875" style="162" customWidth="1"/>
    <col min="8038" max="8038" width="6.77734375" style="162" customWidth="1"/>
    <col min="8039" max="8039" width="5.88671875" style="162" customWidth="1"/>
    <col min="8040" max="8040" width="10" style="162" customWidth="1"/>
    <col min="8041" max="8041" width="9.5546875" style="162" customWidth="1"/>
    <col min="8042" max="8042" width="7.109375" style="162" customWidth="1"/>
    <col min="8043" max="8044" width="7.21875" style="162" customWidth="1"/>
    <col min="8045" max="8045" width="8.44140625" style="162" customWidth="1"/>
    <col min="8046" max="8046" width="8.88671875" style="162" customWidth="1"/>
    <col min="8047" max="8047" width="8.33203125" style="162" customWidth="1"/>
    <col min="8048" max="8048" width="9.21875" style="162" customWidth="1"/>
    <col min="8049" max="8049" width="7.109375" style="162" customWidth="1"/>
    <col min="8050" max="8050" width="7.6640625" style="162" customWidth="1"/>
    <col min="8051" max="8074" width="0" style="162" hidden="1" customWidth="1"/>
    <col min="8075" max="8075" width="9.109375" style="162" customWidth="1"/>
    <col min="8076" max="8076" width="11.21875" style="162" customWidth="1"/>
    <col min="8077" max="8077" width="11" style="162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9.88671875" style="162" customWidth="1"/>
    <col min="8272" max="8272" width="8.109375" style="162" customWidth="1"/>
    <col min="8273" max="8277" width="0" style="162" hidden="1" customWidth="1"/>
    <col min="8278" max="8278" width="9.33203125" style="162" customWidth="1"/>
    <col min="8279" max="8279" width="10.77734375" style="162" customWidth="1"/>
    <col min="8280" max="8280" width="0" style="162" hidden="1" customWidth="1"/>
    <col min="8281" max="8281" width="8.44140625" style="162" customWidth="1"/>
    <col min="8282" max="8282" width="0" style="162" hidden="1" customWidth="1"/>
    <col min="8283" max="8283" width="9.44140625" style="162" customWidth="1"/>
    <col min="8284" max="8284" width="7.44140625" style="162" customWidth="1"/>
    <col min="8285" max="8285" width="11.5546875" style="162" customWidth="1"/>
    <col min="8286" max="8286" width="8.21875" style="162" customWidth="1"/>
    <col min="8287" max="8287" width="9.5546875" style="162" customWidth="1"/>
    <col min="8288" max="8288" width="0" style="162" hidden="1" customWidth="1"/>
    <col min="8289" max="8289" width="8.109375" style="162" customWidth="1"/>
    <col min="8290" max="8290" width="8.44140625" style="162" customWidth="1"/>
    <col min="8291" max="8291" width="6.5546875" style="162" customWidth="1"/>
    <col min="8292" max="8292" width="7" style="162" customWidth="1"/>
    <col min="8293" max="8293" width="5.88671875" style="162" customWidth="1"/>
    <col min="8294" max="8294" width="6.77734375" style="162" customWidth="1"/>
    <col min="8295" max="8295" width="5.88671875" style="162" customWidth="1"/>
    <col min="8296" max="8296" width="10" style="162" customWidth="1"/>
    <col min="8297" max="8297" width="9.5546875" style="162" customWidth="1"/>
    <col min="8298" max="8298" width="7.109375" style="162" customWidth="1"/>
    <col min="8299" max="8300" width="7.21875" style="162" customWidth="1"/>
    <col min="8301" max="8301" width="8.44140625" style="162" customWidth="1"/>
    <col min="8302" max="8302" width="8.88671875" style="162" customWidth="1"/>
    <col min="8303" max="8303" width="8.33203125" style="162" customWidth="1"/>
    <col min="8304" max="8304" width="9.21875" style="162" customWidth="1"/>
    <col min="8305" max="8305" width="7.109375" style="162" customWidth="1"/>
    <col min="8306" max="8306" width="7.6640625" style="162" customWidth="1"/>
    <col min="8307" max="8330" width="0" style="162" hidden="1" customWidth="1"/>
    <col min="8331" max="8331" width="9.109375" style="162" customWidth="1"/>
    <col min="8332" max="8332" width="11.21875" style="162" customWidth="1"/>
    <col min="8333" max="8333" width="11" style="162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9.88671875" style="162" customWidth="1"/>
    <col min="8528" max="8528" width="8.109375" style="162" customWidth="1"/>
    <col min="8529" max="8533" width="0" style="162" hidden="1" customWidth="1"/>
    <col min="8534" max="8534" width="9.33203125" style="162" customWidth="1"/>
    <col min="8535" max="8535" width="10.77734375" style="162" customWidth="1"/>
    <col min="8536" max="8536" width="0" style="162" hidden="1" customWidth="1"/>
    <col min="8537" max="8537" width="8.44140625" style="162" customWidth="1"/>
    <col min="8538" max="8538" width="0" style="162" hidden="1" customWidth="1"/>
    <col min="8539" max="8539" width="9.44140625" style="162" customWidth="1"/>
    <col min="8540" max="8540" width="7.44140625" style="162" customWidth="1"/>
    <col min="8541" max="8541" width="11.5546875" style="162" customWidth="1"/>
    <col min="8542" max="8542" width="8.21875" style="162" customWidth="1"/>
    <col min="8543" max="8543" width="9.5546875" style="162" customWidth="1"/>
    <col min="8544" max="8544" width="0" style="162" hidden="1" customWidth="1"/>
    <col min="8545" max="8545" width="8.109375" style="162" customWidth="1"/>
    <col min="8546" max="8546" width="8.44140625" style="162" customWidth="1"/>
    <col min="8547" max="8547" width="6.5546875" style="162" customWidth="1"/>
    <col min="8548" max="8548" width="7" style="162" customWidth="1"/>
    <col min="8549" max="8549" width="5.88671875" style="162" customWidth="1"/>
    <col min="8550" max="8550" width="6.77734375" style="162" customWidth="1"/>
    <col min="8551" max="8551" width="5.88671875" style="162" customWidth="1"/>
    <col min="8552" max="8552" width="10" style="162" customWidth="1"/>
    <col min="8553" max="8553" width="9.5546875" style="162" customWidth="1"/>
    <col min="8554" max="8554" width="7.109375" style="162" customWidth="1"/>
    <col min="8555" max="8556" width="7.21875" style="162" customWidth="1"/>
    <col min="8557" max="8557" width="8.44140625" style="162" customWidth="1"/>
    <col min="8558" max="8558" width="8.88671875" style="162" customWidth="1"/>
    <col min="8559" max="8559" width="8.33203125" style="162" customWidth="1"/>
    <col min="8560" max="8560" width="9.21875" style="162" customWidth="1"/>
    <col min="8561" max="8561" width="7.109375" style="162" customWidth="1"/>
    <col min="8562" max="8562" width="7.6640625" style="162" customWidth="1"/>
    <col min="8563" max="8586" width="0" style="162" hidden="1" customWidth="1"/>
    <col min="8587" max="8587" width="9.109375" style="162" customWidth="1"/>
    <col min="8588" max="8588" width="11.21875" style="162" customWidth="1"/>
    <col min="8589" max="8589" width="11" style="162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9.88671875" style="162" customWidth="1"/>
    <col min="8784" max="8784" width="8.109375" style="162" customWidth="1"/>
    <col min="8785" max="8789" width="0" style="162" hidden="1" customWidth="1"/>
    <col min="8790" max="8790" width="9.33203125" style="162" customWidth="1"/>
    <col min="8791" max="8791" width="10.77734375" style="162" customWidth="1"/>
    <col min="8792" max="8792" width="0" style="162" hidden="1" customWidth="1"/>
    <col min="8793" max="8793" width="8.44140625" style="162" customWidth="1"/>
    <col min="8794" max="8794" width="0" style="162" hidden="1" customWidth="1"/>
    <col min="8795" max="8795" width="9.44140625" style="162" customWidth="1"/>
    <col min="8796" max="8796" width="7.44140625" style="162" customWidth="1"/>
    <col min="8797" max="8797" width="11.5546875" style="162" customWidth="1"/>
    <col min="8798" max="8798" width="8.21875" style="162" customWidth="1"/>
    <col min="8799" max="8799" width="9.5546875" style="162" customWidth="1"/>
    <col min="8800" max="8800" width="0" style="162" hidden="1" customWidth="1"/>
    <col min="8801" max="8801" width="8.109375" style="162" customWidth="1"/>
    <col min="8802" max="8802" width="8.44140625" style="162" customWidth="1"/>
    <col min="8803" max="8803" width="6.5546875" style="162" customWidth="1"/>
    <col min="8804" max="8804" width="7" style="162" customWidth="1"/>
    <col min="8805" max="8805" width="5.88671875" style="162" customWidth="1"/>
    <col min="8806" max="8806" width="6.77734375" style="162" customWidth="1"/>
    <col min="8807" max="8807" width="5.88671875" style="162" customWidth="1"/>
    <col min="8808" max="8808" width="10" style="162" customWidth="1"/>
    <col min="8809" max="8809" width="9.5546875" style="162" customWidth="1"/>
    <col min="8810" max="8810" width="7.109375" style="162" customWidth="1"/>
    <col min="8811" max="8812" width="7.21875" style="162" customWidth="1"/>
    <col min="8813" max="8813" width="8.44140625" style="162" customWidth="1"/>
    <col min="8814" max="8814" width="8.88671875" style="162" customWidth="1"/>
    <col min="8815" max="8815" width="8.33203125" style="162" customWidth="1"/>
    <col min="8816" max="8816" width="9.21875" style="162" customWidth="1"/>
    <col min="8817" max="8817" width="7.109375" style="162" customWidth="1"/>
    <col min="8818" max="8818" width="7.6640625" style="162" customWidth="1"/>
    <col min="8819" max="8842" width="0" style="162" hidden="1" customWidth="1"/>
    <col min="8843" max="8843" width="9.109375" style="162" customWidth="1"/>
    <col min="8844" max="8844" width="11.21875" style="162" customWidth="1"/>
    <col min="8845" max="8845" width="11" style="162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9.88671875" style="162" customWidth="1"/>
    <col min="9040" max="9040" width="8.109375" style="162" customWidth="1"/>
    <col min="9041" max="9045" width="0" style="162" hidden="1" customWidth="1"/>
    <col min="9046" max="9046" width="9.33203125" style="162" customWidth="1"/>
    <col min="9047" max="9047" width="10.77734375" style="162" customWidth="1"/>
    <col min="9048" max="9048" width="0" style="162" hidden="1" customWidth="1"/>
    <col min="9049" max="9049" width="8.44140625" style="162" customWidth="1"/>
    <col min="9050" max="9050" width="0" style="162" hidden="1" customWidth="1"/>
    <col min="9051" max="9051" width="9.44140625" style="162" customWidth="1"/>
    <col min="9052" max="9052" width="7.44140625" style="162" customWidth="1"/>
    <col min="9053" max="9053" width="11.5546875" style="162" customWidth="1"/>
    <col min="9054" max="9054" width="8.21875" style="162" customWidth="1"/>
    <col min="9055" max="9055" width="9.5546875" style="162" customWidth="1"/>
    <col min="9056" max="9056" width="0" style="162" hidden="1" customWidth="1"/>
    <col min="9057" max="9057" width="8.109375" style="162" customWidth="1"/>
    <col min="9058" max="9058" width="8.44140625" style="162" customWidth="1"/>
    <col min="9059" max="9059" width="6.5546875" style="162" customWidth="1"/>
    <col min="9060" max="9060" width="7" style="162" customWidth="1"/>
    <col min="9061" max="9061" width="5.88671875" style="162" customWidth="1"/>
    <col min="9062" max="9062" width="6.77734375" style="162" customWidth="1"/>
    <col min="9063" max="9063" width="5.88671875" style="162" customWidth="1"/>
    <col min="9064" max="9064" width="10" style="162" customWidth="1"/>
    <col min="9065" max="9065" width="9.5546875" style="162" customWidth="1"/>
    <col min="9066" max="9066" width="7.109375" style="162" customWidth="1"/>
    <col min="9067" max="9068" width="7.21875" style="162" customWidth="1"/>
    <col min="9069" max="9069" width="8.44140625" style="162" customWidth="1"/>
    <col min="9070" max="9070" width="8.88671875" style="162" customWidth="1"/>
    <col min="9071" max="9071" width="8.33203125" style="162" customWidth="1"/>
    <col min="9072" max="9072" width="9.21875" style="162" customWidth="1"/>
    <col min="9073" max="9073" width="7.109375" style="162" customWidth="1"/>
    <col min="9074" max="9074" width="7.6640625" style="162" customWidth="1"/>
    <col min="9075" max="9098" width="0" style="162" hidden="1" customWidth="1"/>
    <col min="9099" max="9099" width="9.109375" style="162" customWidth="1"/>
    <col min="9100" max="9100" width="11.21875" style="162" customWidth="1"/>
    <col min="9101" max="9101" width="11" style="162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9.88671875" style="162" customWidth="1"/>
    <col min="9296" max="9296" width="8.109375" style="162" customWidth="1"/>
    <col min="9297" max="9301" width="0" style="162" hidden="1" customWidth="1"/>
    <col min="9302" max="9302" width="9.33203125" style="162" customWidth="1"/>
    <col min="9303" max="9303" width="10.77734375" style="162" customWidth="1"/>
    <col min="9304" max="9304" width="0" style="162" hidden="1" customWidth="1"/>
    <col min="9305" max="9305" width="8.44140625" style="162" customWidth="1"/>
    <col min="9306" max="9306" width="0" style="162" hidden="1" customWidth="1"/>
    <col min="9307" max="9307" width="9.44140625" style="162" customWidth="1"/>
    <col min="9308" max="9308" width="7.44140625" style="162" customWidth="1"/>
    <col min="9309" max="9309" width="11.5546875" style="162" customWidth="1"/>
    <col min="9310" max="9310" width="8.21875" style="162" customWidth="1"/>
    <col min="9311" max="9311" width="9.5546875" style="162" customWidth="1"/>
    <col min="9312" max="9312" width="0" style="162" hidden="1" customWidth="1"/>
    <col min="9313" max="9313" width="8.109375" style="162" customWidth="1"/>
    <col min="9314" max="9314" width="8.44140625" style="162" customWidth="1"/>
    <col min="9315" max="9315" width="6.5546875" style="162" customWidth="1"/>
    <col min="9316" max="9316" width="7" style="162" customWidth="1"/>
    <col min="9317" max="9317" width="5.88671875" style="162" customWidth="1"/>
    <col min="9318" max="9318" width="6.77734375" style="162" customWidth="1"/>
    <col min="9319" max="9319" width="5.88671875" style="162" customWidth="1"/>
    <col min="9320" max="9320" width="10" style="162" customWidth="1"/>
    <col min="9321" max="9321" width="9.5546875" style="162" customWidth="1"/>
    <col min="9322" max="9322" width="7.109375" style="162" customWidth="1"/>
    <col min="9323" max="9324" width="7.21875" style="162" customWidth="1"/>
    <col min="9325" max="9325" width="8.44140625" style="162" customWidth="1"/>
    <col min="9326" max="9326" width="8.88671875" style="162" customWidth="1"/>
    <col min="9327" max="9327" width="8.33203125" style="162" customWidth="1"/>
    <col min="9328" max="9328" width="9.21875" style="162" customWidth="1"/>
    <col min="9329" max="9329" width="7.109375" style="162" customWidth="1"/>
    <col min="9330" max="9330" width="7.6640625" style="162" customWidth="1"/>
    <col min="9331" max="9354" width="0" style="162" hidden="1" customWidth="1"/>
    <col min="9355" max="9355" width="9.109375" style="162" customWidth="1"/>
    <col min="9356" max="9356" width="11.21875" style="162" customWidth="1"/>
    <col min="9357" max="9357" width="11" style="162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9.88671875" style="162" customWidth="1"/>
    <col min="9552" max="9552" width="8.109375" style="162" customWidth="1"/>
    <col min="9553" max="9557" width="0" style="162" hidden="1" customWidth="1"/>
    <col min="9558" max="9558" width="9.33203125" style="162" customWidth="1"/>
    <col min="9559" max="9559" width="10.77734375" style="162" customWidth="1"/>
    <col min="9560" max="9560" width="0" style="162" hidden="1" customWidth="1"/>
    <col min="9561" max="9561" width="8.44140625" style="162" customWidth="1"/>
    <col min="9562" max="9562" width="0" style="162" hidden="1" customWidth="1"/>
    <col min="9563" max="9563" width="9.44140625" style="162" customWidth="1"/>
    <col min="9564" max="9564" width="7.44140625" style="162" customWidth="1"/>
    <col min="9565" max="9565" width="11.5546875" style="162" customWidth="1"/>
    <col min="9566" max="9566" width="8.21875" style="162" customWidth="1"/>
    <col min="9567" max="9567" width="9.5546875" style="162" customWidth="1"/>
    <col min="9568" max="9568" width="0" style="162" hidden="1" customWidth="1"/>
    <col min="9569" max="9569" width="8.109375" style="162" customWidth="1"/>
    <col min="9570" max="9570" width="8.44140625" style="162" customWidth="1"/>
    <col min="9571" max="9571" width="6.5546875" style="162" customWidth="1"/>
    <col min="9572" max="9572" width="7" style="162" customWidth="1"/>
    <col min="9573" max="9573" width="5.88671875" style="162" customWidth="1"/>
    <col min="9574" max="9574" width="6.77734375" style="162" customWidth="1"/>
    <col min="9575" max="9575" width="5.88671875" style="162" customWidth="1"/>
    <col min="9576" max="9576" width="10" style="162" customWidth="1"/>
    <col min="9577" max="9577" width="9.5546875" style="162" customWidth="1"/>
    <col min="9578" max="9578" width="7.109375" style="162" customWidth="1"/>
    <col min="9579" max="9580" width="7.21875" style="162" customWidth="1"/>
    <col min="9581" max="9581" width="8.44140625" style="162" customWidth="1"/>
    <col min="9582" max="9582" width="8.88671875" style="162" customWidth="1"/>
    <col min="9583" max="9583" width="8.33203125" style="162" customWidth="1"/>
    <col min="9584" max="9584" width="9.21875" style="162" customWidth="1"/>
    <col min="9585" max="9585" width="7.109375" style="162" customWidth="1"/>
    <col min="9586" max="9586" width="7.6640625" style="162" customWidth="1"/>
    <col min="9587" max="9610" width="0" style="162" hidden="1" customWidth="1"/>
    <col min="9611" max="9611" width="9.109375" style="162" customWidth="1"/>
    <col min="9612" max="9612" width="11.21875" style="162" customWidth="1"/>
    <col min="9613" max="9613" width="11" style="162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9.88671875" style="162" customWidth="1"/>
    <col min="9808" max="9808" width="8.109375" style="162" customWidth="1"/>
    <col min="9809" max="9813" width="0" style="162" hidden="1" customWidth="1"/>
    <col min="9814" max="9814" width="9.33203125" style="162" customWidth="1"/>
    <col min="9815" max="9815" width="10.77734375" style="162" customWidth="1"/>
    <col min="9816" max="9816" width="0" style="162" hidden="1" customWidth="1"/>
    <col min="9817" max="9817" width="8.44140625" style="162" customWidth="1"/>
    <col min="9818" max="9818" width="0" style="162" hidden="1" customWidth="1"/>
    <col min="9819" max="9819" width="9.44140625" style="162" customWidth="1"/>
    <col min="9820" max="9820" width="7.44140625" style="162" customWidth="1"/>
    <col min="9821" max="9821" width="11.5546875" style="162" customWidth="1"/>
    <col min="9822" max="9822" width="8.21875" style="162" customWidth="1"/>
    <col min="9823" max="9823" width="9.5546875" style="162" customWidth="1"/>
    <col min="9824" max="9824" width="0" style="162" hidden="1" customWidth="1"/>
    <col min="9825" max="9825" width="8.109375" style="162" customWidth="1"/>
    <col min="9826" max="9826" width="8.44140625" style="162" customWidth="1"/>
    <col min="9827" max="9827" width="6.5546875" style="162" customWidth="1"/>
    <col min="9828" max="9828" width="7" style="162" customWidth="1"/>
    <col min="9829" max="9829" width="5.88671875" style="162" customWidth="1"/>
    <col min="9830" max="9830" width="6.77734375" style="162" customWidth="1"/>
    <col min="9831" max="9831" width="5.88671875" style="162" customWidth="1"/>
    <col min="9832" max="9832" width="10" style="162" customWidth="1"/>
    <col min="9833" max="9833" width="9.5546875" style="162" customWidth="1"/>
    <col min="9834" max="9834" width="7.109375" style="162" customWidth="1"/>
    <col min="9835" max="9836" width="7.21875" style="162" customWidth="1"/>
    <col min="9837" max="9837" width="8.44140625" style="162" customWidth="1"/>
    <col min="9838" max="9838" width="8.88671875" style="162" customWidth="1"/>
    <col min="9839" max="9839" width="8.33203125" style="162" customWidth="1"/>
    <col min="9840" max="9840" width="9.21875" style="162" customWidth="1"/>
    <col min="9841" max="9841" width="7.109375" style="162" customWidth="1"/>
    <col min="9842" max="9842" width="7.6640625" style="162" customWidth="1"/>
    <col min="9843" max="9866" width="0" style="162" hidden="1" customWidth="1"/>
    <col min="9867" max="9867" width="9.109375" style="162" customWidth="1"/>
    <col min="9868" max="9868" width="11.21875" style="162" customWidth="1"/>
    <col min="9869" max="9869" width="11" style="162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9.88671875" style="162" customWidth="1"/>
    <col min="10064" max="10064" width="8.109375" style="162" customWidth="1"/>
    <col min="10065" max="10069" width="0" style="162" hidden="1" customWidth="1"/>
    <col min="10070" max="10070" width="9.33203125" style="162" customWidth="1"/>
    <col min="10071" max="10071" width="10.77734375" style="162" customWidth="1"/>
    <col min="10072" max="10072" width="0" style="162" hidden="1" customWidth="1"/>
    <col min="10073" max="10073" width="8.44140625" style="162" customWidth="1"/>
    <col min="10074" max="10074" width="0" style="162" hidden="1" customWidth="1"/>
    <col min="10075" max="10075" width="9.44140625" style="162" customWidth="1"/>
    <col min="10076" max="10076" width="7.44140625" style="162" customWidth="1"/>
    <col min="10077" max="10077" width="11.5546875" style="162" customWidth="1"/>
    <col min="10078" max="10078" width="8.21875" style="162" customWidth="1"/>
    <col min="10079" max="10079" width="9.5546875" style="162" customWidth="1"/>
    <col min="10080" max="10080" width="0" style="162" hidden="1" customWidth="1"/>
    <col min="10081" max="10081" width="8.109375" style="162" customWidth="1"/>
    <col min="10082" max="10082" width="8.44140625" style="162" customWidth="1"/>
    <col min="10083" max="10083" width="6.5546875" style="162" customWidth="1"/>
    <col min="10084" max="10084" width="7" style="162" customWidth="1"/>
    <col min="10085" max="10085" width="5.88671875" style="162" customWidth="1"/>
    <col min="10086" max="10086" width="6.77734375" style="162" customWidth="1"/>
    <col min="10087" max="10087" width="5.88671875" style="162" customWidth="1"/>
    <col min="10088" max="10088" width="10" style="162" customWidth="1"/>
    <col min="10089" max="10089" width="9.5546875" style="162" customWidth="1"/>
    <col min="10090" max="10090" width="7.109375" style="162" customWidth="1"/>
    <col min="10091" max="10092" width="7.21875" style="162" customWidth="1"/>
    <col min="10093" max="10093" width="8.44140625" style="162" customWidth="1"/>
    <col min="10094" max="10094" width="8.88671875" style="162" customWidth="1"/>
    <col min="10095" max="10095" width="8.33203125" style="162" customWidth="1"/>
    <col min="10096" max="10096" width="9.21875" style="162" customWidth="1"/>
    <col min="10097" max="10097" width="7.109375" style="162" customWidth="1"/>
    <col min="10098" max="10098" width="7.6640625" style="162" customWidth="1"/>
    <col min="10099" max="10122" width="0" style="162" hidden="1" customWidth="1"/>
    <col min="10123" max="10123" width="9.109375" style="162" customWidth="1"/>
    <col min="10124" max="10124" width="11.21875" style="162" customWidth="1"/>
    <col min="10125" max="10125" width="11" style="162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9.88671875" style="162" customWidth="1"/>
    <col min="10320" max="10320" width="8.109375" style="162" customWidth="1"/>
    <col min="10321" max="10325" width="0" style="162" hidden="1" customWidth="1"/>
    <col min="10326" max="10326" width="9.33203125" style="162" customWidth="1"/>
    <col min="10327" max="10327" width="10.77734375" style="162" customWidth="1"/>
    <col min="10328" max="10328" width="0" style="162" hidden="1" customWidth="1"/>
    <col min="10329" max="10329" width="8.44140625" style="162" customWidth="1"/>
    <col min="10330" max="10330" width="0" style="162" hidden="1" customWidth="1"/>
    <col min="10331" max="10331" width="9.44140625" style="162" customWidth="1"/>
    <col min="10332" max="10332" width="7.44140625" style="162" customWidth="1"/>
    <col min="10333" max="10333" width="11.5546875" style="162" customWidth="1"/>
    <col min="10334" max="10334" width="8.21875" style="162" customWidth="1"/>
    <col min="10335" max="10335" width="9.5546875" style="162" customWidth="1"/>
    <col min="10336" max="10336" width="0" style="162" hidden="1" customWidth="1"/>
    <col min="10337" max="10337" width="8.109375" style="162" customWidth="1"/>
    <col min="10338" max="10338" width="8.44140625" style="162" customWidth="1"/>
    <col min="10339" max="10339" width="6.5546875" style="162" customWidth="1"/>
    <col min="10340" max="10340" width="7" style="162" customWidth="1"/>
    <col min="10341" max="10341" width="5.88671875" style="162" customWidth="1"/>
    <col min="10342" max="10342" width="6.77734375" style="162" customWidth="1"/>
    <col min="10343" max="10343" width="5.88671875" style="162" customWidth="1"/>
    <col min="10344" max="10344" width="10" style="162" customWidth="1"/>
    <col min="10345" max="10345" width="9.5546875" style="162" customWidth="1"/>
    <col min="10346" max="10346" width="7.109375" style="162" customWidth="1"/>
    <col min="10347" max="10348" width="7.21875" style="162" customWidth="1"/>
    <col min="10349" max="10349" width="8.44140625" style="162" customWidth="1"/>
    <col min="10350" max="10350" width="8.88671875" style="162" customWidth="1"/>
    <col min="10351" max="10351" width="8.33203125" style="162" customWidth="1"/>
    <col min="10352" max="10352" width="9.21875" style="162" customWidth="1"/>
    <col min="10353" max="10353" width="7.109375" style="162" customWidth="1"/>
    <col min="10354" max="10354" width="7.6640625" style="162" customWidth="1"/>
    <col min="10355" max="10378" width="0" style="162" hidden="1" customWidth="1"/>
    <col min="10379" max="10379" width="9.109375" style="162" customWidth="1"/>
    <col min="10380" max="10380" width="11.21875" style="162" customWidth="1"/>
    <col min="10381" max="10381" width="11" style="162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9.88671875" style="162" customWidth="1"/>
    <col min="10576" max="10576" width="8.109375" style="162" customWidth="1"/>
    <col min="10577" max="10581" width="0" style="162" hidden="1" customWidth="1"/>
    <col min="10582" max="10582" width="9.33203125" style="162" customWidth="1"/>
    <col min="10583" max="10583" width="10.77734375" style="162" customWidth="1"/>
    <col min="10584" max="10584" width="0" style="162" hidden="1" customWidth="1"/>
    <col min="10585" max="10585" width="8.44140625" style="162" customWidth="1"/>
    <col min="10586" max="10586" width="0" style="162" hidden="1" customWidth="1"/>
    <col min="10587" max="10587" width="9.44140625" style="162" customWidth="1"/>
    <col min="10588" max="10588" width="7.44140625" style="162" customWidth="1"/>
    <col min="10589" max="10589" width="11.5546875" style="162" customWidth="1"/>
    <col min="10590" max="10590" width="8.21875" style="162" customWidth="1"/>
    <col min="10591" max="10591" width="9.5546875" style="162" customWidth="1"/>
    <col min="10592" max="10592" width="0" style="162" hidden="1" customWidth="1"/>
    <col min="10593" max="10593" width="8.109375" style="162" customWidth="1"/>
    <col min="10594" max="10594" width="8.44140625" style="162" customWidth="1"/>
    <col min="10595" max="10595" width="6.5546875" style="162" customWidth="1"/>
    <col min="10596" max="10596" width="7" style="162" customWidth="1"/>
    <col min="10597" max="10597" width="5.88671875" style="162" customWidth="1"/>
    <col min="10598" max="10598" width="6.77734375" style="162" customWidth="1"/>
    <col min="10599" max="10599" width="5.88671875" style="162" customWidth="1"/>
    <col min="10600" max="10600" width="10" style="162" customWidth="1"/>
    <col min="10601" max="10601" width="9.5546875" style="162" customWidth="1"/>
    <col min="10602" max="10602" width="7.109375" style="162" customWidth="1"/>
    <col min="10603" max="10604" width="7.21875" style="162" customWidth="1"/>
    <col min="10605" max="10605" width="8.44140625" style="162" customWidth="1"/>
    <col min="10606" max="10606" width="8.88671875" style="162" customWidth="1"/>
    <col min="10607" max="10607" width="8.33203125" style="162" customWidth="1"/>
    <col min="10608" max="10608" width="9.21875" style="162" customWidth="1"/>
    <col min="10609" max="10609" width="7.109375" style="162" customWidth="1"/>
    <col min="10610" max="10610" width="7.6640625" style="162" customWidth="1"/>
    <col min="10611" max="10634" width="0" style="162" hidden="1" customWidth="1"/>
    <col min="10635" max="10635" width="9.109375" style="162" customWidth="1"/>
    <col min="10636" max="10636" width="11.21875" style="162" customWidth="1"/>
    <col min="10637" max="10637" width="11" style="162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9.88671875" style="162" customWidth="1"/>
    <col min="10832" max="10832" width="8.109375" style="162" customWidth="1"/>
    <col min="10833" max="10837" width="0" style="162" hidden="1" customWidth="1"/>
    <col min="10838" max="10838" width="9.33203125" style="162" customWidth="1"/>
    <col min="10839" max="10839" width="10.77734375" style="162" customWidth="1"/>
    <col min="10840" max="10840" width="0" style="162" hidden="1" customWidth="1"/>
    <col min="10841" max="10841" width="8.44140625" style="162" customWidth="1"/>
    <col min="10842" max="10842" width="0" style="162" hidden="1" customWidth="1"/>
    <col min="10843" max="10843" width="9.44140625" style="162" customWidth="1"/>
    <col min="10844" max="10844" width="7.44140625" style="162" customWidth="1"/>
    <col min="10845" max="10845" width="11.5546875" style="162" customWidth="1"/>
    <col min="10846" max="10846" width="8.21875" style="162" customWidth="1"/>
    <col min="10847" max="10847" width="9.5546875" style="162" customWidth="1"/>
    <col min="10848" max="10848" width="0" style="162" hidden="1" customWidth="1"/>
    <col min="10849" max="10849" width="8.109375" style="162" customWidth="1"/>
    <col min="10850" max="10850" width="8.44140625" style="162" customWidth="1"/>
    <col min="10851" max="10851" width="6.5546875" style="162" customWidth="1"/>
    <col min="10852" max="10852" width="7" style="162" customWidth="1"/>
    <col min="10853" max="10853" width="5.88671875" style="162" customWidth="1"/>
    <col min="10854" max="10854" width="6.77734375" style="162" customWidth="1"/>
    <col min="10855" max="10855" width="5.88671875" style="162" customWidth="1"/>
    <col min="10856" max="10856" width="10" style="162" customWidth="1"/>
    <col min="10857" max="10857" width="9.5546875" style="162" customWidth="1"/>
    <col min="10858" max="10858" width="7.109375" style="162" customWidth="1"/>
    <col min="10859" max="10860" width="7.21875" style="162" customWidth="1"/>
    <col min="10861" max="10861" width="8.44140625" style="162" customWidth="1"/>
    <col min="10862" max="10862" width="8.88671875" style="162" customWidth="1"/>
    <col min="10863" max="10863" width="8.33203125" style="162" customWidth="1"/>
    <col min="10864" max="10864" width="9.21875" style="162" customWidth="1"/>
    <col min="10865" max="10865" width="7.109375" style="162" customWidth="1"/>
    <col min="10866" max="10866" width="7.6640625" style="162" customWidth="1"/>
    <col min="10867" max="10890" width="0" style="162" hidden="1" customWidth="1"/>
    <col min="10891" max="10891" width="9.109375" style="162" customWidth="1"/>
    <col min="10892" max="10892" width="11.21875" style="162" customWidth="1"/>
    <col min="10893" max="10893" width="11" style="162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9.88671875" style="162" customWidth="1"/>
    <col min="11088" max="11088" width="8.109375" style="162" customWidth="1"/>
    <col min="11089" max="11093" width="0" style="162" hidden="1" customWidth="1"/>
    <col min="11094" max="11094" width="9.33203125" style="162" customWidth="1"/>
    <col min="11095" max="11095" width="10.77734375" style="162" customWidth="1"/>
    <col min="11096" max="11096" width="0" style="162" hidden="1" customWidth="1"/>
    <col min="11097" max="11097" width="8.44140625" style="162" customWidth="1"/>
    <col min="11098" max="11098" width="0" style="162" hidden="1" customWidth="1"/>
    <col min="11099" max="11099" width="9.44140625" style="162" customWidth="1"/>
    <col min="11100" max="11100" width="7.44140625" style="162" customWidth="1"/>
    <col min="11101" max="11101" width="11.5546875" style="162" customWidth="1"/>
    <col min="11102" max="11102" width="8.21875" style="162" customWidth="1"/>
    <col min="11103" max="11103" width="9.5546875" style="162" customWidth="1"/>
    <col min="11104" max="11104" width="0" style="162" hidden="1" customWidth="1"/>
    <col min="11105" max="11105" width="8.109375" style="162" customWidth="1"/>
    <col min="11106" max="11106" width="8.44140625" style="162" customWidth="1"/>
    <col min="11107" max="11107" width="6.5546875" style="162" customWidth="1"/>
    <col min="11108" max="11108" width="7" style="162" customWidth="1"/>
    <col min="11109" max="11109" width="5.88671875" style="162" customWidth="1"/>
    <col min="11110" max="11110" width="6.77734375" style="162" customWidth="1"/>
    <col min="11111" max="11111" width="5.88671875" style="162" customWidth="1"/>
    <col min="11112" max="11112" width="10" style="162" customWidth="1"/>
    <col min="11113" max="11113" width="9.5546875" style="162" customWidth="1"/>
    <col min="11114" max="11114" width="7.109375" style="162" customWidth="1"/>
    <col min="11115" max="11116" width="7.21875" style="162" customWidth="1"/>
    <col min="11117" max="11117" width="8.44140625" style="162" customWidth="1"/>
    <col min="11118" max="11118" width="8.88671875" style="162" customWidth="1"/>
    <col min="11119" max="11119" width="8.33203125" style="162" customWidth="1"/>
    <col min="11120" max="11120" width="9.21875" style="162" customWidth="1"/>
    <col min="11121" max="11121" width="7.109375" style="162" customWidth="1"/>
    <col min="11122" max="11122" width="7.6640625" style="162" customWidth="1"/>
    <col min="11123" max="11146" width="0" style="162" hidden="1" customWidth="1"/>
    <col min="11147" max="11147" width="9.109375" style="162" customWidth="1"/>
    <col min="11148" max="11148" width="11.21875" style="162" customWidth="1"/>
    <col min="11149" max="11149" width="11" style="162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9.88671875" style="162" customWidth="1"/>
    <col min="11344" max="11344" width="8.109375" style="162" customWidth="1"/>
    <col min="11345" max="11349" width="0" style="162" hidden="1" customWidth="1"/>
    <col min="11350" max="11350" width="9.33203125" style="162" customWidth="1"/>
    <col min="11351" max="11351" width="10.77734375" style="162" customWidth="1"/>
    <col min="11352" max="11352" width="0" style="162" hidden="1" customWidth="1"/>
    <col min="11353" max="11353" width="8.44140625" style="162" customWidth="1"/>
    <col min="11354" max="11354" width="0" style="162" hidden="1" customWidth="1"/>
    <col min="11355" max="11355" width="9.44140625" style="162" customWidth="1"/>
    <col min="11356" max="11356" width="7.44140625" style="162" customWidth="1"/>
    <col min="11357" max="11357" width="11.5546875" style="162" customWidth="1"/>
    <col min="11358" max="11358" width="8.21875" style="162" customWidth="1"/>
    <col min="11359" max="11359" width="9.5546875" style="162" customWidth="1"/>
    <col min="11360" max="11360" width="0" style="162" hidden="1" customWidth="1"/>
    <col min="11361" max="11361" width="8.109375" style="162" customWidth="1"/>
    <col min="11362" max="11362" width="8.44140625" style="162" customWidth="1"/>
    <col min="11363" max="11363" width="6.5546875" style="162" customWidth="1"/>
    <col min="11364" max="11364" width="7" style="162" customWidth="1"/>
    <col min="11365" max="11365" width="5.88671875" style="162" customWidth="1"/>
    <col min="11366" max="11366" width="6.77734375" style="162" customWidth="1"/>
    <col min="11367" max="11367" width="5.88671875" style="162" customWidth="1"/>
    <col min="11368" max="11368" width="10" style="162" customWidth="1"/>
    <col min="11369" max="11369" width="9.5546875" style="162" customWidth="1"/>
    <col min="11370" max="11370" width="7.109375" style="162" customWidth="1"/>
    <col min="11371" max="11372" width="7.21875" style="162" customWidth="1"/>
    <col min="11373" max="11373" width="8.44140625" style="162" customWidth="1"/>
    <col min="11374" max="11374" width="8.88671875" style="162" customWidth="1"/>
    <col min="11375" max="11375" width="8.33203125" style="162" customWidth="1"/>
    <col min="11376" max="11376" width="9.21875" style="162" customWidth="1"/>
    <col min="11377" max="11377" width="7.109375" style="162" customWidth="1"/>
    <col min="11378" max="11378" width="7.6640625" style="162" customWidth="1"/>
    <col min="11379" max="11402" width="0" style="162" hidden="1" customWidth="1"/>
    <col min="11403" max="11403" width="9.109375" style="162" customWidth="1"/>
    <col min="11404" max="11404" width="11.21875" style="162" customWidth="1"/>
    <col min="11405" max="11405" width="11" style="162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9.88671875" style="162" customWidth="1"/>
    <col min="11600" max="11600" width="8.109375" style="162" customWidth="1"/>
    <col min="11601" max="11605" width="0" style="162" hidden="1" customWidth="1"/>
    <col min="11606" max="11606" width="9.33203125" style="162" customWidth="1"/>
    <col min="11607" max="11607" width="10.77734375" style="162" customWidth="1"/>
    <col min="11608" max="11608" width="0" style="162" hidden="1" customWidth="1"/>
    <col min="11609" max="11609" width="8.44140625" style="162" customWidth="1"/>
    <col min="11610" max="11610" width="0" style="162" hidden="1" customWidth="1"/>
    <col min="11611" max="11611" width="9.44140625" style="162" customWidth="1"/>
    <col min="11612" max="11612" width="7.44140625" style="162" customWidth="1"/>
    <col min="11613" max="11613" width="11.5546875" style="162" customWidth="1"/>
    <col min="11614" max="11614" width="8.21875" style="162" customWidth="1"/>
    <col min="11615" max="11615" width="9.5546875" style="162" customWidth="1"/>
    <col min="11616" max="11616" width="0" style="162" hidden="1" customWidth="1"/>
    <col min="11617" max="11617" width="8.109375" style="162" customWidth="1"/>
    <col min="11618" max="11618" width="8.44140625" style="162" customWidth="1"/>
    <col min="11619" max="11619" width="6.5546875" style="162" customWidth="1"/>
    <col min="11620" max="11620" width="7" style="162" customWidth="1"/>
    <col min="11621" max="11621" width="5.88671875" style="162" customWidth="1"/>
    <col min="11622" max="11622" width="6.77734375" style="162" customWidth="1"/>
    <col min="11623" max="11623" width="5.88671875" style="162" customWidth="1"/>
    <col min="11624" max="11624" width="10" style="162" customWidth="1"/>
    <col min="11625" max="11625" width="9.5546875" style="162" customWidth="1"/>
    <col min="11626" max="11626" width="7.109375" style="162" customWidth="1"/>
    <col min="11627" max="11628" width="7.21875" style="162" customWidth="1"/>
    <col min="11629" max="11629" width="8.44140625" style="162" customWidth="1"/>
    <col min="11630" max="11630" width="8.88671875" style="162" customWidth="1"/>
    <col min="11631" max="11631" width="8.33203125" style="162" customWidth="1"/>
    <col min="11632" max="11632" width="9.21875" style="162" customWidth="1"/>
    <col min="11633" max="11633" width="7.109375" style="162" customWidth="1"/>
    <col min="11634" max="11634" width="7.6640625" style="162" customWidth="1"/>
    <col min="11635" max="11658" width="0" style="162" hidden="1" customWidth="1"/>
    <col min="11659" max="11659" width="9.109375" style="162" customWidth="1"/>
    <col min="11660" max="11660" width="11.21875" style="162" customWidth="1"/>
    <col min="11661" max="11661" width="11" style="162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9.88671875" style="162" customWidth="1"/>
    <col min="11856" max="11856" width="8.109375" style="162" customWidth="1"/>
    <col min="11857" max="11861" width="0" style="162" hidden="1" customWidth="1"/>
    <col min="11862" max="11862" width="9.33203125" style="162" customWidth="1"/>
    <col min="11863" max="11863" width="10.77734375" style="162" customWidth="1"/>
    <col min="11864" max="11864" width="0" style="162" hidden="1" customWidth="1"/>
    <col min="11865" max="11865" width="8.44140625" style="162" customWidth="1"/>
    <col min="11866" max="11866" width="0" style="162" hidden="1" customWidth="1"/>
    <col min="11867" max="11867" width="9.44140625" style="162" customWidth="1"/>
    <col min="11868" max="11868" width="7.44140625" style="162" customWidth="1"/>
    <col min="11869" max="11869" width="11.5546875" style="162" customWidth="1"/>
    <col min="11870" max="11870" width="8.21875" style="162" customWidth="1"/>
    <col min="11871" max="11871" width="9.5546875" style="162" customWidth="1"/>
    <col min="11872" max="11872" width="0" style="162" hidden="1" customWidth="1"/>
    <col min="11873" max="11873" width="8.109375" style="162" customWidth="1"/>
    <col min="11874" max="11874" width="8.44140625" style="162" customWidth="1"/>
    <col min="11875" max="11875" width="6.5546875" style="162" customWidth="1"/>
    <col min="11876" max="11876" width="7" style="162" customWidth="1"/>
    <col min="11877" max="11877" width="5.88671875" style="162" customWidth="1"/>
    <col min="11878" max="11878" width="6.77734375" style="162" customWidth="1"/>
    <col min="11879" max="11879" width="5.88671875" style="162" customWidth="1"/>
    <col min="11880" max="11880" width="10" style="162" customWidth="1"/>
    <col min="11881" max="11881" width="9.5546875" style="162" customWidth="1"/>
    <col min="11882" max="11882" width="7.109375" style="162" customWidth="1"/>
    <col min="11883" max="11884" width="7.21875" style="162" customWidth="1"/>
    <col min="11885" max="11885" width="8.44140625" style="162" customWidth="1"/>
    <col min="11886" max="11886" width="8.88671875" style="162" customWidth="1"/>
    <col min="11887" max="11887" width="8.33203125" style="162" customWidth="1"/>
    <col min="11888" max="11888" width="9.21875" style="162" customWidth="1"/>
    <col min="11889" max="11889" width="7.109375" style="162" customWidth="1"/>
    <col min="11890" max="11890" width="7.6640625" style="162" customWidth="1"/>
    <col min="11891" max="11914" width="0" style="162" hidden="1" customWidth="1"/>
    <col min="11915" max="11915" width="9.109375" style="162" customWidth="1"/>
    <col min="11916" max="11916" width="11.21875" style="162" customWidth="1"/>
    <col min="11917" max="11917" width="11" style="162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9.88671875" style="162" customWidth="1"/>
    <col min="12112" max="12112" width="8.109375" style="162" customWidth="1"/>
    <col min="12113" max="12117" width="0" style="162" hidden="1" customWidth="1"/>
    <col min="12118" max="12118" width="9.33203125" style="162" customWidth="1"/>
    <col min="12119" max="12119" width="10.77734375" style="162" customWidth="1"/>
    <col min="12120" max="12120" width="0" style="162" hidden="1" customWidth="1"/>
    <col min="12121" max="12121" width="8.44140625" style="162" customWidth="1"/>
    <col min="12122" max="12122" width="0" style="162" hidden="1" customWidth="1"/>
    <col min="12123" max="12123" width="9.44140625" style="162" customWidth="1"/>
    <col min="12124" max="12124" width="7.44140625" style="162" customWidth="1"/>
    <col min="12125" max="12125" width="11.5546875" style="162" customWidth="1"/>
    <col min="12126" max="12126" width="8.21875" style="162" customWidth="1"/>
    <col min="12127" max="12127" width="9.5546875" style="162" customWidth="1"/>
    <col min="12128" max="12128" width="0" style="162" hidden="1" customWidth="1"/>
    <col min="12129" max="12129" width="8.109375" style="162" customWidth="1"/>
    <col min="12130" max="12130" width="8.44140625" style="162" customWidth="1"/>
    <col min="12131" max="12131" width="6.5546875" style="162" customWidth="1"/>
    <col min="12132" max="12132" width="7" style="162" customWidth="1"/>
    <col min="12133" max="12133" width="5.88671875" style="162" customWidth="1"/>
    <col min="12134" max="12134" width="6.77734375" style="162" customWidth="1"/>
    <col min="12135" max="12135" width="5.88671875" style="162" customWidth="1"/>
    <col min="12136" max="12136" width="10" style="162" customWidth="1"/>
    <col min="12137" max="12137" width="9.5546875" style="162" customWidth="1"/>
    <col min="12138" max="12138" width="7.109375" style="162" customWidth="1"/>
    <col min="12139" max="12140" width="7.21875" style="162" customWidth="1"/>
    <col min="12141" max="12141" width="8.44140625" style="162" customWidth="1"/>
    <col min="12142" max="12142" width="8.88671875" style="162" customWidth="1"/>
    <col min="12143" max="12143" width="8.33203125" style="162" customWidth="1"/>
    <col min="12144" max="12144" width="9.21875" style="162" customWidth="1"/>
    <col min="12145" max="12145" width="7.109375" style="162" customWidth="1"/>
    <col min="12146" max="12146" width="7.6640625" style="162" customWidth="1"/>
    <col min="12147" max="12170" width="0" style="162" hidden="1" customWidth="1"/>
    <col min="12171" max="12171" width="9.109375" style="162" customWidth="1"/>
    <col min="12172" max="12172" width="11.21875" style="162" customWidth="1"/>
    <col min="12173" max="12173" width="11" style="162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9.88671875" style="162" customWidth="1"/>
    <col min="12368" max="12368" width="8.109375" style="162" customWidth="1"/>
    <col min="12369" max="12373" width="0" style="162" hidden="1" customWidth="1"/>
    <col min="12374" max="12374" width="9.33203125" style="162" customWidth="1"/>
    <col min="12375" max="12375" width="10.77734375" style="162" customWidth="1"/>
    <col min="12376" max="12376" width="0" style="162" hidden="1" customWidth="1"/>
    <col min="12377" max="12377" width="8.44140625" style="162" customWidth="1"/>
    <col min="12378" max="12378" width="0" style="162" hidden="1" customWidth="1"/>
    <col min="12379" max="12379" width="9.44140625" style="162" customWidth="1"/>
    <col min="12380" max="12380" width="7.44140625" style="162" customWidth="1"/>
    <col min="12381" max="12381" width="11.5546875" style="162" customWidth="1"/>
    <col min="12382" max="12382" width="8.21875" style="162" customWidth="1"/>
    <col min="12383" max="12383" width="9.5546875" style="162" customWidth="1"/>
    <col min="12384" max="12384" width="0" style="162" hidden="1" customWidth="1"/>
    <col min="12385" max="12385" width="8.109375" style="162" customWidth="1"/>
    <col min="12386" max="12386" width="8.44140625" style="162" customWidth="1"/>
    <col min="12387" max="12387" width="6.5546875" style="162" customWidth="1"/>
    <col min="12388" max="12388" width="7" style="162" customWidth="1"/>
    <col min="12389" max="12389" width="5.88671875" style="162" customWidth="1"/>
    <col min="12390" max="12390" width="6.77734375" style="162" customWidth="1"/>
    <col min="12391" max="12391" width="5.88671875" style="162" customWidth="1"/>
    <col min="12392" max="12392" width="10" style="162" customWidth="1"/>
    <col min="12393" max="12393" width="9.5546875" style="162" customWidth="1"/>
    <col min="12394" max="12394" width="7.109375" style="162" customWidth="1"/>
    <col min="12395" max="12396" width="7.21875" style="162" customWidth="1"/>
    <col min="12397" max="12397" width="8.44140625" style="162" customWidth="1"/>
    <col min="12398" max="12398" width="8.88671875" style="162" customWidth="1"/>
    <col min="12399" max="12399" width="8.33203125" style="162" customWidth="1"/>
    <col min="12400" max="12400" width="9.21875" style="162" customWidth="1"/>
    <col min="12401" max="12401" width="7.109375" style="162" customWidth="1"/>
    <col min="12402" max="12402" width="7.6640625" style="162" customWidth="1"/>
    <col min="12403" max="12426" width="0" style="162" hidden="1" customWidth="1"/>
    <col min="12427" max="12427" width="9.109375" style="162" customWidth="1"/>
    <col min="12428" max="12428" width="11.21875" style="162" customWidth="1"/>
    <col min="12429" max="12429" width="11" style="162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9.88671875" style="162" customWidth="1"/>
    <col min="12624" max="12624" width="8.109375" style="162" customWidth="1"/>
    <col min="12625" max="12629" width="0" style="162" hidden="1" customWidth="1"/>
    <col min="12630" max="12630" width="9.33203125" style="162" customWidth="1"/>
    <col min="12631" max="12631" width="10.77734375" style="162" customWidth="1"/>
    <col min="12632" max="12632" width="0" style="162" hidden="1" customWidth="1"/>
    <col min="12633" max="12633" width="8.44140625" style="162" customWidth="1"/>
    <col min="12634" max="12634" width="0" style="162" hidden="1" customWidth="1"/>
    <col min="12635" max="12635" width="9.44140625" style="162" customWidth="1"/>
    <col min="12636" max="12636" width="7.44140625" style="162" customWidth="1"/>
    <col min="12637" max="12637" width="11.5546875" style="162" customWidth="1"/>
    <col min="12638" max="12638" width="8.21875" style="162" customWidth="1"/>
    <col min="12639" max="12639" width="9.5546875" style="162" customWidth="1"/>
    <col min="12640" max="12640" width="0" style="162" hidden="1" customWidth="1"/>
    <col min="12641" max="12641" width="8.109375" style="162" customWidth="1"/>
    <col min="12642" max="12642" width="8.44140625" style="162" customWidth="1"/>
    <col min="12643" max="12643" width="6.5546875" style="162" customWidth="1"/>
    <col min="12644" max="12644" width="7" style="162" customWidth="1"/>
    <col min="12645" max="12645" width="5.88671875" style="162" customWidth="1"/>
    <col min="12646" max="12646" width="6.77734375" style="162" customWidth="1"/>
    <col min="12647" max="12647" width="5.88671875" style="162" customWidth="1"/>
    <col min="12648" max="12648" width="10" style="162" customWidth="1"/>
    <col min="12649" max="12649" width="9.5546875" style="162" customWidth="1"/>
    <col min="12650" max="12650" width="7.109375" style="162" customWidth="1"/>
    <col min="12651" max="12652" width="7.21875" style="162" customWidth="1"/>
    <col min="12653" max="12653" width="8.44140625" style="162" customWidth="1"/>
    <col min="12654" max="12654" width="8.88671875" style="162" customWidth="1"/>
    <col min="12655" max="12655" width="8.33203125" style="162" customWidth="1"/>
    <col min="12656" max="12656" width="9.21875" style="162" customWidth="1"/>
    <col min="12657" max="12657" width="7.109375" style="162" customWidth="1"/>
    <col min="12658" max="12658" width="7.6640625" style="162" customWidth="1"/>
    <col min="12659" max="12682" width="0" style="162" hidden="1" customWidth="1"/>
    <col min="12683" max="12683" width="9.109375" style="162" customWidth="1"/>
    <col min="12684" max="12684" width="11.21875" style="162" customWidth="1"/>
    <col min="12685" max="12685" width="11" style="162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9.88671875" style="162" customWidth="1"/>
    <col min="12880" max="12880" width="8.109375" style="162" customWidth="1"/>
    <col min="12881" max="12885" width="0" style="162" hidden="1" customWidth="1"/>
    <col min="12886" max="12886" width="9.33203125" style="162" customWidth="1"/>
    <col min="12887" max="12887" width="10.77734375" style="162" customWidth="1"/>
    <col min="12888" max="12888" width="0" style="162" hidden="1" customWidth="1"/>
    <col min="12889" max="12889" width="8.44140625" style="162" customWidth="1"/>
    <col min="12890" max="12890" width="0" style="162" hidden="1" customWidth="1"/>
    <col min="12891" max="12891" width="9.44140625" style="162" customWidth="1"/>
    <col min="12892" max="12892" width="7.44140625" style="162" customWidth="1"/>
    <col min="12893" max="12893" width="11.5546875" style="162" customWidth="1"/>
    <col min="12894" max="12894" width="8.21875" style="162" customWidth="1"/>
    <col min="12895" max="12895" width="9.5546875" style="162" customWidth="1"/>
    <col min="12896" max="12896" width="0" style="162" hidden="1" customWidth="1"/>
    <col min="12897" max="12897" width="8.109375" style="162" customWidth="1"/>
    <col min="12898" max="12898" width="8.44140625" style="162" customWidth="1"/>
    <col min="12899" max="12899" width="6.5546875" style="162" customWidth="1"/>
    <col min="12900" max="12900" width="7" style="162" customWidth="1"/>
    <col min="12901" max="12901" width="5.88671875" style="162" customWidth="1"/>
    <col min="12902" max="12902" width="6.77734375" style="162" customWidth="1"/>
    <col min="12903" max="12903" width="5.88671875" style="162" customWidth="1"/>
    <col min="12904" max="12904" width="10" style="162" customWidth="1"/>
    <col min="12905" max="12905" width="9.5546875" style="162" customWidth="1"/>
    <col min="12906" max="12906" width="7.109375" style="162" customWidth="1"/>
    <col min="12907" max="12908" width="7.21875" style="162" customWidth="1"/>
    <col min="12909" max="12909" width="8.44140625" style="162" customWidth="1"/>
    <col min="12910" max="12910" width="8.88671875" style="162" customWidth="1"/>
    <col min="12911" max="12911" width="8.33203125" style="162" customWidth="1"/>
    <col min="12912" max="12912" width="9.21875" style="162" customWidth="1"/>
    <col min="12913" max="12913" width="7.109375" style="162" customWidth="1"/>
    <col min="12914" max="12914" width="7.6640625" style="162" customWidth="1"/>
    <col min="12915" max="12938" width="0" style="162" hidden="1" customWidth="1"/>
    <col min="12939" max="12939" width="9.109375" style="162" customWidth="1"/>
    <col min="12940" max="12940" width="11.21875" style="162" customWidth="1"/>
    <col min="12941" max="12941" width="11" style="162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9.88671875" style="162" customWidth="1"/>
    <col min="13136" max="13136" width="8.109375" style="162" customWidth="1"/>
    <col min="13137" max="13141" width="0" style="162" hidden="1" customWidth="1"/>
    <col min="13142" max="13142" width="9.33203125" style="162" customWidth="1"/>
    <col min="13143" max="13143" width="10.77734375" style="162" customWidth="1"/>
    <col min="13144" max="13144" width="0" style="162" hidden="1" customWidth="1"/>
    <col min="13145" max="13145" width="8.44140625" style="162" customWidth="1"/>
    <col min="13146" max="13146" width="0" style="162" hidden="1" customWidth="1"/>
    <col min="13147" max="13147" width="9.44140625" style="162" customWidth="1"/>
    <col min="13148" max="13148" width="7.44140625" style="162" customWidth="1"/>
    <col min="13149" max="13149" width="11.5546875" style="162" customWidth="1"/>
    <col min="13150" max="13150" width="8.21875" style="162" customWidth="1"/>
    <col min="13151" max="13151" width="9.5546875" style="162" customWidth="1"/>
    <col min="13152" max="13152" width="0" style="162" hidden="1" customWidth="1"/>
    <col min="13153" max="13153" width="8.109375" style="162" customWidth="1"/>
    <col min="13154" max="13154" width="8.44140625" style="162" customWidth="1"/>
    <col min="13155" max="13155" width="6.5546875" style="162" customWidth="1"/>
    <col min="13156" max="13156" width="7" style="162" customWidth="1"/>
    <col min="13157" max="13157" width="5.88671875" style="162" customWidth="1"/>
    <col min="13158" max="13158" width="6.77734375" style="162" customWidth="1"/>
    <col min="13159" max="13159" width="5.88671875" style="162" customWidth="1"/>
    <col min="13160" max="13160" width="10" style="162" customWidth="1"/>
    <col min="13161" max="13161" width="9.5546875" style="162" customWidth="1"/>
    <col min="13162" max="13162" width="7.109375" style="162" customWidth="1"/>
    <col min="13163" max="13164" width="7.21875" style="162" customWidth="1"/>
    <col min="13165" max="13165" width="8.44140625" style="162" customWidth="1"/>
    <col min="13166" max="13166" width="8.88671875" style="162" customWidth="1"/>
    <col min="13167" max="13167" width="8.33203125" style="162" customWidth="1"/>
    <col min="13168" max="13168" width="9.21875" style="162" customWidth="1"/>
    <col min="13169" max="13169" width="7.109375" style="162" customWidth="1"/>
    <col min="13170" max="13170" width="7.6640625" style="162" customWidth="1"/>
    <col min="13171" max="13194" width="0" style="162" hidden="1" customWidth="1"/>
    <col min="13195" max="13195" width="9.109375" style="162" customWidth="1"/>
    <col min="13196" max="13196" width="11.21875" style="162" customWidth="1"/>
    <col min="13197" max="13197" width="11" style="162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9.88671875" style="162" customWidth="1"/>
    <col min="13392" max="13392" width="8.109375" style="162" customWidth="1"/>
    <col min="13393" max="13397" width="0" style="162" hidden="1" customWidth="1"/>
    <col min="13398" max="13398" width="9.33203125" style="162" customWidth="1"/>
    <col min="13399" max="13399" width="10.77734375" style="162" customWidth="1"/>
    <col min="13400" max="13400" width="0" style="162" hidden="1" customWidth="1"/>
    <col min="13401" max="13401" width="8.44140625" style="162" customWidth="1"/>
    <col min="13402" max="13402" width="0" style="162" hidden="1" customWidth="1"/>
    <col min="13403" max="13403" width="9.44140625" style="162" customWidth="1"/>
    <col min="13404" max="13404" width="7.44140625" style="162" customWidth="1"/>
    <col min="13405" max="13405" width="11.5546875" style="162" customWidth="1"/>
    <col min="13406" max="13406" width="8.21875" style="162" customWidth="1"/>
    <col min="13407" max="13407" width="9.5546875" style="162" customWidth="1"/>
    <col min="13408" max="13408" width="0" style="162" hidden="1" customWidth="1"/>
    <col min="13409" max="13409" width="8.109375" style="162" customWidth="1"/>
    <col min="13410" max="13410" width="8.44140625" style="162" customWidth="1"/>
    <col min="13411" max="13411" width="6.5546875" style="162" customWidth="1"/>
    <col min="13412" max="13412" width="7" style="162" customWidth="1"/>
    <col min="13413" max="13413" width="5.88671875" style="162" customWidth="1"/>
    <col min="13414" max="13414" width="6.77734375" style="162" customWidth="1"/>
    <col min="13415" max="13415" width="5.88671875" style="162" customWidth="1"/>
    <col min="13416" max="13416" width="10" style="162" customWidth="1"/>
    <col min="13417" max="13417" width="9.5546875" style="162" customWidth="1"/>
    <col min="13418" max="13418" width="7.109375" style="162" customWidth="1"/>
    <col min="13419" max="13420" width="7.21875" style="162" customWidth="1"/>
    <col min="13421" max="13421" width="8.44140625" style="162" customWidth="1"/>
    <col min="13422" max="13422" width="8.88671875" style="162" customWidth="1"/>
    <col min="13423" max="13423" width="8.33203125" style="162" customWidth="1"/>
    <col min="13424" max="13424" width="9.21875" style="162" customWidth="1"/>
    <col min="13425" max="13425" width="7.109375" style="162" customWidth="1"/>
    <col min="13426" max="13426" width="7.6640625" style="162" customWidth="1"/>
    <col min="13427" max="13450" width="0" style="162" hidden="1" customWidth="1"/>
    <col min="13451" max="13451" width="9.109375" style="162" customWidth="1"/>
    <col min="13452" max="13452" width="11.21875" style="162" customWidth="1"/>
    <col min="13453" max="13453" width="11" style="162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9.88671875" style="162" customWidth="1"/>
    <col min="13648" max="13648" width="8.109375" style="162" customWidth="1"/>
    <col min="13649" max="13653" width="0" style="162" hidden="1" customWidth="1"/>
    <col min="13654" max="13654" width="9.33203125" style="162" customWidth="1"/>
    <col min="13655" max="13655" width="10.77734375" style="162" customWidth="1"/>
    <col min="13656" max="13656" width="0" style="162" hidden="1" customWidth="1"/>
    <col min="13657" max="13657" width="8.44140625" style="162" customWidth="1"/>
    <col min="13658" max="13658" width="0" style="162" hidden="1" customWidth="1"/>
    <col min="13659" max="13659" width="9.44140625" style="162" customWidth="1"/>
    <col min="13660" max="13660" width="7.44140625" style="162" customWidth="1"/>
    <col min="13661" max="13661" width="11.5546875" style="162" customWidth="1"/>
    <col min="13662" max="13662" width="8.21875" style="162" customWidth="1"/>
    <col min="13663" max="13663" width="9.5546875" style="162" customWidth="1"/>
    <col min="13664" max="13664" width="0" style="162" hidden="1" customWidth="1"/>
    <col min="13665" max="13665" width="8.109375" style="162" customWidth="1"/>
    <col min="13666" max="13666" width="8.44140625" style="162" customWidth="1"/>
    <col min="13667" max="13667" width="6.5546875" style="162" customWidth="1"/>
    <col min="13668" max="13668" width="7" style="162" customWidth="1"/>
    <col min="13669" max="13669" width="5.88671875" style="162" customWidth="1"/>
    <col min="13670" max="13670" width="6.77734375" style="162" customWidth="1"/>
    <col min="13671" max="13671" width="5.88671875" style="162" customWidth="1"/>
    <col min="13672" max="13672" width="10" style="162" customWidth="1"/>
    <col min="13673" max="13673" width="9.5546875" style="162" customWidth="1"/>
    <col min="13674" max="13674" width="7.109375" style="162" customWidth="1"/>
    <col min="13675" max="13676" width="7.21875" style="162" customWidth="1"/>
    <col min="13677" max="13677" width="8.44140625" style="162" customWidth="1"/>
    <col min="13678" max="13678" width="8.88671875" style="162" customWidth="1"/>
    <col min="13679" max="13679" width="8.33203125" style="162" customWidth="1"/>
    <col min="13680" max="13680" width="9.21875" style="162" customWidth="1"/>
    <col min="13681" max="13681" width="7.109375" style="162" customWidth="1"/>
    <col min="13682" max="13682" width="7.6640625" style="162" customWidth="1"/>
    <col min="13683" max="13706" width="0" style="162" hidden="1" customWidth="1"/>
    <col min="13707" max="13707" width="9.109375" style="162" customWidth="1"/>
    <col min="13708" max="13708" width="11.21875" style="162" customWidth="1"/>
    <col min="13709" max="13709" width="11" style="162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9.88671875" style="162" customWidth="1"/>
    <col min="13904" max="13904" width="8.109375" style="162" customWidth="1"/>
    <col min="13905" max="13909" width="0" style="162" hidden="1" customWidth="1"/>
    <col min="13910" max="13910" width="9.33203125" style="162" customWidth="1"/>
    <col min="13911" max="13911" width="10.77734375" style="162" customWidth="1"/>
    <col min="13912" max="13912" width="0" style="162" hidden="1" customWidth="1"/>
    <col min="13913" max="13913" width="8.44140625" style="162" customWidth="1"/>
    <col min="13914" max="13914" width="0" style="162" hidden="1" customWidth="1"/>
    <col min="13915" max="13915" width="9.44140625" style="162" customWidth="1"/>
    <col min="13916" max="13916" width="7.44140625" style="162" customWidth="1"/>
    <col min="13917" max="13917" width="11.5546875" style="162" customWidth="1"/>
    <col min="13918" max="13918" width="8.21875" style="162" customWidth="1"/>
    <col min="13919" max="13919" width="9.5546875" style="162" customWidth="1"/>
    <col min="13920" max="13920" width="0" style="162" hidden="1" customWidth="1"/>
    <col min="13921" max="13921" width="8.109375" style="162" customWidth="1"/>
    <col min="13922" max="13922" width="8.44140625" style="162" customWidth="1"/>
    <col min="13923" max="13923" width="6.5546875" style="162" customWidth="1"/>
    <col min="13924" max="13924" width="7" style="162" customWidth="1"/>
    <col min="13925" max="13925" width="5.88671875" style="162" customWidth="1"/>
    <col min="13926" max="13926" width="6.77734375" style="162" customWidth="1"/>
    <col min="13927" max="13927" width="5.88671875" style="162" customWidth="1"/>
    <col min="13928" max="13928" width="10" style="162" customWidth="1"/>
    <col min="13929" max="13929" width="9.5546875" style="162" customWidth="1"/>
    <col min="13930" max="13930" width="7.109375" style="162" customWidth="1"/>
    <col min="13931" max="13932" width="7.21875" style="162" customWidth="1"/>
    <col min="13933" max="13933" width="8.44140625" style="162" customWidth="1"/>
    <col min="13934" max="13934" width="8.88671875" style="162" customWidth="1"/>
    <col min="13935" max="13935" width="8.33203125" style="162" customWidth="1"/>
    <col min="13936" max="13936" width="9.21875" style="162" customWidth="1"/>
    <col min="13937" max="13937" width="7.109375" style="162" customWidth="1"/>
    <col min="13938" max="13938" width="7.6640625" style="162" customWidth="1"/>
    <col min="13939" max="13962" width="0" style="162" hidden="1" customWidth="1"/>
    <col min="13963" max="13963" width="9.109375" style="162" customWidth="1"/>
    <col min="13964" max="13964" width="11.21875" style="162" customWidth="1"/>
    <col min="13965" max="13965" width="11" style="162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9.88671875" style="162" customWidth="1"/>
    <col min="14160" max="14160" width="8.109375" style="162" customWidth="1"/>
    <col min="14161" max="14165" width="0" style="162" hidden="1" customWidth="1"/>
    <col min="14166" max="14166" width="9.33203125" style="162" customWidth="1"/>
    <col min="14167" max="14167" width="10.77734375" style="162" customWidth="1"/>
    <col min="14168" max="14168" width="0" style="162" hidden="1" customWidth="1"/>
    <col min="14169" max="14169" width="8.44140625" style="162" customWidth="1"/>
    <col min="14170" max="14170" width="0" style="162" hidden="1" customWidth="1"/>
    <col min="14171" max="14171" width="9.44140625" style="162" customWidth="1"/>
    <col min="14172" max="14172" width="7.44140625" style="162" customWidth="1"/>
    <col min="14173" max="14173" width="11.5546875" style="162" customWidth="1"/>
    <col min="14174" max="14174" width="8.21875" style="162" customWidth="1"/>
    <col min="14175" max="14175" width="9.5546875" style="162" customWidth="1"/>
    <col min="14176" max="14176" width="0" style="162" hidden="1" customWidth="1"/>
    <col min="14177" max="14177" width="8.109375" style="162" customWidth="1"/>
    <col min="14178" max="14178" width="8.44140625" style="162" customWidth="1"/>
    <col min="14179" max="14179" width="6.5546875" style="162" customWidth="1"/>
    <col min="14180" max="14180" width="7" style="162" customWidth="1"/>
    <col min="14181" max="14181" width="5.88671875" style="162" customWidth="1"/>
    <col min="14182" max="14182" width="6.77734375" style="162" customWidth="1"/>
    <col min="14183" max="14183" width="5.88671875" style="162" customWidth="1"/>
    <col min="14184" max="14184" width="10" style="162" customWidth="1"/>
    <col min="14185" max="14185" width="9.5546875" style="162" customWidth="1"/>
    <col min="14186" max="14186" width="7.109375" style="162" customWidth="1"/>
    <col min="14187" max="14188" width="7.21875" style="162" customWidth="1"/>
    <col min="14189" max="14189" width="8.44140625" style="162" customWidth="1"/>
    <col min="14190" max="14190" width="8.88671875" style="162" customWidth="1"/>
    <col min="14191" max="14191" width="8.33203125" style="162" customWidth="1"/>
    <col min="14192" max="14192" width="9.21875" style="162" customWidth="1"/>
    <col min="14193" max="14193" width="7.109375" style="162" customWidth="1"/>
    <col min="14194" max="14194" width="7.6640625" style="162" customWidth="1"/>
    <col min="14195" max="14218" width="0" style="162" hidden="1" customWidth="1"/>
    <col min="14219" max="14219" width="9.109375" style="162" customWidth="1"/>
    <col min="14220" max="14220" width="11.21875" style="162" customWidth="1"/>
    <col min="14221" max="14221" width="11" style="162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9.88671875" style="162" customWidth="1"/>
    <col min="14416" max="14416" width="8.109375" style="162" customWidth="1"/>
    <col min="14417" max="14421" width="0" style="162" hidden="1" customWidth="1"/>
    <col min="14422" max="14422" width="9.33203125" style="162" customWidth="1"/>
    <col min="14423" max="14423" width="10.77734375" style="162" customWidth="1"/>
    <col min="14424" max="14424" width="0" style="162" hidden="1" customWidth="1"/>
    <col min="14425" max="14425" width="8.44140625" style="162" customWidth="1"/>
    <col min="14426" max="14426" width="0" style="162" hidden="1" customWidth="1"/>
    <col min="14427" max="14427" width="9.44140625" style="162" customWidth="1"/>
    <col min="14428" max="14428" width="7.44140625" style="162" customWidth="1"/>
    <col min="14429" max="14429" width="11.5546875" style="162" customWidth="1"/>
    <col min="14430" max="14430" width="8.21875" style="162" customWidth="1"/>
    <col min="14431" max="14431" width="9.5546875" style="162" customWidth="1"/>
    <col min="14432" max="14432" width="0" style="162" hidden="1" customWidth="1"/>
    <col min="14433" max="14433" width="8.109375" style="162" customWidth="1"/>
    <col min="14434" max="14434" width="8.44140625" style="162" customWidth="1"/>
    <col min="14435" max="14435" width="6.5546875" style="162" customWidth="1"/>
    <col min="14436" max="14436" width="7" style="162" customWidth="1"/>
    <col min="14437" max="14437" width="5.88671875" style="162" customWidth="1"/>
    <col min="14438" max="14438" width="6.77734375" style="162" customWidth="1"/>
    <col min="14439" max="14439" width="5.88671875" style="162" customWidth="1"/>
    <col min="14440" max="14440" width="10" style="162" customWidth="1"/>
    <col min="14441" max="14441" width="9.5546875" style="162" customWidth="1"/>
    <col min="14442" max="14442" width="7.109375" style="162" customWidth="1"/>
    <col min="14443" max="14444" width="7.21875" style="162" customWidth="1"/>
    <col min="14445" max="14445" width="8.44140625" style="162" customWidth="1"/>
    <col min="14446" max="14446" width="8.88671875" style="162" customWidth="1"/>
    <col min="14447" max="14447" width="8.33203125" style="162" customWidth="1"/>
    <col min="14448" max="14448" width="9.21875" style="162" customWidth="1"/>
    <col min="14449" max="14449" width="7.109375" style="162" customWidth="1"/>
    <col min="14450" max="14450" width="7.6640625" style="162" customWidth="1"/>
    <col min="14451" max="14474" width="0" style="162" hidden="1" customWidth="1"/>
    <col min="14475" max="14475" width="9.109375" style="162" customWidth="1"/>
    <col min="14476" max="14476" width="11.21875" style="162" customWidth="1"/>
    <col min="14477" max="14477" width="11" style="162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9.88671875" style="162" customWidth="1"/>
    <col min="14672" max="14672" width="8.109375" style="162" customWidth="1"/>
    <col min="14673" max="14677" width="0" style="162" hidden="1" customWidth="1"/>
    <col min="14678" max="14678" width="9.33203125" style="162" customWidth="1"/>
    <col min="14679" max="14679" width="10.77734375" style="162" customWidth="1"/>
    <col min="14680" max="14680" width="0" style="162" hidden="1" customWidth="1"/>
    <col min="14681" max="14681" width="8.44140625" style="162" customWidth="1"/>
    <col min="14682" max="14682" width="0" style="162" hidden="1" customWidth="1"/>
    <col min="14683" max="14683" width="9.44140625" style="162" customWidth="1"/>
    <col min="14684" max="14684" width="7.44140625" style="162" customWidth="1"/>
    <col min="14685" max="14685" width="11.5546875" style="162" customWidth="1"/>
    <col min="14686" max="14686" width="8.21875" style="162" customWidth="1"/>
    <col min="14687" max="14687" width="9.5546875" style="162" customWidth="1"/>
    <col min="14688" max="14688" width="0" style="162" hidden="1" customWidth="1"/>
    <col min="14689" max="14689" width="8.109375" style="162" customWidth="1"/>
    <col min="14690" max="14690" width="8.44140625" style="162" customWidth="1"/>
    <col min="14691" max="14691" width="6.5546875" style="162" customWidth="1"/>
    <col min="14692" max="14692" width="7" style="162" customWidth="1"/>
    <col min="14693" max="14693" width="5.88671875" style="162" customWidth="1"/>
    <col min="14694" max="14694" width="6.77734375" style="162" customWidth="1"/>
    <col min="14695" max="14695" width="5.88671875" style="162" customWidth="1"/>
    <col min="14696" max="14696" width="10" style="162" customWidth="1"/>
    <col min="14697" max="14697" width="9.5546875" style="162" customWidth="1"/>
    <col min="14698" max="14698" width="7.109375" style="162" customWidth="1"/>
    <col min="14699" max="14700" width="7.21875" style="162" customWidth="1"/>
    <col min="14701" max="14701" width="8.44140625" style="162" customWidth="1"/>
    <col min="14702" max="14702" width="8.88671875" style="162" customWidth="1"/>
    <col min="14703" max="14703" width="8.33203125" style="162" customWidth="1"/>
    <col min="14704" max="14704" width="9.21875" style="162" customWidth="1"/>
    <col min="14705" max="14705" width="7.109375" style="162" customWidth="1"/>
    <col min="14706" max="14706" width="7.6640625" style="162" customWidth="1"/>
    <col min="14707" max="14730" width="0" style="162" hidden="1" customWidth="1"/>
    <col min="14731" max="14731" width="9.109375" style="162" customWidth="1"/>
    <col min="14732" max="14732" width="11.21875" style="162" customWidth="1"/>
    <col min="14733" max="14733" width="11" style="162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9.88671875" style="162" customWidth="1"/>
    <col min="14928" max="14928" width="8.109375" style="162" customWidth="1"/>
    <col min="14929" max="14933" width="0" style="162" hidden="1" customWidth="1"/>
    <col min="14934" max="14934" width="9.33203125" style="162" customWidth="1"/>
    <col min="14935" max="14935" width="10.77734375" style="162" customWidth="1"/>
    <col min="14936" max="14936" width="0" style="162" hidden="1" customWidth="1"/>
    <col min="14937" max="14937" width="8.44140625" style="162" customWidth="1"/>
    <col min="14938" max="14938" width="0" style="162" hidden="1" customWidth="1"/>
    <col min="14939" max="14939" width="9.44140625" style="162" customWidth="1"/>
    <col min="14940" max="14940" width="7.44140625" style="162" customWidth="1"/>
    <col min="14941" max="14941" width="11.5546875" style="162" customWidth="1"/>
    <col min="14942" max="14942" width="8.21875" style="162" customWidth="1"/>
    <col min="14943" max="14943" width="9.5546875" style="162" customWidth="1"/>
    <col min="14944" max="14944" width="0" style="162" hidden="1" customWidth="1"/>
    <col min="14945" max="14945" width="8.109375" style="162" customWidth="1"/>
    <col min="14946" max="14946" width="8.44140625" style="162" customWidth="1"/>
    <col min="14947" max="14947" width="6.5546875" style="162" customWidth="1"/>
    <col min="14948" max="14948" width="7" style="162" customWidth="1"/>
    <col min="14949" max="14949" width="5.88671875" style="162" customWidth="1"/>
    <col min="14950" max="14950" width="6.77734375" style="162" customWidth="1"/>
    <col min="14951" max="14951" width="5.88671875" style="162" customWidth="1"/>
    <col min="14952" max="14952" width="10" style="162" customWidth="1"/>
    <col min="14953" max="14953" width="9.5546875" style="162" customWidth="1"/>
    <col min="14954" max="14954" width="7.109375" style="162" customWidth="1"/>
    <col min="14955" max="14956" width="7.21875" style="162" customWidth="1"/>
    <col min="14957" max="14957" width="8.44140625" style="162" customWidth="1"/>
    <col min="14958" max="14958" width="8.88671875" style="162" customWidth="1"/>
    <col min="14959" max="14959" width="8.33203125" style="162" customWidth="1"/>
    <col min="14960" max="14960" width="9.21875" style="162" customWidth="1"/>
    <col min="14961" max="14961" width="7.109375" style="162" customWidth="1"/>
    <col min="14962" max="14962" width="7.6640625" style="162" customWidth="1"/>
    <col min="14963" max="14986" width="0" style="162" hidden="1" customWidth="1"/>
    <col min="14987" max="14987" width="9.109375" style="162" customWidth="1"/>
    <col min="14988" max="14988" width="11.21875" style="162" customWidth="1"/>
    <col min="14989" max="14989" width="11" style="162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9.88671875" style="162" customWidth="1"/>
    <col min="15184" max="15184" width="8.109375" style="162" customWidth="1"/>
    <col min="15185" max="15189" width="0" style="162" hidden="1" customWidth="1"/>
    <col min="15190" max="15190" width="9.33203125" style="162" customWidth="1"/>
    <col min="15191" max="15191" width="10.77734375" style="162" customWidth="1"/>
    <col min="15192" max="15192" width="0" style="162" hidden="1" customWidth="1"/>
    <col min="15193" max="15193" width="8.44140625" style="162" customWidth="1"/>
    <col min="15194" max="15194" width="0" style="162" hidden="1" customWidth="1"/>
    <col min="15195" max="15195" width="9.44140625" style="162" customWidth="1"/>
    <col min="15196" max="15196" width="7.44140625" style="162" customWidth="1"/>
    <col min="15197" max="15197" width="11.5546875" style="162" customWidth="1"/>
    <col min="15198" max="15198" width="8.21875" style="162" customWidth="1"/>
    <col min="15199" max="15199" width="9.5546875" style="162" customWidth="1"/>
    <col min="15200" max="15200" width="0" style="162" hidden="1" customWidth="1"/>
    <col min="15201" max="15201" width="8.109375" style="162" customWidth="1"/>
    <col min="15202" max="15202" width="8.44140625" style="162" customWidth="1"/>
    <col min="15203" max="15203" width="6.5546875" style="162" customWidth="1"/>
    <col min="15204" max="15204" width="7" style="162" customWidth="1"/>
    <col min="15205" max="15205" width="5.88671875" style="162" customWidth="1"/>
    <col min="15206" max="15206" width="6.77734375" style="162" customWidth="1"/>
    <col min="15207" max="15207" width="5.88671875" style="162" customWidth="1"/>
    <col min="15208" max="15208" width="10" style="162" customWidth="1"/>
    <col min="15209" max="15209" width="9.5546875" style="162" customWidth="1"/>
    <col min="15210" max="15210" width="7.109375" style="162" customWidth="1"/>
    <col min="15211" max="15212" width="7.21875" style="162" customWidth="1"/>
    <col min="15213" max="15213" width="8.44140625" style="162" customWidth="1"/>
    <col min="15214" max="15214" width="8.88671875" style="162" customWidth="1"/>
    <col min="15215" max="15215" width="8.33203125" style="162" customWidth="1"/>
    <col min="15216" max="15216" width="9.21875" style="162" customWidth="1"/>
    <col min="15217" max="15217" width="7.109375" style="162" customWidth="1"/>
    <col min="15218" max="15218" width="7.6640625" style="162" customWidth="1"/>
    <col min="15219" max="15242" width="0" style="162" hidden="1" customWidth="1"/>
    <col min="15243" max="15243" width="9.109375" style="162" customWidth="1"/>
    <col min="15244" max="15244" width="11.21875" style="162" customWidth="1"/>
    <col min="15245" max="15245" width="11" style="162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9.88671875" style="162" customWidth="1"/>
    <col min="15440" max="15440" width="8.109375" style="162" customWidth="1"/>
    <col min="15441" max="15445" width="0" style="162" hidden="1" customWidth="1"/>
    <col min="15446" max="15446" width="9.33203125" style="162" customWidth="1"/>
    <col min="15447" max="15447" width="10.77734375" style="162" customWidth="1"/>
    <col min="15448" max="15448" width="0" style="162" hidden="1" customWidth="1"/>
    <col min="15449" max="15449" width="8.44140625" style="162" customWidth="1"/>
    <col min="15450" max="15450" width="0" style="162" hidden="1" customWidth="1"/>
    <col min="15451" max="15451" width="9.44140625" style="162" customWidth="1"/>
    <col min="15452" max="15452" width="7.44140625" style="162" customWidth="1"/>
    <col min="15453" max="15453" width="11.5546875" style="162" customWidth="1"/>
    <col min="15454" max="15454" width="8.21875" style="162" customWidth="1"/>
    <col min="15455" max="15455" width="9.5546875" style="162" customWidth="1"/>
    <col min="15456" max="15456" width="0" style="162" hidden="1" customWidth="1"/>
    <col min="15457" max="15457" width="8.109375" style="162" customWidth="1"/>
    <col min="15458" max="15458" width="8.44140625" style="162" customWidth="1"/>
    <col min="15459" max="15459" width="6.5546875" style="162" customWidth="1"/>
    <col min="15460" max="15460" width="7" style="162" customWidth="1"/>
    <col min="15461" max="15461" width="5.88671875" style="162" customWidth="1"/>
    <col min="15462" max="15462" width="6.77734375" style="162" customWidth="1"/>
    <col min="15463" max="15463" width="5.88671875" style="162" customWidth="1"/>
    <col min="15464" max="15464" width="10" style="162" customWidth="1"/>
    <col min="15465" max="15465" width="9.5546875" style="162" customWidth="1"/>
    <col min="15466" max="15466" width="7.109375" style="162" customWidth="1"/>
    <col min="15467" max="15468" width="7.21875" style="162" customWidth="1"/>
    <col min="15469" max="15469" width="8.44140625" style="162" customWidth="1"/>
    <col min="15470" max="15470" width="8.88671875" style="162" customWidth="1"/>
    <col min="15471" max="15471" width="8.33203125" style="162" customWidth="1"/>
    <col min="15472" max="15472" width="9.21875" style="162" customWidth="1"/>
    <col min="15473" max="15473" width="7.109375" style="162" customWidth="1"/>
    <col min="15474" max="15474" width="7.6640625" style="162" customWidth="1"/>
    <col min="15475" max="15498" width="0" style="162" hidden="1" customWidth="1"/>
    <col min="15499" max="15499" width="9.109375" style="162" customWidth="1"/>
    <col min="15500" max="15500" width="11.21875" style="162" customWidth="1"/>
    <col min="15501" max="15501" width="11" style="162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9.88671875" style="162" customWidth="1"/>
    <col min="15696" max="15696" width="8.109375" style="162" customWidth="1"/>
    <col min="15697" max="15701" width="0" style="162" hidden="1" customWidth="1"/>
    <col min="15702" max="15702" width="9.33203125" style="162" customWidth="1"/>
    <col min="15703" max="15703" width="10.77734375" style="162" customWidth="1"/>
    <col min="15704" max="15704" width="0" style="162" hidden="1" customWidth="1"/>
    <col min="15705" max="15705" width="8.44140625" style="162" customWidth="1"/>
    <col min="15706" max="15706" width="0" style="162" hidden="1" customWidth="1"/>
    <col min="15707" max="15707" width="9.44140625" style="162" customWidth="1"/>
    <col min="15708" max="15708" width="7.44140625" style="162" customWidth="1"/>
    <col min="15709" max="15709" width="11.5546875" style="162" customWidth="1"/>
    <col min="15710" max="15710" width="8.21875" style="162" customWidth="1"/>
    <col min="15711" max="15711" width="9.5546875" style="162" customWidth="1"/>
    <col min="15712" max="15712" width="0" style="162" hidden="1" customWidth="1"/>
    <col min="15713" max="15713" width="8.109375" style="162" customWidth="1"/>
    <col min="15714" max="15714" width="8.44140625" style="162" customWidth="1"/>
    <col min="15715" max="15715" width="6.5546875" style="162" customWidth="1"/>
    <col min="15716" max="15716" width="7" style="162" customWidth="1"/>
    <col min="15717" max="15717" width="5.88671875" style="162" customWidth="1"/>
    <col min="15718" max="15718" width="6.77734375" style="162" customWidth="1"/>
    <col min="15719" max="15719" width="5.88671875" style="162" customWidth="1"/>
    <col min="15720" max="15720" width="10" style="162" customWidth="1"/>
    <col min="15721" max="15721" width="9.5546875" style="162" customWidth="1"/>
    <col min="15722" max="15722" width="7.109375" style="162" customWidth="1"/>
    <col min="15723" max="15724" width="7.21875" style="162" customWidth="1"/>
    <col min="15725" max="15725" width="8.44140625" style="162" customWidth="1"/>
    <col min="15726" max="15726" width="8.88671875" style="162" customWidth="1"/>
    <col min="15727" max="15727" width="8.33203125" style="162" customWidth="1"/>
    <col min="15728" max="15728" width="9.21875" style="162" customWidth="1"/>
    <col min="15729" max="15729" width="7.109375" style="162" customWidth="1"/>
    <col min="15730" max="15730" width="7.6640625" style="162" customWidth="1"/>
    <col min="15731" max="15754" width="0" style="162" hidden="1" customWidth="1"/>
    <col min="15755" max="15755" width="9.109375" style="162" customWidth="1"/>
    <col min="15756" max="15756" width="11.21875" style="162" customWidth="1"/>
    <col min="15757" max="15757" width="11" style="162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9.88671875" style="162" customWidth="1"/>
    <col min="15952" max="15952" width="8.109375" style="162" customWidth="1"/>
    <col min="15953" max="15957" width="0" style="162" hidden="1" customWidth="1"/>
    <col min="15958" max="15958" width="9.33203125" style="162" customWidth="1"/>
    <col min="15959" max="15959" width="10.77734375" style="162" customWidth="1"/>
    <col min="15960" max="15960" width="0" style="162" hidden="1" customWidth="1"/>
    <col min="15961" max="15961" width="8.44140625" style="162" customWidth="1"/>
    <col min="15962" max="15962" width="0" style="162" hidden="1" customWidth="1"/>
    <col min="15963" max="15963" width="9.44140625" style="162" customWidth="1"/>
    <col min="15964" max="15964" width="7.44140625" style="162" customWidth="1"/>
    <col min="15965" max="15965" width="11.5546875" style="162" customWidth="1"/>
    <col min="15966" max="15966" width="8.21875" style="162" customWidth="1"/>
    <col min="15967" max="15967" width="9.5546875" style="162" customWidth="1"/>
    <col min="15968" max="15968" width="0" style="162" hidden="1" customWidth="1"/>
    <col min="15969" max="15969" width="8.109375" style="162" customWidth="1"/>
    <col min="15970" max="15970" width="8.44140625" style="162" customWidth="1"/>
    <col min="15971" max="15971" width="6.5546875" style="162" customWidth="1"/>
    <col min="15972" max="15972" width="7" style="162" customWidth="1"/>
    <col min="15973" max="15973" width="5.88671875" style="162" customWidth="1"/>
    <col min="15974" max="15974" width="6.77734375" style="162" customWidth="1"/>
    <col min="15975" max="15975" width="5.88671875" style="162" customWidth="1"/>
    <col min="15976" max="15976" width="10" style="162" customWidth="1"/>
    <col min="15977" max="15977" width="9.5546875" style="162" customWidth="1"/>
    <col min="15978" max="15978" width="7.109375" style="162" customWidth="1"/>
    <col min="15979" max="15980" width="7.21875" style="162" customWidth="1"/>
    <col min="15981" max="15981" width="8.44140625" style="162" customWidth="1"/>
    <col min="15982" max="15982" width="8.88671875" style="162" customWidth="1"/>
    <col min="15983" max="15983" width="8.33203125" style="162" customWidth="1"/>
    <col min="15984" max="15984" width="9.21875" style="162" customWidth="1"/>
    <col min="15985" max="15985" width="7.109375" style="162" customWidth="1"/>
    <col min="15986" max="15986" width="7.6640625" style="162" customWidth="1"/>
    <col min="15987" max="16010" width="0" style="162" hidden="1" customWidth="1"/>
    <col min="16011" max="16011" width="9.109375" style="162" customWidth="1"/>
    <col min="16012" max="16012" width="11.21875" style="162" customWidth="1"/>
    <col min="16013" max="16013" width="11" style="162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9.88671875" style="162" customWidth="1"/>
    <col min="16208" max="16208" width="8.109375" style="162" customWidth="1"/>
    <col min="16209" max="16213" width="0" style="162" hidden="1" customWidth="1"/>
    <col min="16214" max="16214" width="9.33203125" style="162" customWidth="1"/>
    <col min="16215" max="16215" width="10.77734375" style="162" customWidth="1"/>
    <col min="16216" max="16216" width="0" style="162" hidden="1" customWidth="1"/>
    <col min="16217" max="16217" width="8.44140625" style="162" customWidth="1"/>
    <col min="16218" max="16218" width="0" style="162" hidden="1" customWidth="1"/>
    <col min="16219" max="16219" width="9.44140625" style="162" customWidth="1"/>
    <col min="16220" max="16220" width="7.44140625" style="162" customWidth="1"/>
    <col min="16221" max="16221" width="11.5546875" style="162" customWidth="1"/>
    <col min="16222" max="16222" width="8.21875" style="162" customWidth="1"/>
    <col min="16223" max="16223" width="9.5546875" style="162" customWidth="1"/>
    <col min="16224" max="16224" width="0" style="162" hidden="1" customWidth="1"/>
    <col min="16225" max="16225" width="8.109375" style="162" customWidth="1"/>
    <col min="16226" max="16226" width="8.44140625" style="162" customWidth="1"/>
    <col min="16227" max="16227" width="6.5546875" style="162" customWidth="1"/>
    <col min="16228" max="16228" width="7" style="162" customWidth="1"/>
    <col min="16229" max="16229" width="5.88671875" style="162" customWidth="1"/>
    <col min="16230" max="16230" width="6.77734375" style="162" customWidth="1"/>
    <col min="16231" max="16231" width="5.88671875" style="162" customWidth="1"/>
    <col min="16232" max="16232" width="10" style="162" customWidth="1"/>
    <col min="16233" max="16233" width="9.5546875" style="162" customWidth="1"/>
    <col min="16234" max="16234" width="7.109375" style="162" customWidth="1"/>
    <col min="16235" max="16236" width="7.21875" style="162" customWidth="1"/>
    <col min="16237" max="16237" width="8.44140625" style="162" customWidth="1"/>
    <col min="16238" max="16238" width="8.88671875" style="162" customWidth="1"/>
    <col min="16239" max="16239" width="8.33203125" style="162" customWidth="1"/>
    <col min="16240" max="16240" width="9.21875" style="162" customWidth="1"/>
    <col min="16241" max="16241" width="7.109375" style="162" customWidth="1"/>
    <col min="16242" max="16242" width="7.6640625" style="162" customWidth="1"/>
    <col min="16243" max="16266" width="0" style="162" hidden="1" customWidth="1"/>
    <col min="16267" max="16267" width="9.109375" style="162" customWidth="1"/>
    <col min="16268" max="16268" width="11.21875" style="162" customWidth="1"/>
    <col min="16269" max="16269" width="11" style="162" customWidth="1"/>
    <col min="16270" max="16384" width="9.109375" style="162"/>
  </cols>
  <sheetData>
    <row r="1" spans="1:147" s="4" customFormat="1" ht="73.5" customHeight="1" x14ac:dyDescent="0.25">
      <c r="A1" s="1"/>
      <c r="B1" s="545" t="s">
        <v>148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340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</row>
    <row r="2" spans="1:147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344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349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16" t="s">
        <v>29</v>
      </c>
      <c r="CG2" s="518"/>
      <c r="CH2" s="498" t="s">
        <v>30</v>
      </c>
      <c r="CI2" s="499"/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500"/>
      <c r="CU2" s="504" t="s">
        <v>31</v>
      </c>
      <c r="CV2" s="505"/>
      <c r="CW2" s="506"/>
      <c r="CX2" s="564" t="s">
        <v>144</v>
      </c>
      <c r="CY2" s="564"/>
      <c r="CZ2" s="510" t="s">
        <v>32</v>
      </c>
      <c r="DA2" s="511"/>
      <c r="DB2" s="511"/>
      <c r="DC2" s="512"/>
      <c r="DD2" s="521" t="s">
        <v>28</v>
      </c>
      <c r="DE2" s="516" t="s">
        <v>33</v>
      </c>
      <c r="DF2" s="517"/>
      <c r="DG2" s="517"/>
      <c r="DH2" s="517"/>
      <c r="DI2" s="517"/>
      <c r="DJ2" s="518"/>
      <c r="DK2" s="519" t="s">
        <v>34</v>
      </c>
      <c r="DL2" s="483" t="s">
        <v>35</v>
      </c>
      <c r="DM2" s="483"/>
      <c r="DN2" s="483"/>
      <c r="DO2" s="483"/>
      <c r="DP2" s="483"/>
      <c r="DQ2" s="486" t="s">
        <v>36</v>
      </c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8"/>
      <c r="EE2" s="483" t="s">
        <v>37</v>
      </c>
      <c r="EF2" s="483"/>
      <c r="EG2" s="483"/>
      <c r="EH2" s="483"/>
    </row>
    <row r="3" spans="1:147" s="16" customFormat="1" ht="49.8" customHeight="1" x14ac:dyDescent="0.3">
      <c r="A3" s="546"/>
      <c r="B3" s="546"/>
      <c r="C3" s="342" t="s">
        <v>38</v>
      </c>
      <c r="D3" s="350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345"/>
      <c r="U3" s="351"/>
      <c r="V3" s="352"/>
      <c r="W3" s="13" t="s">
        <v>43</v>
      </c>
      <c r="X3" s="352" t="s">
        <v>44</v>
      </c>
      <c r="Y3" s="352" t="s">
        <v>45</v>
      </c>
      <c r="Z3" s="14"/>
      <c r="AA3" s="14"/>
      <c r="AB3" s="14"/>
      <c r="AC3" s="353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4"/>
      <c r="CG3" s="525"/>
      <c r="CH3" s="501"/>
      <c r="CI3" s="502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3"/>
      <c r="CU3" s="507"/>
      <c r="CV3" s="508"/>
      <c r="CW3" s="509"/>
      <c r="CX3" s="564"/>
      <c r="CY3" s="564"/>
      <c r="CZ3" s="513"/>
      <c r="DA3" s="514"/>
      <c r="DB3" s="514"/>
      <c r="DC3" s="515"/>
      <c r="DD3" s="523"/>
      <c r="DE3" s="484" t="s">
        <v>66</v>
      </c>
      <c r="DF3" s="484"/>
      <c r="DG3" s="484" t="s">
        <v>67</v>
      </c>
      <c r="DH3" s="484"/>
      <c r="DI3" s="480" t="s">
        <v>68</v>
      </c>
      <c r="DJ3" s="480" t="s">
        <v>69</v>
      </c>
      <c r="DK3" s="519"/>
      <c r="DL3" s="483"/>
      <c r="DM3" s="483"/>
      <c r="DN3" s="483"/>
      <c r="DO3" s="483"/>
      <c r="DP3" s="483"/>
      <c r="DQ3" s="473" t="s">
        <v>54</v>
      </c>
      <c r="DR3" s="474"/>
      <c r="DS3" s="474"/>
      <c r="DT3" s="474"/>
      <c r="DU3" s="475"/>
      <c r="DV3" s="476" t="s">
        <v>53</v>
      </c>
      <c r="DW3" s="477"/>
      <c r="DX3" s="477"/>
      <c r="DY3" s="477"/>
      <c r="DZ3" s="478"/>
      <c r="EA3" s="479" t="s">
        <v>52</v>
      </c>
      <c r="EB3" s="479"/>
      <c r="EC3" s="479"/>
      <c r="ED3" s="479"/>
      <c r="EE3" s="483"/>
      <c r="EF3" s="483"/>
      <c r="EG3" s="483"/>
      <c r="EH3" s="483"/>
    </row>
    <row r="4" spans="1:147" s="16" customFormat="1" ht="67.2" customHeight="1" x14ac:dyDescent="0.25">
      <c r="A4" s="497"/>
      <c r="B4" s="546"/>
      <c r="C4" s="17" t="s">
        <v>51</v>
      </c>
      <c r="D4" s="354" t="s">
        <v>51</v>
      </c>
      <c r="E4" s="350" t="s">
        <v>50</v>
      </c>
      <c r="F4" s="350" t="s">
        <v>51</v>
      </c>
      <c r="G4" s="350" t="s">
        <v>70</v>
      </c>
      <c r="H4" s="350" t="s">
        <v>71</v>
      </c>
      <c r="I4" s="350" t="s">
        <v>50</v>
      </c>
      <c r="J4" s="350" t="s">
        <v>51</v>
      </c>
      <c r="K4" s="353" t="s">
        <v>50</v>
      </c>
      <c r="L4" s="353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343" t="s">
        <v>51</v>
      </c>
      <c r="S4" s="343" t="s">
        <v>70</v>
      </c>
      <c r="T4" s="343" t="s">
        <v>71</v>
      </c>
      <c r="U4" s="341" t="s">
        <v>50</v>
      </c>
      <c r="V4" s="341" t="s">
        <v>51</v>
      </c>
      <c r="W4" s="14" t="s">
        <v>73</v>
      </c>
      <c r="X4" s="341" t="s">
        <v>74</v>
      </c>
      <c r="Y4" s="21"/>
      <c r="Z4" s="14" t="s">
        <v>50</v>
      </c>
      <c r="AA4" s="14" t="s">
        <v>51</v>
      </c>
      <c r="AB4" s="14" t="s">
        <v>50</v>
      </c>
      <c r="AC4" s="353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346" t="s">
        <v>39</v>
      </c>
      <c r="BF4" s="348" t="s">
        <v>76</v>
      </c>
      <c r="BG4" s="28" t="s">
        <v>60</v>
      </c>
      <c r="BH4" s="29" t="s">
        <v>50</v>
      </c>
      <c r="BI4" s="346" t="s">
        <v>51</v>
      </c>
      <c r="BJ4" s="346" t="s">
        <v>70</v>
      </c>
      <c r="BK4" s="346" t="s">
        <v>77</v>
      </c>
      <c r="BL4" s="30" t="s">
        <v>50</v>
      </c>
      <c r="BM4" s="354" t="s">
        <v>51</v>
      </c>
      <c r="BN4" s="354" t="s">
        <v>70</v>
      </c>
      <c r="BO4" s="346" t="s">
        <v>78</v>
      </c>
      <c r="BP4" s="29" t="s">
        <v>50</v>
      </c>
      <c r="BQ4" s="31" t="s">
        <v>51</v>
      </c>
      <c r="BR4" s="354" t="s">
        <v>70</v>
      </c>
      <c r="BS4" s="346" t="s">
        <v>78</v>
      </c>
      <c r="BT4" s="32" t="s">
        <v>79</v>
      </c>
      <c r="BU4" s="32" t="s">
        <v>80</v>
      </c>
      <c r="BV4" s="25" t="s">
        <v>51</v>
      </c>
      <c r="BW4" s="346" t="s">
        <v>70</v>
      </c>
      <c r="BX4" s="346" t="s">
        <v>81</v>
      </c>
      <c r="BY4" s="484"/>
      <c r="BZ4" s="348" t="s">
        <v>82</v>
      </c>
      <c r="CA4" s="348" t="s">
        <v>83</v>
      </c>
      <c r="CB4" s="484"/>
      <c r="CC4" s="484"/>
      <c r="CD4" s="346" t="s">
        <v>84</v>
      </c>
      <c r="CE4" s="522"/>
      <c r="CF4" s="33" t="s">
        <v>50</v>
      </c>
      <c r="CG4" s="33" t="s">
        <v>51</v>
      </c>
      <c r="CH4" s="24" t="s">
        <v>85</v>
      </c>
      <c r="CI4" s="34" t="s">
        <v>86</v>
      </c>
      <c r="CJ4" s="35" t="s">
        <v>87</v>
      </c>
      <c r="CK4" s="25" t="s">
        <v>88</v>
      </c>
      <c r="CL4" s="25" t="s">
        <v>89</v>
      </c>
      <c r="CM4" s="346" t="s">
        <v>90</v>
      </c>
      <c r="CN4" s="346" t="s">
        <v>91</v>
      </c>
      <c r="CO4" s="24" t="s">
        <v>92</v>
      </c>
      <c r="CP4" s="346" t="s">
        <v>147</v>
      </c>
      <c r="CQ4" s="24" t="s">
        <v>94</v>
      </c>
      <c r="CR4" s="24" t="s">
        <v>95</v>
      </c>
      <c r="CS4" s="346" t="s">
        <v>96</v>
      </c>
      <c r="CT4" s="25" t="s">
        <v>97</v>
      </c>
      <c r="CU4" s="347" t="s">
        <v>50</v>
      </c>
      <c r="CV4" s="347" t="s">
        <v>51</v>
      </c>
      <c r="CW4" s="347" t="s">
        <v>70</v>
      </c>
      <c r="CX4" s="347" t="s">
        <v>82</v>
      </c>
      <c r="CY4" s="347" t="s">
        <v>83</v>
      </c>
      <c r="CZ4" s="25" t="s">
        <v>50</v>
      </c>
      <c r="DA4" s="25" t="s">
        <v>51</v>
      </c>
      <c r="DB4" s="25" t="s">
        <v>70</v>
      </c>
      <c r="DC4" s="25" t="s">
        <v>98</v>
      </c>
      <c r="DD4" s="522"/>
      <c r="DE4" s="25" t="s">
        <v>50</v>
      </c>
      <c r="DF4" s="25" t="s">
        <v>51</v>
      </c>
      <c r="DG4" s="25" t="s">
        <v>50</v>
      </c>
      <c r="DH4" s="25" t="s">
        <v>51</v>
      </c>
      <c r="DI4" s="480"/>
      <c r="DJ4" s="480"/>
      <c r="DK4" s="520"/>
      <c r="DL4" s="346" t="s">
        <v>99</v>
      </c>
      <c r="DM4" s="346" t="s">
        <v>100</v>
      </c>
      <c r="DN4" s="346" t="s">
        <v>101</v>
      </c>
      <c r="DO4" s="354" t="s">
        <v>83</v>
      </c>
      <c r="DP4" s="354" t="s">
        <v>102</v>
      </c>
      <c r="DQ4" s="346" t="s">
        <v>99</v>
      </c>
      <c r="DR4" s="346" t="s">
        <v>100</v>
      </c>
      <c r="DS4" s="346" t="s">
        <v>101</v>
      </c>
      <c r="DT4" s="354" t="s">
        <v>83</v>
      </c>
      <c r="DU4" s="354" t="s">
        <v>102</v>
      </c>
      <c r="DV4" s="346" t="s">
        <v>99</v>
      </c>
      <c r="DW4" s="346" t="s">
        <v>103</v>
      </c>
      <c r="DX4" s="346" t="s">
        <v>101</v>
      </c>
      <c r="DY4" s="354" t="s">
        <v>83</v>
      </c>
      <c r="DZ4" s="354" t="s">
        <v>102</v>
      </c>
      <c r="EA4" s="346" t="s">
        <v>99</v>
      </c>
      <c r="EB4" s="346" t="s">
        <v>101</v>
      </c>
      <c r="EC4" s="354" t="s">
        <v>83</v>
      </c>
      <c r="ED4" s="354" t="s">
        <v>102</v>
      </c>
      <c r="EE4" s="348" t="s">
        <v>99</v>
      </c>
      <c r="EF4" s="348" t="s">
        <v>101</v>
      </c>
      <c r="EG4" s="28" t="s">
        <v>83</v>
      </c>
      <c r="EH4" s="354" t="s">
        <v>102</v>
      </c>
      <c r="EJ4" s="37" t="s">
        <v>106</v>
      </c>
      <c r="EK4" s="37" t="s">
        <v>83</v>
      </c>
      <c r="EL4" s="16" t="s">
        <v>107</v>
      </c>
    </row>
    <row r="5" spans="1:147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9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 t="e">
        <f>BI5-#REF!</f>
        <v>#REF!</v>
      </c>
      <c r="BL5" s="53">
        <v>3300</v>
      </c>
      <c r="BM5" s="54">
        <v>3350</v>
      </c>
      <c r="BN5" s="55">
        <f>BM5/BL5*100</f>
        <v>101.51515151515152</v>
      </c>
      <c r="BO5" s="55" t="e">
        <f>BM5-#REF!</f>
        <v>#REF!</v>
      </c>
      <c r="BP5" s="53">
        <v>8000</v>
      </c>
      <c r="BQ5" s="55">
        <v>30453</v>
      </c>
      <c r="BR5" s="55">
        <f>BQ5/BP5*100</f>
        <v>380.66249999999997</v>
      </c>
      <c r="BS5" s="55" t="e">
        <f>BQ5-#REF!</f>
        <v>#REF!</v>
      </c>
      <c r="BT5" s="53">
        <v>19000</v>
      </c>
      <c r="BU5" s="53">
        <v>25300</v>
      </c>
      <c r="BV5" s="54"/>
      <c r="BW5" s="55">
        <f>BV5/BU5*100</f>
        <v>0</v>
      </c>
      <c r="BX5" s="54" t="e">
        <f>BV5-#REF!</f>
        <v>#REF!</v>
      </c>
      <c r="BY5" s="54"/>
      <c r="BZ5" s="38">
        <v>2079</v>
      </c>
      <c r="CA5" s="38">
        <v>4495</v>
      </c>
      <c r="CB5" s="56">
        <f>((BM5*0.45)+(BQ5*0.34)+(BV5/1.33*0.18)+(CA5*0.2))/DK5*10</f>
        <v>32.577278529486854</v>
      </c>
      <c r="CC5" s="57" t="e">
        <f>(BO5*0.45+BS5*0.35+(BX5/1.33*0.17))/DK5*10</f>
        <v>#REF!</v>
      </c>
      <c r="CD5" s="57">
        <v>23.1</v>
      </c>
      <c r="CE5" s="43">
        <v>1610</v>
      </c>
      <c r="CF5" s="45">
        <v>1500</v>
      </c>
      <c r="CG5" s="80">
        <v>1817</v>
      </c>
      <c r="CH5" s="58">
        <v>6604</v>
      </c>
      <c r="CI5" s="59">
        <f>CK5+CM5</f>
        <v>6604</v>
      </c>
      <c r="CJ5" s="60">
        <v>200</v>
      </c>
      <c r="CK5" s="43">
        <v>414</v>
      </c>
      <c r="CL5" s="43"/>
      <c r="CM5" s="43">
        <v>6190</v>
      </c>
      <c r="CN5" s="43">
        <f t="shared" ref="CN5:CN24" si="2">CM5-EJ5</f>
        <v>0</v>
      </c>
      <c r="CO5" s="43">
        <v>17579</v>
      </c>
      <c r="CP5" s="43">
        <f t="shared" ref="CP5:CP24" si="3">CO5-EK5</f>
        <v>0</v>
      </c>
      <c r="CQ5" s="61">
        <f t="shared" ref="CQ5:CQ30" si="4">CO5/CM5*10</f>
        <v>28.39903069466882</v>
      </c>
      <c r="CR5" s="62">
        <v>400</v>
      </c>
      <c r="CS5" s="62">
        <f t="shared" ref="CS5:CS24" si="5">CI5/CH5*100</f>
        <v>100</v>
      </c>
      <c r="CT5" s="64"/>
      <c r="CU5" s="64"/>
      <c r="CV5" s="64"/>
      <c r="CW5" s="64"/>
      <c r="CX5" s="64"/>
      <c r="CY5" s="64"/>
      <c r="CZ5" s="65">
        <v>5000</v>
      </c>
      <c r="DA5" s="64">
        <v>1497</v>
      </c>
      <c r="DB5" s="66">
        <f>DA5/CZ5*100</f>
        <v>29.94</v>
      </c>
      <c r="DC5" s="64">
        <f t="shared" ref="DC5:DC26" si="6">DA5-EL5</f>
        <v>125</v>
      </c>
      <c r="DD5" s="43">
        <v>4</v>
      </c>
      <c r="DE5" s="62">
        <v>384</v>
      </c>
      <c r="DF5" s="64">
        <v>384</v>
      </c>
      <c r="DG5" s="62">
        <v>1383</v>
      </c>
      <c r="DH5" s="64">
        <v>1731</v>
      </c>
      <c r="DI5" s="67"/>
      <c r="DJ5" s="67">
        <v>28</v>
      </c>
      <c r="DK5" s="68">
        <v>3917</v>
      </c>
      <c r="DL5" s="69">
        <v>110</v>
      </c>
      <c r="DM5" s="69"/>
      <c r="DN5" s="69">
        <v>110</v>
      </c>
      <c r="DO5" s="51">
        <v>2118</v>
      </c>
      <c r="DP5" s="70">
        <f>DO5/DN5*10</f>
        <v>192.54545454545453</v>
      </c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J5" s="43">
        <v>6190</v>
      </c>
      <c r="EK5" s="43">
        <v>17579</v>
      </c>
      <c r="EL5" s="64">
        <v>1372</v>
      </c>
    </row>
    <row r="6" spans="1:147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 t="e">
        <f>BI6-#REF!</f>
        <v>#REF!</v>
      </c>
      <c r="BL6" s="53"/>
      <c r="BM6" s="54"/>
      <c r="BN6" s="55"/>
      <c r="BO6" s="55" t="e">
        <f>BM6-#REF!</f>
        <v>#REF!</v>
      </c>
      <c r="BP6" s="53"/>
      <c r="BQ6" s="54"/>
      <c r="BR6" s="55"/>
      <c r="BS6" s="55" t="e">
        <f>BQ6-#REF!</f>
        <v>#REF!</v>
      </c>
      <c r="BT6" s="53"/>
      <c r="BU6" s="53"/>
      <c r="BV6" s="54"/>
      <c r="BW6" s="55"/>
      <c r="BX6" s="54" t="e">
        <f>BV6-#REF!</f>
        <v>#REF!</v>
      </c>
      <c r="BY6" s="54"/>
      <c r="BZ6" s="38"/>
      <c r="CA6" s="38"/>
      <c r="CB6" s="56"/>
      <c r="CC6" s="57"/>
      <c r="CD6" s="57"/>
      <c r="CE6" s="57"/>
      <c r="CF6" s="56"/>
      <c r="CG6" s="57"/>
      <c r="CH6" s="58">
        <v>896</v>
      </c>
      <c r="CI6" s="59">
        <f t="shared" ref="CI6:CI27" si="7">CK6+CM6</f>
        <v>896</v>
      </c>
      <c r="CJ6" s="60"/>
      <c r="CK6" s="43"/>
      <c r="CL6" s="43"/>
      <c r="CM6" s="43">
        <v>896</v>
      </c>
      <c r="CN6" s="43">
        <f t="shared" si="2"/>
        <v>0</v>
      </c>
      <c r="CO6" s="43">
        <v>1801</v>
      </c>
      <c r="CP6" s="43">
        <f t="shared" si="3"/>
        <v>0</v>
      </c>
      <c r="CQ6" s="61">
        <f t="shared" si="4"/>
        <v>20.100446428571427</v>
      </c>
      <c r="CR6" s="62"/>
      <c r="CS6" s="62">
        <f t="shared" si="5"/>
        <v>100</v>
      </c>
      <c r="CT6" s="64"/>
      <c r="CU6" s="66"/>
      <c r="CV6" s="66"/>
      <c r="CW6" s="66"/>
      <c r="CX6" s="66"/>
      <c r="CY6" s="66"/>
      <c r="CZ6" s="65">
        <v>896</v>
      </c>
      <c r="DA6" s="64">
        <v>896</v>
      </c>
      <c r="DB6" s="64">
        <f t="shared" ref="DB6:DB30" si="8">DA6/CZ6*100</f>
        <v>100</v>
      </c>
      <c r="DC6" s="64">
        <f t="shared" si="6"/>
        <v>0</v>
      </c>
      <c r="DD6" s="57"/>
      <c r="DE6" s="63"/>
      <c r="DF6" s="66"/>
      <c r="DG6" s="62">
        <v>234</v>
      </c>
      <c r="DH6" s="64">
        <v>269</v>
      </c>
      <c r="DI6" s="67"/>
      <c r="DJ6" s="67"/>
      <c r="DK6" s="68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J6" s="43">
        <v>896</v>
      </c>
      <c r="EK6" s="43">
        <v>1801</v>
      </c>
      <c r="EL6" s="64">
        <v>896</v>
      </c>
    </row>
    <row r="7" spans="1:147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9">BI7/BH7*100</f>
        <v>100</v>
      </c>
      <c r="BK7" s="55" t="e">
        <f>BI7-#REF!</f>
        <v>#REF!</v>
      </c>
      <c r="BL7" s="53">
        <v>1200</v>
      </c>
      <c r="BM7" s="54">
        <v>1205</v>
      </c>
      <c r="BN7" s="55">
        <f t="shared" ref="BN7:BN20" si="10">BM7/BL7*100</f>
        <v>100.41666666666667</v>
      </c>
      <c r="BO7" s="55" t="e">
        <f>BM7-#REF!</f>
        <v>#REF!</v>
      </c>
      <c r="BP7" s="53">
        <v>4500</v>
      </c>
      <c r="BQ7" s="55">
        <v>6917</v>
      </c>
      <c r="BR7" s="55">
        <f t="shared" ref="BR7:BR19" si="11">BQ7/BP7*100</f>
        <v>153.71111111111111</v>
      </c>
      <c r="BS7" s="55" t="e">
        <f>BQ7-#REF!</f>
        <v>#REF!</v>
      </c>
      <c r="BT7" s="53">
        <v>10000</v>
      </c>
      <c r="BU7" s="53">
        <v>13000</v>
      </c>
      <c r="BV7" s="54">
        <v>8420</v>
      </c>
      <c r="BW7" s="55">
        <f t="shared" ref="BW7:BW30" si="12">BV7/BU7*100</f>
        <v>64.769230769230774</v>
      </c>
      <c r="BX7" s="54" t="e">
        <f>BV7-#REF!</f>
        <v>#REF!</v>
      </c>
      <c r="BY7" s="55">
        <v>1210</v>
      </c>
      <c r="BZ7" s="43">
        <v>800</v>
      </c>
      <c r="CA7" s="43">
        <v>1418</v>
      </c>
      <c r="CB7" s="56">
        <f t="shared" ref="CB7:CB20" si="13">((BM7*0.45)+(BQ7*0.34)+(BV7/1.33*0.18)+(CA7*0.2))/DK7*10</f>
        <v>27.656495017171373</v>
      </c>
      <c r="CC7" s="57" t="e">
        <f t="shared" ref="CC7:CC20" si="14">(BO7*0.45+BS7*0.35+(BX7/1.33*0.17))/DK7*10</f>
        <v>#REF!</v>
      </c>
      <c r="CD7" s="57">
        <v>18.899999999999999</v>
      </c>
      <c r="CE7" s="80">
        <v>521</v>
      </c>
      <c r="CF7" s="45">
        <v>521</v>
      </c>
      <c r="CG7" s="80">
        <v>521</v>
      </c>
      <c r="CH7" s="58">
        <v>1788</v>
      </c>
      <c r="CI7" s="59">
        <f t="shared" si="7"/>
        <v>1788</v>
      </c>
      <c r="CJ7" s="60">
        <v>286</v>
      </c>
      <c r="CK7" s="43">
        <v>250</v>
      </c>
      <c r="CL7" s="43"/>
      <c r="CM7" s="43">
        <v>1538</v>
      </c>
      <c r="CN7" s="43">
        <f t="shared" si="2"/>
        <v>0</v>
      </c>
      <c r="CO7" s="43">
        <v>5244.6</v>
      </c>
      <c r="CP7" s="43">
        <f t="shared" si="3"/>
        <v>0</v>
      </c>
      <c r="CQ7" s="61">
        <f t="shared" si="4"/>
        <v>34.100130039011709</v>
      </c>
      <c r="CR7" s="62">
        <v>101</v>
      </c>
      <c r="CS7" s="62">
        <f t="shared" si="5"/>
        <v>100</v>
      </c>
      <c r="CT7" s="64"/>
      <c r="CU7" s="66"/>
      <c r="CV7" s="66"/>
      <c r="CW7" s="66"/>
      <c r="CX7" s="66"/>
      <c r="CY7" s="66"/>
      <c r="CZ7" s="65">
        <v>1700</v>
      </c>
      <c r="DA7" s="65">
        <v>1075</v>
      </c>
      <c r="DB7" s="66">
        <f t="shared" si="8"/>
        <v>63.235294117647058</v>
      </c>
      <c r="DC7" s="64">
        <f t="shared" si="6"/>
        <v>35</v>
      </c>
      <c r="DD7" s="43">
        <v>1</v>
      </c>
      <c r="DE7" s="62">
        <v>93</v>
      </c>
      <c r="DF7" s="64"/>
      <c r="DG7" s="62">
        <v>370</v>
      </c>
      <c r="DH7" s="64">
        <v>455</v>
      </c>
      <c r="DI7" s="67"/>
      <c r="DJ7" s="67"/>
      <c r="DK7" s="67">
        <v>1561</v>
      </c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J7" s="43">
        <v>1538</v>
      </c>
      <c r="EK7" s="43">
        <v>5244.6</v>
      </c>
      <c r="EL7" s="65">
        <v>1040</v>
      </c>
    </row>
    <row r="8" spans="1:147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9"/>
        <v>100</v>
      </c>
      <c r="BK8" s="55" t="e">
        <f>BI8-#REF!</f>
        <v>#REF!</v>
      </c>
      <c r="BL8" s="53">
        <v>500</v>
      </c>
      <c r="BM8" s="54">
        <v>700</v>
      </c>
      <c r="BN8" s="55">
        <f t="shared" si="10"/>
        <v>140</v>
      </c>
      <c r="BO8" s="55" t="e">
        <f>BM8-#REF!</f>
        <v>#REF!</v>
      </c>
      <c r="BP8" s="53">
        <v>1100</v>
      </c>
      <c r="BQ8" s="54">
        <v>787</v>
      </c>
      <c r="BR8" s="55">
        <f t="shared" si="11"/>
        <v>71.545454545454547</v>
      </c>
      <c r="BS8" s="55" t="e">
        <f>BQ8-#REF!</f>
        <v>#REF!</v>
      </c>
      <c r="BT8" s="53">
        <v>3000</v>
      </c>
      <c r="BU8" s="53">
        <v>3933</v>
      </c>
      <c r="BV8" s="54">
        <v>3980</v>
      </c>
      <c r="BW8" s="55">
        <f t="shared" si="12"/>
        <v>101.1950165268243</v>
      </c>
      <c r="BX8" s="54" t="e">
        <f>BV8-#REF!</f>
        <v>#REF!</v>
      </c>
      <c r="BY8" s="54"/>
      <c r="BZ8" s="38">
        <v>180</v>
      </c>
      <c r="CA8" s="38">
        <v>145</v>
      </c>
      <c r="CB8" s="56">
        <f t="shared" si="13"/>
        <v>23.050633598023115</v>
      </c>
      <c r="CC8" s="57" t="e">
        <f t="shared" si="14"/>
        <v>#REF!</v>
      </c>
      <c r="CD8" s="57">
        <v>17.7</v>
      </c>
      <c r="CE8" s="43">
        <v>423</v>
      </c>
      <c r="CF8" s="45">
        <v>423</v>
      </c>
      <c r="CG8" s="80">
        <v>423</v>
      </c>
      <c r="CH8" s="58">
        <v>634</v>
      </c>
      <c r="CI8" s="59">
        <f t="shared" si="7"/>
        <v>634</v>
      </c>
      <c r="CJ8" s="60"/>
      <c r="CK8" s="43">
        <v>244</v>
      </c>
      <c r="CL8" s="43"/>
      <c r="CM8" s="43">
        <v>390</v>
      </c>
      <c r="CN8" s="43">
        <f t="shared" si="2"/>
        <v>0</v>
      </c>
      <c r="CO8" s="43">
        <v>420</v>
      </c>
      <c r="CP8" s="43">
        <f t="shared" si="3"/>
        <v>0</v>
      </c>
      <c r="CQ8" s="61">
        <f t="shared" si="4"/>
        <v>10.769230769230768</v>
      </c>
      <c r="CR8" s="62">
        <v>10</v>
      </c>
      <c r="CS8" s="62">
        <f t="shared" si="5"/>
        <v>100</v>
      </c>
      <c r="CT8" s="64"/>
      <c r="CU8" s="64"/>
      <c r="CV8" s="64"/>
      <c r="CW8" s="64"/>
      <c r="CX8" s="64"/>
      <c r="CY8" s="64"/>
      <c r="CZ8" s="65">
        <v>530</v>
      </c>
      <c r="DA8" s="65">
        <v>500</v>
      </c>
      <c r="DB8" s="66">
        <f t="shared" si="8"/>
        <v>94.339622641509436</v>
      </c>
      <c r="DC8" s="64">
        <f t="shared" si="6"/>
        <v>20</v>
      </c>
      <c r="DD8" s="43">
        <v>1</v>
      </c>
      <c r="DE8" s="62">
        <v>93</v>
      </c>
      <c r="DF8" s="64"/>
      <c r="DG8" s="62">
        <v>106</v>
      </c>
      <c r="DH8" s="64">
        <v>75</v>
      </c>
      <c r="DI8" s="67"/>
      <c r="DJ8" s="67">
        <v>0</v>
      </c>
      <c r="DK8" s="68">
        <v>499</v>
      </c>
      <c r="DL8" s="69">
        <v>30</v>
      </c>
      <c r="DM8" s="69"/>
      <c r="DN8" s="69">
        <v>30</v>
      </c>
      <c r="DO8" s="51">
        <v>237</v>
      </c>
      <c r="DP8" s="70">
        <f>DO8/DN8*10</f>
        <v>79</v>
      </c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J8" s="43">
        <v>390</v>
      </c>
      <c r="EK8" s="43">
        <v>420</v>
      </c>
      <c r="EL8" s="65">
        <v>480</v>
      </c>
    </row>
    <row r="9" spans="1:147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 t="e">
        <f>BI9-#REF!</f>
        <v>#REF!</v>
      </c>
      <c r="BL9" s="53">
        <v>750</v>
      </c>
      <c r="BM9" s="54">
        <v>1290</v>
      </c>
      <c r="BN9" s="55">
        <f t="shared" si="10"/>
        <v>172</v>
      </c>
      <c r="BO9" s="55" t="e">
        <f>BM9-#REF!</f>
        <v>#REF!</v>
      </c>
      <c r="BP9" s="53">
        <v>1600</v>
      </c>
      <c r="BQ9" s="54">
        <v>292</v>
      </c>
      <c r="BR9" s="55">
        <f t="shared" si="11"/>
        <v>18.25</v>
      </c>
      <c r="BS9" s="55" t="e">
        <f>BQ9-#REF!</f>
        <v>#REF!</v>
      </c>
      <c r="BT9" s="53">
        <v>4700</v>
      </c>
      <c r="BU9" s="53">
        <v>6700</v>
      </c>
      <c r="BV9" s="54">
        <v>11810</v>
      </c>
      <c r="BW9" s="55">
        <f t="shared" si="12"/>
        <v>176.26865671641792</v>
      </c>
      <c r="BX9" s="54" t="e">
        <f>BV9-#REF!</f>
        <v>#REF!</v>
      </c>
      <c r="BY9" s="54">
        <v>292</v>
      </c>
      <c r="BZ9" s="38">
        <v>1345</v>
      </c>
      <c r="CA9" s="38">
        <v>579</v>
      </c>
      <c r="CB9" s="56">
        <f t="shared" si="13"/>
        <v>27.142016606141205</v>
      </c>
      <c r="CC9" s="57" t="e">
        <f t="shared" si="14"/>
        <v>#REF!</v>
      </c>
      <c r="CD9" s="57">
        <v>18.100000000000001</v>
      </c>
      <c r="CE9" s="43">
        <v>480</v>
      </c>
      <c r="CF9" s="45">
        <v>480</v>
      </c>
      <c r="CG9" s="43">
        <v>391</v>
      </c>
      <c r="CH9" s="58">
        <v>1880</v>
      </c>
      <c r="CI9" s="59">
        <f t="shared" si="7"/>
        <v>1880</v>
      </c>
      <c r="CJ9" s="60"/>
      <c r="CK9" s="43">
        <v>20</v>
      </c>
      <c r="CL9" s="43"/>
      <c r="CM9" s="43">
        <v>1860</v>
      </c>
      <c r="CN9" s="43">
        <f t="shared" si="2"/>
        <v>0</v>
      </c>
      <c r="CO9" s="43">
        <v>3353</v>
      </c>
      <c r="CP9" s="43">
        <f t="shared" si="3"/>
        <v>0</v>
      </c>
      <c r="CQ9" s="61">
        <f t="shared" si="4"/>
        <v>18.026881720430108</v>
      </c>
      <c r="CR9" s="62">
        <v>95</v>
      </c>
      <c r="CS9" s="62">
        <f t="shared" si="5"/>
        <v>100</v>
      </c>
      <c r="CT9" s="64"/>
      <c r="CU9" s="64"/>
      <c r="CV9" s="64"/>
      <c r="CW9" s="64"/>
      <c r="CX9" s="64"/>
      <c r="CY9" s="64"/>
      <c r="CZ9" s="65">
        <v>1100</v>
      </c>
      <c r="DA9" s="64">
        <v>906</v>
      </c>
      <c r="DB9" s="66">
        <f t="shared" si="8"/>
        <v>82.36363636363636</v>
      </c>
      <c r="DC9" s="64">
        <f t="shared" si="6"/>
        <v>36</v>
      </c>
      <c r="DD9" s="43"/>
      <c r="DE9" s="62">
        <v>99</v>
      </c>
      <c r="DF9" s="64">
        <v>99</v>
      </c>
      <c r="DG9" s="62">
        <v>363</v>
      </c>
      <c r="DH9" s="64">
        <v>363</v>
      </c>
      <c r="DI9" s="67"/>
      <c r="DJ9" s="67"/>
      <c r="DK9" s="68">
        <v>882</v>
      </c>
      <c r="DL9" s="69"/>
      <c r="DM9" s="69"/>
      <c r="DN9" s="69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J9" s="43">
        <v>1860</v>
      </c>
      <c r="EK9" s="43">
        <v>3353</v>
      </c>
      <c r="EL9" s="64">
        <v>870</v>
      </c>
    </row>
    <row r="10" spans="1:147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9"/>
        <v>100</v>
      </c>
      <c r="BK10" s="55" t="e">
        <f>BI10-#REF!</f>
        <v>#REF!</v>
      </c>
      <c r="BL10" s="53">
        <v>380</v>
      </c>
      <c r="BM10" s="54">
        <v>160</v>
      </c>
      <c r="BN10" s="55">
        <f t="shared" si="10"/>
        <v>42.105263157894733</v>
      </c>
      <c r="BO10" s="55" t="e">
        <f>BM10-#REF!</f>
        <v>#REF!</v>
      </c>
      <c r="BP10" s="53">
        <v>3800</v>
      </c>
      <c r="BQ10" s="54">
        <v>3850</v>
      </c>
      <c r="BR10" s="55">
        <f t="shared" si="11"/>
        <v>101.31578947368421</v>
      </c>
      <c r="BS10" s="55" t="e">
        <f>BQ10-#REF!</f>
        <v>#REF!</v>
      </c>
      <c r="BT10" s="53"/>
      <c r="BU10" s="53"/>
      <c r="BV10" s="54"/>
      <c r="BW10" s="55"/>
      <c r="BX10" s="54" t="e">
        <f>BV10-#REF!</f>
        <v>#REF!</v>
      </c>
      <c r="BY10" s="54">
        <v>3850</v>
      </c>
      <c r="BZ10" s="85">
        <v>660</v>
      </c>
      <c r="CA10" s="85">
        <v>650</v>
      </c>
      <c r="CB10" s="56">
        <f t="shared" si="13"/>
        <v>24.489465153970826</v>
      </c>
      <c r="CC10" s="57" t="e">
        <f t="shared" si="14"/>
        <v>#REF!</v>
      </c>
      <c r="CD10" s="57">
        <v>15.2</v>
      </c>
      <c r="CE10" s="43">
        <v>90</v>
      </c>
      <c r="CF10" s="45">
        <v>140</v>
      </c>
      <c r="CG10" s="43">
        <v>90</v>
      </c>
      <c r="CH10" s="58">
        <v>760</v>
      </c>
      <c r="CI10" s="59">
        <f t="shared" si="7"/>
        <v>760</v>
      </c>
      <c r="CJ10" s="60"/>
      <c r="CK10" s="43">
        <v>45</v>
      </c>
      <c r="CL10" s="43"/>
      <c r="CM10" s="43">
        <v>715</v>
      </c>
      <c r="CN10" s="43">
        <f t="shared" si="2"/>
        <v>0</v>
      </c>
      <c r="CO10" s="43">
        <v>2088</v>
      </c>
      <c r="CP10" s="43">
        <f t="shared" si="3"/>
        <v>0</v>
      </c>
      <c r="CQ10" s="61">
        <f t="shared" si="4"/>
        <v>29.2027972027972</v>
      </c>
      <c r="CR10" s="62">
        <v>35</v>
      </c>
      <c r="CS10" s="62">
        <f t="shared" si="5"/>
        <v>100</v>
      </c>
      <c r="CT10" s="64"/>
      <c r="CU10" s="66"/>
      <c r="CV10" s="66"/>
      <c r="CW10" s="66"/>
      <c r="CX10" s="66"/>
      <c r="CY10" s="66"/>
      <c r="CZ10" s="65">
        <v>800</v>
      </c>
      <c r="DA10" s="64">
        <v>530</v>
      </c>
      <c r="DB10" s="64">
        <f t="shared" si="8"/>
        <v>66.25</v>
      </c>
      <c r="DC10" s="64">
        <f t="shared" si="6"/>
        <v>15</v>
      </c>
      <c r="DD10" s="43">
        <v>1</v>
      </c>
      <c r="DE10" s="62">
        <v>30</v>
      </c>
      <c r="DF10" s="64">
        <v>21</v>
      </c>
      <c r="DG10" s="62">
        <v>180</v>
      </c>
      <c r="DH10" s="64">
        <v>220</v>
      </c>
      <c r="DI10" s="67"/>
      <c r="DJ10" s="67">
        <v>0</v>
      </c>
      <c r="DK10" s="68">
        <v>617</v>
      </c>
      <c r="DL10" s="69">
        <v>40</v>
      </c>
      <c r="DM10" s="69"/>
      <c r="DN10" s="69">
        <v>40</v>
      </c>
      <c r="DO10" s="51">
        <v>402</v>
      </c>
      <c r="DP10" s="70">
        <f t="shared" ref="DP10:DP15" si="15">DO10/DN10*10</f>
        <v>100.5</v>
      </c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J10" s="43">
        <v>715</v>
      </c>
      <c r="EK10" s="43">
        <v>2088</v>
      </c>
      <c r="EL10" s="64">
        <v>515</v>
      </c>
    </row>
    <row r="11" spans="1:147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9"/>
        <v>100</v>
      </c>
      <c r="BK11" s="55" t="e">
        <f>BI11-#REF!</f>
        <v>#REF!</v>
      </c>
      <c r="BL11" s="53">
        <v>230</v>
      </c>
      <c r="BM11" s="54">
        <v>315</v>
      </c>
      <c r="BN11" s="55">
        <f t="shared" si="10"/>
        <v>136.95652173913044</v>
      </c>
      <c r="BO11" s="55" t="e">
        <f>BM11-#REF!</f>
        <v>#REF!</v>
      </c>
      <c r="BP11" s="53">
        <v>680</v>
      </c>
      <c r="BQ11" s="54">
        <v>830</v>
      </c>
      <c r="BR11" s="55">
        <f t="shared" si="11"/>
        <v>122.05882352941177</v>
      </c>
      <c r="BS11" s="55" t="e">
        <f>BQ11-#REF!</f>
        <v>#REF!</v>
      </c>
      <c r="BT11" s="53">
        <v>1690</v>
      </c>
      <c r="BU11" s="53">
        <v>2200</v>
      </c>
      <c r="BV11" s="54">
        <v>2200</v>
      </c>
      <c r="BW11" s="55">
        <f t="shared" si="12"/>
        <v>100</v>
      </c>
      <c r="BX11" s="54" t="e">
        <f>BV11-#REF!</f>
        <v>#REF!</v>
      </c>
      <c r="BY11" s="54"/>
      <c r="BZ11" s="85">
        <v>450</v>
      </c>
      <c r="CA11" s="85">
        <v>480</v>
      </c>
      <c r="CB11" s="56">
        <f t="shared" si="13"/>
        <v>21.805182957393484</v>
      </c>
      <c r="CC11" s="57" t="e">
        <f t="shared" si="14"/>
        <v>#REF!</v>
      </c>
      <c r="CD11" s="57">
        <v>12.2</v>
      </c>
      <c r="CE11" s="80">
        <v>70</v>
      </c>
      <c r="CF11" s="45">
        <v>70</v>
      </c>
      <c r="CG11" s="80">
        <v>70</v>
      </c>
      <c r="CH11" s="58">
        <v>590</v>
      </c>
      <c r="CI11" s="59">
        <f t="shared" si="7"/>
        <v>590</v>
      </c>
      <c r="CJ11" s="60"/>
      <c r="CK11" s="43">
        <v>45</v>
      </c>
      <c r="CL11" s="43"/>
      <c r="CM11" s="43">
        <v>545</v>
      </c>
      <c r="CN11" s="43">
        <f t="shared" si="2"/>
        <v>0</v>
      </c>
      <c r="CO11" s="43">
        <v>1526</v>
      </c>
      <c r="CP11" s="43">
        <f t="shared" si="3"/>
        <v>0</v>
      </c>
      <c r="CQ11" s="61">
        <f t="shared" si="4"/>
        <v>28</v>
      </c>
      <c r="CR11" s="62">
        <v>40</v>
      </c>
      <c r="CS11" s="62">
        <f t="shared" si="5"/>
        <v>100</v>
      </c>
      <c r="CT11" s="64"/>
      <c r="CU11" s="66"/>
      <c r="CV11" s="66"/>
      <c r="CW11" s="66"/>
      <c r="CX11" s="66"/>
      <c r="CY11" s="66"/>
      <c r="CZ11" s="65">
        <v>500</v>
      </c>
      <c r="DA11" s="64">
        <v>450</v>
      </c>
      <c r="DB11" s="66">
        <f t="shared" si="8"/>
        <v>90</v>
      </c>
      <c r="DC11" s="64">
        <f t="shared" si="6"/>
        <v>10</v>
      </c>
      <c r="DD11" s="43">
        <v>1</v>
      </c>
      <c r="DE11" s="62">
        <v>15</v>
      </c>
      <c r="DF11" s="64">
        <v>15</v>
      </c>
      <c r="DG11" s="62">
        <v>131</v>
      </c>
      <c r="DH11" s="64">
        <v>140</v>
      </c>
      <c r="DI11" s="67"/>
      <c r="DJ11" s="67">
        <v>0</v>
      </c>
      <c r="DK11" s="68">
        <v>375</v>
      </c>
      <c r="DL11" s="69">
        <v>20</v>
      </c>
      <c r="DM11" s="69">
        <v>15</v>
      </c>
      <c r="DN11" s="69">
        <v>20</v>
      </c>
      <c r="DO11" s="51">
        <v>240</v>
      </c>
      <c r="DP11" s="51">
        <f t="shared" si="15"/>
        <v>120</v>
      </c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J11" s="43">
        <v>545</v>
      </c>
      <c r="EK11" s="43">
        <v>1526</v>
      </c>
      <c r="EL11" s="64">
        <v>440</v>
      </c>
    </row>
    <row r="12" spans="1:147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9"/>
        <v>100</v>
      </c>
      <c r="BK12" s="55" t="e">
        <f>BI12-#REF!</f>
        <v>#REF!</v>
      </c>
      <c r="BL12" s="53">
        <v>1630</v>
      </c>
      <c r="BM12" s="54">
        <v>564</v>
      </c>
      <c r="BN12" s="55">
        <f t="shared" si="10"/>
        <v>34.601226993865033</v>
      </c>
      <c r="BO12" s="55" t="e">
        <f>BM12-#REF!</f>
        <v>#REF!</v>
      </c>
      <c r="BP12" s="53">
        <v>3700</v>
      </c>
      <c r="BQ12" s="54">
        <v>1990</v>
      </c>
      <c r="BR12" s="55">
        <f t="shared" si="11"/>
        <v>53.783783783783775</v>
      </c>
      <c r="BS12" s="55" t="e">
        <f>BQ12-#REF!</f>
        <v>#REF!</v>
      </c>
      <c r="BT12" s="53">
        <v>3600</v>
      </c>
      <c r="BU12" s="53">
        <v>4800</v>
      </c>
      <c r="BV12" s="54">
        <v>7902</v>
      </c>
      <c r="BW12" s="55">
        <f t="shared" si="12"/>
        <v>164.625</v>
      </c>
      <c r="BX12" s="54" t="e">
        <f>BV12-#REF!</f>
        <v>#REF!</v>
      </c>
      <c r="BY12" s="54">
        <v>1990</v>
      </c>
      <c r="BZ12" s="38">
        <v>650</v>
      </c>
      <c r="CA12" s="38">
        <v>1134</v>
      </c>
      <c r="CB12" s="56">
        <f t="shared" si="13"/>
        <v>14.824524693891854</v>
      </c>
      <c r="CC12" s="57" t="e">
        <f t="shared" si="14"/>
        <v>#REF!</v>
      </c>
      <c r="CD12" s="57">
        <v>10</v>
      </c>
      <c r="CE12" s="80">
        <v>250</v>
      </c>
      <c r="CF12" s="45">
        <v>250</v>
      </c>
      <c r="CG12" s="80">
        <v>250</v>
      </c>
      <c r="CH12" s="58">
        <v>1380</v>
      </c>
      <c r="CI12" s="59">
        <f t="shared" si="7"/>
        <v>1380</v>
      </c>
      <c r="CJ12" s="60">
        <v>162</v>
      </c>
      <c r="CK12" s="43"/>
      <c r="CL12" s="43"/>
      <c r="CM12" s="43">
        <v>1380</v>
      </c>
      <c r="CN12" s="43">
        <f t="shared" si="2"/>
        <v>55</v>
      </c>
      <c r="CO12" s="43">
        <v>4050</v>
      </c>
      <c r="CP12" s="43">
        <f t="shared" si="3"/>
        <v>205</v>
      </c>
      <c r="CQ12" s="61">
        <f t="shared" si="4"/>
        <v>29.347826086956523</v>
      </c>
      <c r="CR12" s="62">
        <v>140</v>
      </c>
      <c r="CS12" s="62">
        <f t="shared" si="5"/>
        <v>100</v>
      </c>
      <c r="CT12" s="64">
        <v>4</v>
      </c>
      <c r="CU12" s="64"/>
      <c r="CV12" s="64"/>
      <c r="CW12" s="64"/>
      <c r="CX12" s="64"/>
      <c r="CY12" s="64"/>
      <c r="CZ12" s="65">
        <v>1800</v>
      </c>
      <c r="DA12" s="64">
        <v>542</v>
      </c>
      <c r="DB12" s="66">
        <f t="shared" si="8"/>
        <v>30.111111111111111</v>
      </c>
      <c r="DC12" s="64">
        <f t="shared" si="6"/>
        <v>0</v>
      </c>
      <c r="DD12" s="43"/>
      <c r="DE12" s="62">
        <v>55</v>
      </c>
      <c r="DF12" s="64">
        <v>55</v>
      </c>
      <c r="DG12" s="62">
        <v>350</v>
      </c>
      <c r="DH12" s="64">
        <v>350</v>
      </c>
      <c r="DI12" s="67"/>
      <c r="DJ12" s="67"/>
      <c r="DK12" s="68">
        <v>1502</v>
      </c>
      <c r="DL12" s="69">
        <v>41</v>
      </c>
      <c r="DM12" s="69"/>
      <c r="DN12" s="69">
        <v>41</v>
      </c>
      <c r="DO12" s="51">
        <v>679</v>
      </c>
      <c r="DP12" s="70">
        <f t="shared" si="15"/>
        <v>165.60975609756099</v>
      </c>
      <c r="DQ12" s="51">
        <v>25</v>
      </c>
      <c r="DR12" s="51"/>
      <c r="DS12" s="69">
        <v>25</v>
      </c>
      <c r="DT12" s="51">
        <v>360</v>
      </c>
      <c r="DU12" s="51">
        <f>DT12/DS12*10</f>
        <v>144</v>
      </c>
      <c r="DV12" s="51">
        <v>20</v>
      </c>
      <c r="DW12" s="51"/>
      <c r="DX12" s="69">
        <v>20</v>
      </c>
      <c r="DY12" s="51">
        <v>318</v>
      </c>
      <c r="DZ12" s="51">
        <f>DY12/DX12*10</f>
        <v>159</v>
      </c>
      <c r="EA12" s="51">
        <v>25</v>
      </c>
      <c r="EB12" s="81">
        <v>25</v>
      </c>
      <c r="EC12" s="81">
        <v>1957</v>
      </c>
      <c r="ED12" s="51">
        <f>EC12/EB12*10</f>
        <v>782.8</v>
      </c>
      <c r="EE12" s="51">
        <f>DQ12+DV12+EA12</f>
        <v>70</v>
      </c>
      <c r="EF12" s="51">
        <f>DS12+DX12+EB12</f>
        <v>70</v>
      </c>
      <c r="EG12" s="51">
        <f>DT12+DY12+EC12</f>
        <v>2635</v>
      </c>
      <c r="EH12" s="51">
        <f>EG12/EF12*10</f>
        <v>376.42857142857144</v>
      </c>
      <c r="EJ12" s="43">
        <v>1325</v>
      </c>
      <c r="EK12" s="43">
        <v>3845</v>
      </c>
      <c r="EL12" s="64">
        <v>542</v>
      </c>
    </row>
    <row r="13" spans="1:147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9"/>
        <v>100</v>
      </c>
      <c r="BK13" s="55" t="e">
        <f>BI13-#REF!</f>
        <v>#REF!</v>
      </c>
      <c r="BL13" s="53">
        <v>650</v>
      </c>
      <c r="BM13" s="54">
        <v>800</v>
      </c>
      <c r="BN13" s="55">
        <f t="shared" si="10"/>
        <v>123.07692307692308</v>
      </c>
      <c r="BO13" s="55" t="e">
        <f>BM13-#REF!</f>
        <v>#REF!</v>
      </c>
      <c r="BP13" s="53">
        <v>2850</v>
      </c>
      <c r="BQ13" s="54">
        <v>3030</v>
      </c>
      <c r="BR13" s="55">
        <f t="shared" si="11"/>
        <v>106.31578947368421</v>
      </c>
      <c r="BS13" s="55" t="e">
        <f>BQ13-#REF!</f>
        <v>#REF!</v>
      </c>
      <c r="BT13" s="53"/>
      <c r="BU13" s="53"/>
      <c r="BV13" s="54"/>
      <c r="BW13" s="55"/>
      <c r="BX13" s="54" t="e">
        <f>BV13-#REF!</f>
        <v>#REF!</v>
      </c>
      <c r="BY13" s="54">
        <v>3030</v>
      </c>
      <c r="BZ13" s="38">
        <v>620</v>
      </c>
      <c r="CA13" s="38">
        <v>730</v>
      </c>
      <c r="CB13" s="56">
        <f t="shared" si="13"/>
        <v>26.349914236706692</v>
      </c>
      <c r="CC13" s="57" t="e">
        <f t="shared" si="14"/>
        <v>#REF!</v>
      </c>
      <c r="CD13" s="57">
        <v>22</v>
      </c>
      <c r="CE13" s="80">
        <v>350</v>
      </c>
      <c r="CF13" s="45">
        <v>350</v>
      </c>
      <c r="CG13" s="80">
        <v>350</v>
      </c>
      <c r="CH13" s="58">
        <v>1113</v>
      </c>
      <c r="CI13" s="59">
        <f t="shared" si="7"/>
        <v>958</v>
      </c>
      <c r="CJ13" s="60"/>
      <c r="CK13" s="43">
        <v>68</v>
      </c>
      <c r="CL13" s="57"/>
      <c r="CM13" s="43">
        <v>890</v>
      </c>
      <c r="CN13" s="43">
        <f t="shared" si="2"/>
        <v>0</v>
      </c>
      <c r="CO13" s="43">
        <v>2049</v>
      </c>
      <c r="CP13" s="43">
        <f t="shared" si="3"/>
        <v>0</v>
      </c>
      <c r="CQ13" s="61">
        <f t="shared" si="4"/>
        <v>23.022471910112362</v>
      </c>
      <c r="CR13" s="62">
        <v>45</v>
      </c>
      <c r="CS13" s="63">
        <f t="shared" si="5"/>
        <v>86.073674752920041</v>
      </c>
      <c r="CT13" s="64"/>
      <c r="CU13" s="64"/>
      <c r="CV13" s="64"/>
      <c r="CW13" s="64"/>
      <c r="CX13" s="64"/>
      <c r="CY13" s="64"/>
      <c r="CZ13" s="65">
        <v>800</v>
      </c>
      <c r="DA13" s="64">
        <v>450</v>
      </c>
      <c r="DB13" s="66">
        <f t="shared" si="8"/>
        <v>56.25</v>
      </c>
      <c r="DC13" s="64">
        <f t="shared" si="6"/>
        <v>20</v>
      </c>
      <c r="DD13" s="43">
        <v>1</v>
      </c>
      <c r="DE13" s="62">
        <v>77</v>
      </c>
      <c r="DF13" s="64">
        <v>77</v>
      </c>
      <c r="DG13" s="62">
        <v>252</v>
      </c>
      <c r="DH13" s="64">
        <v>260</v>
      </c>
      <c r="DI13" s="67"/>
      <c r="DJ13" s="67"/>
      <c r="DK13" s="68">
        <v>583</v>
      </c>
      <c r="DL13" s="69">
        <v>20</v>
      </c>
      <c r="DM13" s="51"/>
      <c r="DN13" s="69">
        <v>20</v>
      </c>
      <c r="DO13" s="51">
        <v>160</v>
      </c>
      <c r="DP13" s="70">
        <f t="shared" si="15"/>
        <v>80</v>
      </c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J13" s="43">
        <v>890</v>
      </c>
      <c r="EK13" s="43">
        <v>2049</v>
      </c>
      <c r="EL13" s="64">
        <v>430</v>
      </c>
    </row>
    <row r="14" spans="1:147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9"/>
        <v>100</v>
      </c>
      <c r="BK14" s="55" t="e">
        <f>BI14-#REF!</f>
        <v>#REF!</v>
      </c>
      <c r="BL14" s="53">
        <v>500</v>
      </c>
      <c r="BM14" s="54">
        <v>670</v>
      </c>
      <c r="BN14" s="55">
        <f t="shared" si="10"/>
        <v>134</v>
      </c>
      <c r="BO14" s="55" t="e">
        <f>BM14-#REF!</f>
        <v>#REF!</v>
      </c>
      <c r="BP14" s="53">
        <v>1100</v>
      </c>
      <c r="BQ14" s="54">
        <v>1100</v>
      </c>
      <c r="BR14" s="55">
        <f t="shared" si="11"/>
        <v>100</v>
      </c>
      <c r="BS14" s="55" t="e">
        <f>BQ14-#REF!</f>
        <v>#REF!</v>
      </c>
      <c r="BT14" s="53">
        <v>3200</v>
      </c>
      <c r="BU14" s="53">
        <v>4300</v>
      </c>
      <c r="BV14" s="54">
        <v>3576</v>
      </c>
      <c r="BW14" s="55">
        <f t="shared" si="12"/>
        <v>83.16279069767441</v>
      </c>
      <c r="BX14" s="54" t="e">
        <f>BV14-#REF!</f>
        <v>#REF!</v>
      </c>
      <c r="BY14" s="54"/>
      <c r="BZ14" s="38">
        <v>600</v>
      </c>
      <c r="CA14" s="38">
        <v>260</v>
      </c>
      <c r="CB14" s="56">
        <f t="shared" si="13"/>
        <v>22.518028342231041</v>
      </c>
      <c r="CC14" s="57" t="e">
        <f t="shared" si="14"/>
        <v>#REF!</v>
      </c>
      <c r="CD14" s="57">
        <v>23.5</v>
      </c>
      <c r="CE14" s="43">
        <v>150</v>
      </c>
      <c r="CF14" s="45">
        <v>150</v>
      </c>
      <c r="CG14" s="80">
        <v>150</v>
      </c>
      <c r="CH14" s="58">
        <v>1085</v>
      </c>
      <c r="CI14" s="59">
        <f t="shared" si="7"/>
        <v>1055</v>
      </c>
      <c r="CJ14" s="60"/>
      <c r="CK14" s="43">
        <v>200</v>
      </c>
      <c r="CL14" s="43"/>
      <c r="CM14" s="43">
        <v>855</v>
      </c>
      <c r="CN14" s="43">
        <f t="shared" si="2"/>
        <v>15</v>
      </c>
      <c r="CO14" s="43">
        <v>2252</v>
      </c>
      <c r="CP14" s="43">
        <f t="shared" si="3"/>
        <v>192</v>
      </c>
      <c r="CQ14" s="61">
        <f t="shared" si="4"/>
        <v>26.339181286549707</v>
      </c>
      <c r="CR14" s="62">
        <v>40</v>
      </c>
      <c r="CS14" s="63">
        <f t="shared" si="5"/>
        <v>97.235023041474662</v>
      </c>
      <c r="CT14" s="64">
        <v>5</v>
      </c>
      <c r="CU14" s="64"/>
      <c r="CV14" s="64"/>
      <c r="CW14" s="64"/>
      <c r="CX14" s="64"/>
      <c r="CY14" s="64"/>
      <c r="CZ14" s="65">
        <v>900</v>
      </c>
      <c r="DA14" s="64">
        <v>330</v>
      </c>
      <c r="DB14" s="66">
        <f t="shared" si="8"/>
        <v>36.666666666666664</v>
      </c>
      <c r="DC14" s="64">
        <f t="shared" si="6"/>
        <v>10</v>
      </c>
      <c r="DD14" s="43">
        <v>1</v>
      </c>
      <c r="DE14" s="62">
        <v>56</v>
      </c>
      <c r="DF14" s="64"/>
      <c r="DG14" s="62">
        <v>223</v>
      </c>
      <c r="DH14" s="64">
        <v>290</v>
      </c>
      <c r="DI14" s="67"/>
      <c r="DJ14" s="67">
        <v>0</v>
      </c>
      <c r="DK14" s="68">
        <v>538</v>
      </c>
      <c r="DL14" s="69">
        <v>7</v>
      </c>
      <c r="DM14" s="69"/>
      <c r="DN14" s="69">
        <v>7</v>
      </c>
      <c r="DO14" s="51">
        <v>18</v>
      </c>
      <c r="DP14" s="70">
        <f t="shared" si="15"/>
        <v>25.714285714285715</v>
      </c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J14" s="43">
        <v>840</v>
      </c>
      <c r="EK14" s="43">
        <v>2060</v>
      </c>
      <c r="EL14" s="64">
        <v>320</v>
      </c>
    </row>
    <row r="15" spans="1:147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9"/>
        <v>100</v>
      </c>
      <c r="BK15" s="55" t="e">
        <f>BI15-#REF!</f>
        <v>#REF!</v>
      </c>
      <c r="BL15" s="53">
        <v>750</v>
      </c>
      <c r="BM15" s="54">
        <v>1420</v>
      </c>
      <c r="BN15" s="55">
        <f t="shared" si="10"/>
        <v>189.33333333333334</v>
      </c>
      <c r="BO15" s="55" t="e">
        <f>BM15-#REF!</f>
        <v>#REF!</v>
      </c>
      <c r="BP15" s="53">
        <v>2460</v>
      </c>
      <c r="BQ15" s="54">
        <v>4600</v>
      </c>
      <c r="BR15" s="55">
        <f t="shared" si="11"/>
        <v>186.99186991869919</v>
      </c>
      <c r="BS15" s="55" t="e">
        <f>BQ15-#REF!</f>
        <v>#REF!</v>
      </c>
      <c r="BT15" s="53">
        <v>3780</v>
      </c>
      <c r="BU15" s="53">
        <v>5000</v>
      </c>
      <c r="BV15" s="54"/>
      <c r="BW15" s="55">
        <f t="shared" si="12"/>
        <v>0</v>
      </c>
      <c r="BX15" s="54" t="e">
        <f>BV15-#REF!</f>
        <v>#REF!</v>
      </c>
      <c r="BY15" s="54">
        <v>4600</v>
      </c>
      <c r="BZ15" s="38">
        <v>620</v>
      </c>
      <c r="CA15" s="38">
        <v>490</v>
      </c>
      <c r="CB15" s="56">
        <f t="shared" si="13"/>
        <v>32.684659090909093</v>
      </c>
      <c r="CC15" s="57" t="e">
        <f t="shared" si="14"/>
        <v>#REF!</v>
      </c>
      <c r="CD15" s="57">
        <v>26</v>
      </c>
      <c r="CE15" s="43">
        <v>1000</v>
      </c>
      <c r="CF15" s="45">
        <v>1000</v>
      </c>
      <c r="CG15" s="80">
        <v>1000</v>
      </c>
      <c r="CH15" s="58">
        <v>2000</v>
      </c>
      <c r="CI15" s="59">
        <f t="shared" si="7"/>
        <v>2000</v>
      </c>
      <c r="CJ15" s="60">
        <v>150</v>
      </c>
      <c r="CK15" s="43">
        <v>480</v>
      </c>
      <c r="CL15" s="43"/>
      <c r="CM15" s="43">
        <v>1520</v>
      </c>
      <c r="CN15" s="43">
        <f t="shared" si="2"/>
        <v>0</v>
      </c>
      <c r="CO15" s="43">
        <v>2508</v>
      </c>
      <c r="CP15" s="43">
        <f t="shared" si="3"/>
        <v>0</v>
      </c>
      <c r="CQ15" s="61">
        <f t="shared" si="4"/>
        <v>16.5</v>
      </c>
      <c r="CR15" s="62">
        <v>80</v>
      </c>
      <c r="CS15" s="62">
        <f t="shared" si="5"/>
        <v>100</v>
      </c>
      <c r="CT15" s="64"/>
      <c r="CU15" s="66"/>
      <c r="CV15" s="66"/>
      <c r="CW15" s="66"/>
      <c r="CX15" s="66"/>
      <c r="CY15" s="66"/>
      <c r="CZ15" s="65">
        <v>1200</v>
      </c>
      <c r="DA15" s="64">
        <v>430</v>
      </c>
      <c r="DB15" s="66">
        <f t="shared" si="8"/>
        <v>35.833333333333336</v>
      </c>
      <c r="DC15" s="64">
        <f t="shared" si="6"/>
        <v>20</v>
      </c>
      <c r="DD15" s="43">
        <v>1</v>
      </c>
      <c r="DE15" s="62">
        <v>220</v>
      </c>
      <c r="DF15" s="64">
        <v>220</v>
      </c>
      <c r="DG15" s="62">
        <v>345</v>
      </c>
      <c r="DH15" s="64">
        <v>360</v>
      </c>
      <c r="DI15" s="67"/>
      <c r="DJ15" s="67"/>
      <c r="DK15" s="68">
        <v>704</v>
      </c>
      <c r="DL15" s="69">
        <v>5</v>
      </c>
      <c r="DM15" s="69"/>
      <c r="DN15" s="69">
        <v>5</v>
      </c>
      <c r="DO15" s="51">
        <v>60</v>
      </c>
      <c r="DP15" s="51">
        <f t="shared" si="15"/>
        <v>120</v>
      </c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J15" s="43">
        <v>1520</v>
      </c>
      <c r="EK15" s="43">
        <v>2508</v>
      </c>
      <c r="EL15" s="64">
        <v>410</v>
      </c>
    </row>
    <row r="16" spans="1:147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9"/>
        <v>100</v>
      </c>
      <c r="BK16" s="55" t="e">
        <f>BI16-#REF!</f>
        <v>#REF!</v>
      </c>
      <c r="BL16" s="53">
        <v>590</v>
      </c>
      <c r="BM16" s="54">
        <v>706</v>
      </c>
      <c r="BN16" s="55">
        <f t="shared" si="10"/>
        <v>119.66101694915254</v>
      </c>
      <c r="BO16" s="55" t="e">
        <f>BM16-#REF!</f>
        <v>#REF!</v>
      </c>
      <c r="BP16" s="53">
        <v>3200</v>
      </c>
      <c r="BQ16" s="54">
        <v>5142</v>
      </c>
      <c r="BR16" s="55">
        <f t="shared" si="11"/>
        <v>160.6875</v>
      </c>
      <c r="BS16" s="55" t="e">
        <f>BQ16-#REF!</f>
        <v>#REF!</v>
      </c>
      <c r="BT16" s="53">
        <v>5700</v>
      </c>
      <c r="BU16" s="53">
        <v>7580</v>
      </c>
      <c r="BV16" s="54">
        <v>5320</v>
      </c>
      <c r="BW16" s="55">
        <f t="shared" si="12"/>
        <v>70.184696569920845</v>
      </c>
      <c r="BX16" s="54" t="e">
        <f>BV16-#REF!</f>
        <v>#REF!</v>
      </c>
      <c r="BY16" s="54"/>
      <c r="BZ16" s="85">
        <v>1030</v>
      </c>
      <c r="CA16" s="85">
        <v>1058</v>
      </c>
      <c r="CB16" s="56">
        <f t="shared" si="13"/>
        <v>25.998091934084997</v>
      </c>
      <c r="CC16" s="57" t="e">
        <f t="shared" si="14"/>
        <v>#REF!</v>
      </c>
      <c r="CD16" s="57">
        <v>23.8</v>
      </c>
      <c r="CE16" s="80">
        <v>500</v>
      </c>
      <c r="CF16" s="45">
        <v>500</v>
      </c>
      <c r="CG16" s="80">
        <v>500</v>
      </c>
      <c r="CH16" s="58">
        <v>1863</v>
      </c>
      <c r="CI16" s="59">
        <f t="shared" si="7"/>
        <v>1863</v>
      </c>
      <c r="CJ16" s="60">
        <v>311</v>
      </c>
      <c r="CK16" s="43">
        <v>310</v>
      </c>
      <c r="CL16" s="43"/>
      <c r="CM16" s="43">
        <v>1553</v>
      </c>
      <c r="CN16" s="43">
        <f t="shared" si="2"/>
        <v>0</v>
      </c>
      <c r="CO16" s="43">
        <v>3246</v>
      </c>
      <c r="CP16" s="43">
        <f t="shared" si="3"/>
        <v>0</v>
      </c>
      <c r="CQ16" s="61">
        <f t="shared" si="4"/>
        <v>20.901481004507403</v>
      </c>
      <c r="CR16" s="62">
        <v>42</v>
      </c>
      <c r="CS16" s="62">
        <f t="shared" si="5"/>
        <v>100</v>
      </c>
      <c r="CT16" s="64"/>
      <c r="CU16" s="64">
        <v>355</v>
      </c>
      <c r="CV16" s="64">
        <v>355</v>
      </c>
      <c r="CW16" s="64">
        <f>CV16/CU16*100</f>
        <v>100</v>
      </c>
      <c r="CX16" s="64">
        <v>5</v>
      </c>
      <c r="CY16" s="64">
        <v>10</v>
      </c>
      <c r="CZ16" s="65">
        <v>1700</v>
      </c>
      <c r="DA16" s="64">
        <v>756</v>
      </c>
      <c r="DB16" s="66">
        <f t="shared" si="8"/>
        <v>44.470588235294116</v>
      </c>
      <c r="DC16" s="64">
        <f t="shared" si="6"/>
        <v>100</v>
      </c>
      <c r="DD16" s="43">
        <v>3</v>
      </c>
      <c r="DE16" s="62">
        <v>110</v>
      </c>
      <c r="DF16" s="64">
        <v>110</v>
      </c>
      <c r="DG16" s="62">
        <v>325</v>
      </c>
      <c r="DH16" s="64">
        <v>400</v>
      </c>
      <c r="DI16" s="67">
        <v>35</v>
      </c>
      <c r="DJ16" s="67"/>
      <c r="DK16" s="68">
        <v>1153</v>
      </c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J16" s="43">
        <v>1553</v>
      </c>
      <c r="EK16" s="43">
        <v>3246</v>
      </c>
      <c r="EL16" s="64">
        <v>656</v>
      </c>
    </row>
    <row r="17" spans="1:142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9"/>
        <v>100</v>
      </c>
      <c r="BK17" s="55" t="e">
        <f>BI17-#REF!</f>
        <v>#REF!</v>
      </c>
      <c r="BL17" s="53">
        <v>280</v>
      </c>
      <c r="BM17" s="54">
        <v>280</v>
      </c>
      <c r="BN17" s="55">
        <f t="shared" si="10"/>
        <v>100</v>
      </c>
      <c r="BO17" s="55" t="e">
        <f>BM17-#REF!</f>
        <v>#REF!</v>
      </c>
      <c r="BP17" s="53"/>
      <c r="BQ17" s="54">
        <v>1800</v>
      </c>
      <c r="BR17" s="55"/>
      <c r="BS17" s="55" t="e">
        <f>BQ17-#REF!</f>
        <v>#REF!</v>
      </c>
      <c r="BT17" s="53">
        <v>630</v>
      </c>
      <c r="BU17" s="53">
        <v>850</v>
      </c>
      <c r="BV17" s="54">
        <v>850</v>
      </c>
      <c r="BW17" s="55">
        <f t="shared" si="12"/>
        <v>100</v>
      </c>
      <c r="BX17" s="54" t="e">
        <f>BV17-#REF!</f>
        <v>#REF!</v>
      </c>
      <c r="BY17" s="54"/>
      <c r="BZ17" s="85">
        <v>100</v>
      </c>
      <c r="CA17" s="85">
        <v>100</v>
      </c>
      <c r="CB17" s="56">
        <f t="shared" si="13"/>
        <v>35.780229261678784</v>
      </c>
      <c r="CC17" s="57" t="e">
        <f t="shared" si="14"/>
        <v>#REF!</v>
      </c>
      <c r="CD17" s="57">
        <v>22.4</v>
      </c>
      <c r="CE17" s="80">
        <v>100</v>
      </c>
      <c r="CF17" s="45">
        <v>100</v>
      </c>
      <c r="CG17" s="80">
        <v>100</v>
      </c>
      <c r="CH17" s="58">
        <v>520</v>
      </c>
      <c r="CI17" s="59">
        <f t="shared" si="7"/>
        <v>520</v>
      </c>
      <c r="CJ17" s="60"/>
      <c r="CK17" s="43">
        <v>50</v>
      </c>
      <c r="CL17" s="43"/>
      <c r="CM17" s="43">
        <v>470</v>
      </c>
      <c r="CN17" s="43">
        <f t="shared" si="2"/>
        <v>0</v>
      </c>
      <c r="CO17" s="43">
        <v>1410</v>
      </c>
      <c r="CP17" s="43">
        <f t="shared" si="3"/>
        <v>0</v>
      </c>
      <c r="CQ17" s="61">
        <f t="shared" si="4"/>
        <v>30</v>
      </c>
      <c r="CR17" s="62">
        <v>14</v>
      </c>
      <c r="CS17" s="62">
        <f t="shared" si="5"/>
        <v>100</v>
      </c>
      <c r="CT17" s="64"/>
      <c r="CU17" s="66"/>
      <c r="CV17" s="66"/>
      <c r="CW17" s="64"/>
      <c r="CX17" s="64"/>
      <c r="CY17" s="64"/>
      <c r="CZ17" s="65">
        <v>350</v>
      </c>
      <c r="DA17" s="64">
        <v>350</v>
      </c>
      <c r="DB17" s="64">
        <f t="shared" si="8"/>
        <v>100</v>
      </c>
      <c r="DC17" s="64">
        <f t="shared" si="6"/>
        <v>0</v>
      </c>
      <c r="DD17" s="43"/>
      <c r="DE17" s="62">
        <v>57</v>
      </c>
      <c r="DF17" s="64">
        <v>60</v>
      </c>
      <c r="DG17" s="62">
        <v>80</v>
      </c>
      <c r="DH17" s="64">
        <v>145</v>
      </c>
      <c r="DI17" s="67"/>
      <c r="DJ17" s="67"/>
      <c r="DK17" s="68">
        <v>244</v>
      </c>
      <c r="DL17" s="69">
        <v>10</v>
      </c>
      <c r="DM17" s="69"/>
      <c r="DN17" s="69">
        <v>10</v>
      </c>
      <c r="DO17" s="51">
        <v>100</v>
      </c>
      <c r="DP17" s="51">
        <f>DO17/DN17*10</f>
        <v>100</v>
      </c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J17" s="43">
        <v>470</v>
      </c>
      <c r="EK17" s="43">
        <v>1410</v>
      </c>
      <c r="EL17" s="64">
        <v>350</v>
      </c>
    </row>
    <row r="18" spans="1:142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9"/>
        <v>100</v>
      </c>
      <c r="BK18" s="55" t="e">
        <f>BI18-#REF!</f>
        <v>#REF!</v>
      </c>
      <c r="BL18" s="53">
        <v>680</v>
      </c>
      <c r="BM18" s="54">
        <v>750</v>
      </c>
      <c r="BN18" s="55">
        <f t="shared" si="10"/>
        <v>110.29411764705883</v>
      </c>
      <c r="BO18" s="55" t="e">
        <f>BM18-#REF!</f>
        <v>#REF!</v>
      </c>
      <c r="BP18" s="53">
        <v>1300</v>
      </c>
      <c r="BQ18" s="54">
        <v>1385</v>
      </c>
      <c r="BR18" s="55">
        <f t="shared" si="11"/>
        <v>106.53846153846153</v>
      </c>
      <c r="BS18" s="55" t="e">
        <f>BQ18-#REF!</f>
        <v>#REF!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 t="e">
        <f>BV18-#REF!</f>
        <v>#REF!</v>
      </c>
      <c r="BY18" s="54">
        <v>677</v>
      </c>
      <c r="BZ18" s="38">
        <v>100</v>
      </c>
      <c r="CA18" s="38">
        <v>137</v>
      </c>
      <c r="CB18" s="56">
        <f t="shared" si="13"/>
        <v>25.325589254033964</v>
      </c>
      <c r="CC18" s="57" t="e">
        <f t="shared" si="14"/>
        <v>#REF!</v>
      </c>
      <c r="CD18" s="57">
        <v>22</v>
      </c>
      <c r="CE18" s="80">
        <v>500</v>
      </c>
      <c r="CF18" s="45">
        <v>500</v>
      </c>
      <c r="CG18" s="80">
        <v>500</v>
      </c>
      <c r="CH18" s="58">
        <v>1800</v>
      </c>
      <c r="CI18" s="59">
        <f t="shared" si="7"/>
        <v>1800</v>
      </c>
      <c r="CJ18" s="86"/>
      <c r="CK18" s="43">
        <v>260</v>
      </c>
      <c r="CL18" s="43"/>
      <c r="CM18" s="43">
        <v>1540</v>
      </c>
      <c r="CN18" s="43">
        <f t="shared" si="2"/>
        <v>0</v>
      </c>
      <c r="CO18" s="43">
        <v>2929</v>
      </c>
      <c r="CP18" s="43">
        <f t="shared" si="3"/>
        <v>0</v>
      </c>
      <c r="CQ18" s="61">
        <f t="shared" si="4"/>
        <v>19.019480519480521</v>
      </c>
      <c r="CR18" s="62">
        <v>35</v>
      </c>
      <c r="CS18" s="62">
        <f t="shared" si="5"/>
        <v>100</v>
      </c>
      <c r="CT18" s="64"/>
      <c r="CU18" s="64"/>
      <c r="CV18" s="64"/>
      <c r="CW18" s="64"/>
      <c r="CX18" s="64"/>
      <c r="CY18" s="64"/>
      <c r="CZ18" s="65">
        <v>1500</v>
      </c>
      <c r="DA18" s="64">
        <v>834</v>
      </c>
      <c r="DB18" s="66">
        <f t="shared" si="8"/>
        <v>55.600000000000009</v>
      </c>
      <c r="DC18" s="64">
        <f t="shared" si="6"/>
        <v>60</v>
      </c>
      <c r="DD18" s="43">
        <v>3</v>
      </c>
      <c r="DE18" s="62">
        <v>110</v>
      </c>
      <c r="DF18" s="64">
        <v>110</v>
      </c>
      <c r="DG18" s="62">
        <v>337</v>
      </c>
      <c r="DH18" s="64">
        <v>340</v>
      </c>
      <c r="DI18" s="67"/>
      <c r="DJ18" s="67">
        <v>4</v>
      </c>
      <c r="DK18" s="68">
        <v>534</v>
      </c>
      <c r="DL18" s="69">
        <v>20</v>
      </c>
      <c r="DM18" s="51"/>
      <c r="DN18" s="69">
        <v>20</v>
      </c>
      <c r="DO18" s="51">
        <v>300</v>
      </c>
      <c r="DP18" s="51">
        <f>DO18/DN18*10</f>
        <v>150</v>
      </c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J18" s="43">
        <v>1540</v>
      </c>
      <c r="EK18" s="43">
        <v>2929</v>
      </c>
      <c r="EL18" s="64">
        <v>774</v>
      </c>
    </row>
    <row r="19" spans="1:142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9"/>
        <v>100</v>
      </c>
      <c r="BK19" s="55" t="e">
        <f>BI19-#REF!</f>
        <v>#REF!</v>
      </c>
      <c r="BL19" s="53">
        <v>280</v>
      </c>
      <c r="BM19" s="54">
        <v>282</v>
      </c>
      <c r="BN19" s="55">
        <f t="shared" si="10"/>
        <v>100.71428571428571</v>
      </c>
      <c r="BO19" s="55" t="e">
        <f>BM19-#REF!</f>
        <v>#REF!</v>
      </c>
      <c r="BP19" s="53">
        <v>400</v>
      </c>
      <c r="BQ19" s="54">
        <v>406</v>
      </c>
      <c r="BR19" s="55">
        <f t="shared" si="11"/>
        <v>101.49999999999999</v>
      </c>
      <c r="BS19" s="55" t="e">
        <f>BQ19-#REF!</f>
        <v>#REF!</v>
      </c>
      <c r="BT19" s="53">
        <v>1800</v>
      </c>
      <c r="BU19" s="53">
        <v>2400</v>
      </c>
      <c r="BV19" s="54">
        <v>2888</v>
      </c>
      <c r="BW19" s="55">
        <f t="shared" si="12"/>
        <v>120.33333333333334</v>
      </c>
      <c r="BX19" s="54" t="e">
        <f>BV19-#REF!</f>
        <v>#REF!</v>
      </c>
      <c r="BY19" s="54"/>
      <c r="BZ19" s="38">
        <v>50</v>
      </c>
      <c r="CA19" s="38">
        <v>75</v>
      </c>
      <c r="CB19" s="56">
        <f t="shared" si="13"/>
        <v>31.345660881174897</v>
      </c>
      <c r="CC19" s="57" t="e">
        <f t="shared" si="14"/>
        <v>#REF!</v>
      </c>
      <c r="CD19" s="57">
        <v>16.8</v>
      </c>
      <c r="CE19" s="80">
        <v>63</v>
      </c>
      <c r="CF19" s="45">
        <v>60</v>
      </c>
      <c r="CG19" s="80">
        <v>63</v>
      </c>
      <c r="CH19" s="58">
        <v>287</v>
      </c>
      <c r="CI19" s="59">
        <f t="shared" si="7"/>
        <v>260</v>
      </c>
      <c r="CJ19" s="87"/>
      <c r="CK19" s="43">
        <v>40</v>
      </c>
      <c r="CL19" s="43"/>
      <c r="CM19" s="43">
        <v>220</v>
      </c>
      <c r="CN19" s="43">
        <f t="shared" si="2"/>
        <v>5</v>
      </c>
      <c r="CO19" s="43">
        <v>504</v>
      </c>
      <c r="CP19" s="43">
        <f t="shared" si="3"/>
        <v>10</v>
      </c>
      <c r="CQ19" s="61">
        <f t="shared" si="4"/>
        <v>22.90909090909091</v>
      </c>
      <c r="CR19" s="62"/>
      <c r="CS19" s="63">
        <f t="shared" si="5"/>
        <v>90.592334494773525</v>
      </c>
      <c r="CT19" s="88"/>
      <c r="CU19" s="66"/>
      <c r="CV19" s="66"/>
      <c r="CW19" s="64"/>
      <c r="CX19" s="64"/>
      <c r="CY19" s="64"/>
      <c r="CZ19" s="65">
        <v>300</v>
      </c>
      <c r="DA19" s="64">
        <v>60</v>
      </c>
      <c r="DB19" s="66">
        <f t="shared" si="8"/>
        <v>20</v>
      </c>
      <c r="DC19" s="64">
        <f t="shared" si="6"/>
        <v>10</v>
      </c>
      <c r="DD19" s="43">
        <v>1</v>
      </c>
      <c r="DE19" s="62">
        <v>12</v>
      </c>
      <c r="DF19" s="64"/>
      <c r="DG19" s="62">
        <v>70</v>
      </c>
      <c r="DH19" s="64">
        <v>15</v>
      </c>
      <c r="DI19" s="67"/>
      <c r="DJ19" s="67"/>
      <c r="DK19" s="68">
        <v>214</v>
      </c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J19" s="43">
        <v>215</v>
      </c>
      <c r="EK19" s="43">
        <v>494</v>
      </c>
      <c r="EL19" s="64">
        <v>50</v>
      </c>
    </row>
    <row r="20" spans="1:142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9"/>
        <v>100</v>
      </c>
      <c r="BK20" s="55" t="e">
        <f>BI20-#REF!</f>
        <v>#REF!</v>
      </c>
      <c r="BL20" s="53">
        <v>280</v>
      </c>
      <c r="BM20" s="54">
        <v>201</v>
      </c>
      <c r="BN20" s="55">
        <f t="shared" si="10"/>
        <v>71.785714285714292</v>
      </c>
      <c r="BO20" s="55" t="e">
        <f>BM20-#REF!</f>
        <v>#REF!</v>
      </c>
      <c r="BP20" s="53"/>
      <c r="BQ20" s="54"/>
      <c r="BR20" s="55"/>
      <c r="BS20" s="55" t="e">
        <f>BQ20-#REF!</f>
        <v>#REF!</v>
      </c>
      <c r="BT20" s="53">
        <v>1200</v>
      </c>
      <c r="BU20" s="53">
        <v>1500</v>
      </c>
      <c r="BV20" s="54">
        <v>1960</v>
      </c>
      <c r="BW20" s="55">
        <f t="shared" si="12"/>
        <v>130.66666666666666</v>
      </c>
      <c r="BX20" s="54" t="e">
        <f>BV20-#REF!</f>
        <v>#REF!</v>
      </c>
      <c r="BY20" s="54"/>
      <c r="BZ20" s="38">
        <v>80</v>
      </c>
      <c r="CA20" s="38">
        <v>87</v>
      </c>
      <c r="CB20" s="56">
        <f t="shared" si="13"/>
        <v>15.481873771565841</v>
      </c>
      <c r="CC20" s="57" t="e">
        <f t="shared" si="14"/>
        <v>#REF!</v>
      </c>
      <c r="CD20" s="57">
        <v>4.9000000000000004</v>
      </c>
      <c r="CE20" s="80">
        <v>100</v>
      </c>
      <c r="CF20" s="45">
        <v>100</v>
      </c>
      <c r="CG20" s="80">
        <v>100</v>
      </c>
      <c r="CH20" s="58">
        <v>355</v>
      </c>
      <c r="CI20" s="59">
        <f t="shared" si="7"/>
        <v>355</v>
      </c>
      <c r="CJ20" s="87"/>
      <c r="CK20" s="43">
        <v>195</v>
      </c>
      <c r="CL20" s="43"/>
      <c r="CM20" s="43">
        <v>160</v>
      </c>
      <c r="CN20" s="43">
        <f t="shared" si="2"/>
        <v>0</v>
      </c>
      <c r="CO20" s="43">
        <v>347</v>
      </c>
      <c r="CP20" s="43">
        <f t="shared" si="3"/>
        <v>0</v>
      </c>
      <c r="CQ20" s="61">
        <f t="shared" si="4"/>
        <v>21.6875</v>
      </c>
      <c r="CR20" s="62"/>
      <c r="CS20" s="62">
        <f t="shared" si="5"/>
        <v>100</v>
      </c>
      <c r="CT20" s="64"/>
      <c r="CU20" s="66"/>
      <c r="CV20" s="66"/>
      <c r="CW20" s="64"/>
      <c r="CX20" s="64"/>
      <c r="CY20" s="64"/>
      <c r="CZ20" s="65">
        <v>280</v>
      </c>
      <c r="DA20" s="65">
        <v>127</v>
      </c>
      <c r="DB20" s="66">
        <f t="shared" si="8"/>
        <v>45.357142857142854</v>
      </c>
      <c r="DC20" s="64">
        <f t="shared" si="6"/>
        <v>0</v>
      </c>
      <c r="DD20" s="43"/>
      <c r="DE20" s="62">
        <v>22</v>
      </c>
      <c r="DF20" s="89"/>
      <c r="DG20" s="62">
        <v>40</v>
      </c>
      <c r="DH20" s="64"/>
      <c r="DI20" s="67"/>
      <c r="DJ20" s="67"/>
      <c r="DK20" s="68">
        <v>241</v>
      </c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J20" s="43">
        <v>160</v>
      </c>
      <c r="EK20" s="43">
        <v>347</v>
      </c>
      <c r="EL20" s="65">
        <v>127</v>
      </c>
    </row>
    <row r="21" spans="1:142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 t="e">
        <f>BI21-#REF!</f>
        <v>#REF!</v>
      </c>
      <c r="BL21" s="53"/>
      <c r="BM21" s="54"/>
      <c r="BN21" s="55"/>
      <c r="BO21" s="55" t="e">
        <f>BM21-#REF!</f>
        <v>#REF!</v>
      </c>
      <c r="BP21" s="53"/>
      <c r="BQ21" s="54"/>
      <c r="BR21" s="55"/>
      <c r="BS21" s="55" t="e">
        <f>BQ21-#REF!</f>
        <v>#REF!</v>
      </c>
      <c r="BT21" s="53"/>
      <c r="BU21" s="53"/>
      <c r="BV21" s="54"/>
      <c r="BW21" s="55"/>
      <c r="BX21" s="54" t="e">
        <f>BV21-#REF!</f>
        <v>#REF!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5"/>
      <c r="CG21" s="43"/>
      <c r="CH21" s="58">
        <v>100</v>
      </c>
      <c r="CI21" s="59">
        <f t="shared" si="7"/>
        <v>100</v>
      </c>
      <c r="CJ21" s="86"/>
      <c r="CK21" s="57"/>
      <c r="CL21" s="43"/>
      <c r="CM21" s="43">
        <v>100</v>
      </c>
      <c r="CN21" s="43">
        <f t="shared" si="2"/>
        <v>0</v>
      </c>
      <c r="CO21" s="43">
        <v>200</v>
      </c>
      <c r="CP21" s="43">
        <f t="shared" si="3"/>
        <v>0</v>
      </c>
      <c r="CQ21" s="61">
        <f t="shared" si="4"/>
        <v>20</v>
      </c>
      <c r="CR21" s="62"/>
      <c r="CS21" s="62">
        <f t="shared" si="5"/>
        <v>100</v>
      </c>
      <c r="CT21" s="64"/>
      <c r="CU21" s="64"/>
      <c r="CV21" s="64"/>
      <c r="CW21" s="64"/>
      <c r="CX21" s="64"/>
      <c r="CY21" s="64"/>
      <c r="CZ21" s="65">
        <v>0</v>
      </c>
      <c r="DA21" s="78">
        <v>100</v>
      </c>
      <c r="DB21" s="64" t="e">
        <f t="shared" si="8"/>
        <v>#DIV/0!</v>
      </c>
      <c r="DC21" s="64">
        <f t="shared" si="6"/>
        <v>0</v>
      </c>
      <c r="DD21" s="43"/>
      <c r="DE21" s="62">
        <v>22</v>
      </c>
      <c r="DF21" s="64"/>
      <c r="DG21" s="62"/>
      <c r="DH21" s="64"/>
      <c r="DI21" s="67"/>
      <c r="DJ21" s="67"/>
      <c r="DK21" s="68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J21" s="43">
        <v>100</v>
      </c>
      <c r="EK21" s="43">
        <v>200</v>
      </c>
      <c r="EL21" s="78">
        <v>100</v>
      </c>
    </row>
    <row r="22" spans="1:142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 t="e">
        <f>BI22-#REF!</f>
        <v>#REF!</v>
      </c>
      <c r="BL22" s="53"/>
      <c r="BM22" s="54"/>
      <c r="BN22" s="55"/>
      <c r="BO22" s="55" t="e">
        <f>BM22-#REF!</f>
        <v>#REF!</v>
      </c>
      <c r="BP22" s="53"/>
      <c r="BQ22" s="54"/>
      <c r="BR22" s="55"/>
      <c r="BS22" s="55" t="e">
        <f>BQ22-#REF!</f>
        <v>#REF!</v>
      </c>
      <c r="BT22" s="53"/>
      <c r="BU22" s="53"/>
      <c r="BV22" s="54"/>
      <c r="BW22" s="55"/>
      <c r="BX22" s="54" t="e">
        <f>BV22-#REF!</f>
        <v>#REF!</v>
      </c>
      <c r="BY22" s="54"/>
      <c r="BZ22" s="38"/>
      <c r="CA22" s="38"/>
      <c r="CB22" s="56"/>
      <c r="CC22" s="57"/>
      <c r="CD22" s="57"/>
      <c r="CE22" s="57"/>
      <c r="CF22" s="56"/>
      <c r="CG22" s="57"/>
      <c r="CH22" s="58">
        <v>115</v>
      </c>
      <c r="CI22" s="59">
        <f t="shared" si="7"/>
        <v>115</v>
      </c>
      <c r="CJ22" s="87"/>
      <c r="CK22" s="43">
        <v>65</v>
      </c>
      <c r="CL22" s="43"/>
      <c r="CM22" s="43">
        <v>50</v>
      </c>
      <c r="CN22" s="43">
        <f t="shared" si="2"/>
        <v>0</v>
      </c>
      <c r="CO22" s="43">
        <v>125</v>
      </c>
      <c r="CP22" s="43">
        <f t="shared" si="3"/>
        <v>0</v>
      </c>
      <c r="CQ22" s="61">
        <f t="shared" si="4"/>
        <v>25</v>
      </c>
      <c r="CR22" s="62"/>
      <c r="CS22" s="62">
        <f t="shared" si="5"/>
        <v>100</v>
      </c>
      <c r="CT22" s="64"/>
      <c r="CU22" s="66"/>
      <c r="CV22" s="66"/>
      <c r="CW22" s="64"/>
      <c r="CX22" s="64"/>
      <c r="CY22" s="64"/>
      <c r="CZ22" s="65">
        <v>115</v>
      </c>
      <c r="DA22" s="78">
        <v>115</v>
      </c>
      <c r="DB22" s="64">
        <f t="shared" si="8"/>
        <v>100</v>
      </c>
      <c r="DC22" s="64">
        <f t="shared" si="6"/>
        <v>0</v>
      </c>
      <c r="DD22" s="43"/>
      <c r="DE22" s="63"/>
      <c r="DF22" s="66"/>
      <c r="DG22" s="62">
        <v>25</v>
      </c>
      <c r="DH22" s="64">
        <v>25</v>
      </c>
      <c r="DI22" s="67"/>
      <c r="DJ22" s="67"/>
      <c r="DK22" s="68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J22" s="43">
        <v>50</v>
      </c>
      <c r="EK22" s="43">
        <v>125</v>
      </c>
      <c r="EL22" s="78">
        <v>115</v>
      </c>
    </row>
    <row r="23" spans="1:142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 t="e">
        <f>BI23-#REF!</f>
        <v>#REF!</v>
      </c>
      <c r="BL23" s="53"/>
      <c r="BM23" s="54">
        <v>100</v>
      </c>
      <c r="BN23" s="55"/>
      <c r="BO23" s="55" t="e">
        <f>BM23-#REF!</f>
        <v>#REF!</v>
      </c>
      <c r="BP23" s="53"/>
      <c r="BQ23" s="54"/>
      <c r="BR23" s="55"/>
      <c r="BS23" s="55" t="e">
        <f>BQ23-#REF!</f>
        <v>#REF!</v>
      </c>
      <c r="BT23" s="53"/>
      <c r="BU23" s="53"/>
      <c r="BV23" s="54"/>
      <c r="BW23" s="55"/>
      <c r="BX23" s="54" t="e">
        <f>BV23-#REF!</f>
        <v>#REF!</v>
      </c>
      <c r="BY23" s="54"/>
      <c r="BZ23" s="38"/>
      <c r="CA23" s="38"/>
      <c r="CB23" s="56"/>
      <c r="CC23" s="57"/>
      <c r="CD23" s="57"/>
      <c r="CE23" s="57"/>
      <c r="CF23" s="56"/>
      <c r="CG23" s="57"/>
      <c r="CH23" s="58">
        <v>250</v>
      </c>
      <c r="CI23" s="59">
        <f t="shared" si="7"/>
        <v>250</v>
      </c>
      <c r="CJ23" s="87"/>
      <c r="CK23" s="57"/>
      <c r="CL23" s="57"/>
      <c r="CM23" s="43">
        <v>250</v>
      </c>
      <c r="CN23" s="43">
        <f t="shared" si="2"/>
        <v>0</v>
      </c>
      <c r="CO23" s="43">
        <v>625</v>
      </c>
      <c r="CP23" s="43">
        <f t="shared" si="3"/>
        <v>0</v>
      </c>
      <c r="CQ23" s="61">
        <f t="shared" si="4"/>
        <v>25</v>
      </c>
      <c r="CR23" s="62"/>
      <c r="CS23" s="62">
        <f t="shared" si="5"/>
        <v>100</v>
      </c>
      <c r="CT23" s="64"/>
      <c r="CU23" s="66"/>
      <c r="CV23" s="66"/>
      <c r="CW23" s="64"/>
      <c r="CX23" s="64"/>
      <c r="CY23" s="64"/>
      <c r="CZ23" s="65">
        <v>420</v>
      </c>
      <c r="DA23" s="64">
        <v>300</v>
      </c>
      <c r="DB23" s="66">
        <f t="shared" si="8"/>
        <v>71.428571428571431</v>
      </c>
      <c r="DC23" s="64">
        <f t="shared" si="6"/>
        <v>0</v>
      </c>
      <c r="DD23" s="43"/>
      <c r="DE23" s="63"/>
      <c r="DF23" s="66"/>
      <c r="DG23" s="62">
        <v>65</v>
      </c>
      <c r="DH23" s="64"/>
      <c r="DI23" s="67"/>
      <c r="DJ23" s="67"/>
      <c r="DK23" s="68"/>
      <c r="DL23" s="69">
        <v>120</v>
      </c>
      <c r="DM23" s="69">
        <v>80</v>
      </c>
      <c r="DN23" s="69">
        <v>120</v>
      </c>
      <c r="DO23" s="51">
        <v>1200</v>
      </c>
      <c r="DP23" s="51">
        <f>DO23/DN23*10</f>
        <v>100</v>
      </c>
      <c r="DQ23" s="69">
        <v>9</v>
      </c>
      <c r="DR23" s="51">
        <v>7</v>
      </c>
      <c r="DS23" s="69">
        <v>2</v>
      </c>
      <c r="DT23" s="51">
        <v>40</v>
      </c>
      <c r="DU23" s="51">
        <f>DT23/DS23*10</f>
        <v>200</v>
      </c>
      <c r="DV23" s="69">
        <v>7</v>
      </c>
      <c r="DW23" s="51">
        <v>5</v>
      </c>
      <c r="DX23" s="69">
        <v>2</v>
      </c>
      <c r="DY23" s="51">
        <v>20</v>
      </c>
      <c r="DZ23" s="51">
        <f>DY23/DX23*10</f>
        <v>100</v>
      </c>
      <c r="EA23" s="51"/>
      <c r="EB23" s="51"/>
      <c r="EC23" s="51"/>
      <c r="ED23" s="51"/>
      <c r="EE23" s="51">
        <f>DQ23+DV23+EA23</f>
        <v>16</v>
      </c>
      <c r="EF23" s="69">
        <f>DS23+DX23+EB23</f>
        <v>4</v>
      </c>
      <c r="EG23" s="51">
        <f>DT23+DY23+EC23</f>
        <v>60</v>
      </c>
      <c r="EH23" s="51">
        <f>EG23/EF23*10</f>
        <v>150</v>
      </c>
      <c r="EJ23" s="43">
        <v>250</v>
      </c>
      <c r="EK23" s="43">
        <v>625</v>
      </c>
      <c r="EL23" s="64">
        <v>300</v>
      </c>
    </row>
    <row r="24" spans="1:142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 t="e">
        <f>BI24-#REF!</f>
        <v>#REF!</v>
      </c>
      <c r="BL24" s="53">
        <v>1840</v>
      </c>
      <c r="BM24" s="54">
        <v>1414</v>
      </c>
      <c r="BN24" s="55">
        <f>BM24/BL24*100</f>
        <v>76.847826086956516</v>
      </c>
      <c r="BO24" s="55" t="e">
        <f>BM24-#REF!</f>
        <v>#REF!</v>
      </c>
      <c r="BP24" s="53">
        <v>3700</v>
      </c>
      <c r="BQ24" s="54">
        <v>1522</v>
      </c>
      <c r="BR24" s="55">
        <f>BQ24/BP24*100</f>
        <v>41.135135135135137</v>
      </c>
      <c r="BS24" s="55" t="e">
        <f>BQ24-#REF!</f>
        <v>#REF!</v>
      </c>
      <c r="BT24" s="53"/>
      <c r="BU24" s="53"/>
      <c r="BV24" s="54"/>
      <c r="BW24" s="55"/>
      <c r="BX24" s="54" t="e">
        <f>BV24-#REF!</f>
        <v>#REF!</v>
      </c>
      <c r="BY24" s="54">
        <v>1522</v>
      </c>
      <c r="BZ24" s="38"/>
      <c r="CA24" s="38"/>
      <c r="CB24" s="56">
        <f>((BM24*0.45)+(BQ24*0.34)+(BV24/1.33*0.18)+(CA24*0.2))/DK24*10</f>
        <v>42.263003663003673</v>
      </c>
      <c r="CC24" s="57" t="e">
        <f>(BO24*0.45+BS24*0.35+(BX24/1.33*0.17))/DK24*10</f>
        <v>#REF!</v>
      </c>
      <c r="CD24" s="57">
        <v>26.7</v>
      </c>
      <c r="CE24" s="43"/>
      <c r="CF24" s="45">
        <v>100</v>
      </c>
      <c r="CG24" s="43"/>
      <c r="CH24" s="58">
        <v>100</v>
      </c>
      <c r="CI24" s="59">
        <f t="shared" si="7"/>
        <v>100</v>
      </c>
      <c r="CJ24" s="87"/>
      <c r="CK24" s="43">
        <v>100</v>
      </c>
      <c r="CL24" s="43"/>
      <c r="CM24" s="43">
        <v>0</v>
      </c>
      <c r="CN24" s="43">
        <f t="shared" si="2"/>
        <v>0</v>
      </c>
      <c r="CO24" s="43">
        <v>0</v>
      </c>
      <c r="CP24" s="43">
        <f t="shared" si="3"/>
        <v>0</v>
      </c>
      <c r="CQ24" s="61">
        <v>0</v>
      </c>
      <c r="CR24" s="62"/>
      <c r="CS24" s="62">
        <f t="shared" si="5"/>
        <v>100</v>
      </c>
      <c r="CT24" s="64"/>
      <c r="CU24" s="66"/>
      <c r="CV24" s="66"/>
      <c r="CW24" s="64"/>
      <c r="CX24" s="64"/>
      <c r="CY24" s="64"/>
      <c r="CZ24" s="65">
        <v>180</v>
      </c>
      <c r="DA24" s="78">
        <v>180</v>
      </c>
      <c r="DB24" s="64">
        <f t="shared" si="8"/>
        <v>100</v>
      </c>
      <c r="DC24" s="64">
        <f t="shared" si="6"/>
        <v>0</v>
      </c>
      <c r="DD24" s="43"/>
      <c r="DE24" s="63"/>
      <c r="DF24" s="66"/>
      <c r="DG24" s="62"/>
      <c r="DH24" s="64"/>
      <c r="DI24" s="67"/>
      <c r="DJ24" s="67"/>
      <c r="DK24" s="68">
        <v>273</v>
      </c>
      <c r="DL24" s="69"/>
      <c r="DM24" s="69"/>
      <c r="DN24" s="69"/>
      <c r="DO24" s="51"/>
      <c r="DP24" s="51"/>
      <c r="DQ24" s="69"/>
      <c r="DR24" s="51"/>
      <c r="DS24" s="69"/>
      <c r="DT24" s="51"/>
      <c r="DU24" s="51"/>
      <c r="DV24" s="69"/>
      <c r="DW24" s="51"/>
      <c r="DX24" s="69"/>
      <c r="DY24" s="51"/>
      <c r="DZ24" s="51"/>
      <c r="EA24" s="51"/>
      <c r="EB24" s="51"/>
      <c r="EC24" s="51"/>
      <c r="ED24" s="51"/>
      <c r="EE24" s="51"/>
      <c r="EF24" s="69"/>
      <c r="EG24" s="51"/>
      <c r="EH24" s="51"/>
      <c r="EJ24" s="43">
        <v>0</v>
      </c>
      <c r="EK24" s="43">
        <v>0</v>
      </c>
      <c r="EL24" s="64">
        <v>180</v>
      </c>
    </row>
    <row r="25" spans="1:142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 t="e">
        <f>BI25-#REF!</f>
        <v>#REF!</v>
      </c>
      <c r="BL25" s="53"/>
      <c r="BM25" s="54"/>
      <c r="BN25" s="55"/>
      <c r="BO25" s="55" t="e">
        <f>BM25-#REF!</f>
        <v>#REF!</v>
      </c>
      <c r="BP25" s="53"/>
      <c r="BQ25" s="54"/>
      <c r="BR25" s="55"/>
      <c r="BS25" s="55" t="e">
        <f>BQ25-#REF!</f>
        <v>#REF!</v>
      </c>
      <c r="BT25" s="53"/>
      <c r="BU25" s="53"/>
      <c r="BV25" s="54"/>
      <c r="BW25" s="55"/>
      <c r="BX25" s="54" t="e">
        <f>BV25-#REF!</f>
        <v>#REF!</v>
      </c>
      <c r="BY25" s="54"/>
      <c r="BZ25" s="38"/>
      <c r="CA25" s="38"/>
      <c r="CB25" s="56"/>
      <c r="CC25" s="57"/>
      <c r="CD25" s="57"/>
      <c r="CE25" s="57"/>
      <c r="CF25" s="56"/>
      <c r="CG25" s="57"/>
      <c r="CH25" s="58"/>
      <c r="CI25" s="59"/>
      <c r="CJ25" s="87"/>
      <c r="CK25" s="57"/>
      <c r="CL25" s="57"/>
      <c r="CM25" s="43"/>
      <c r="CN25" s="43"/>
      <c r="CO25" s="43"/>
      <c r="CP25" s="43"/>
      <c r="CQ25" s="61"/>
      <c r="CR25" s="62"/>
      <c r="CS25" s="63"/>
      <c r="CT25" s="66"/>
      <c r="CU25" s="64">
        <v>350</v>
      </c>
      <c r="CV25" s="92">
        <v>317</v>
      </c>
      <c r="CW25" s="92">
        <f>CV25/CU25*100</f>
        <v>90.571428571428569</v>
      </c>
      <c r="CX25" s="92">
        <v>40</v>
      </c>
      <c r="CY25" s="92">
        <v>80</v>
      </c>
      <c r="CZ25" s="93">
        <v>200</v>
      </c>
      <c r="DA25" s="94"/>
      <c r="DB25" s="66">
        <f t="shared" si="8"/>
        <v>0</v>
      </c>
      <c r="DC25" s="64">
        <f t="shared" si="6"/>
        <v>0</v>
      </c>
      <c r="DD25" s="57"/>
      <c r="DE25" s="95"/>
      <c r="DF25" s="94"/>
      <c r="DG25" s="95"/>
      <c r="DH25" s="94"/>
      <c r="DI25" s="324">
        <v>10</v>
      </c>
      <c r="DJ25" s="96"/>
      <c r="DK25" s="97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J25" s="43"/>
      <c r="EK25" s="43"/>
      <c r="EL25" s="94"/>
    </row>
    <row r="26" spans="1:142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 t="e">
        <f>BI26-#REF!</f>
        <v>#REF!</v>
      </c>
      <c r="BL26" s="53">
        <v>1500</v>
      </c>
      <c r="BM26" s="54">
        <v>1500</v>
      </c>
      <c r="BN26" s="55">
        <f>BM26/BL26*100</f>
        <v>100</v>
      </c>
      <c r="BO26" s="55" t="e">
        <f>BM26-#REF!</f>
        <v>#REF!</v>
      </c>
      <c r="BP26" s="53"/>
      <c r="BQ26" s="54"/>
      <c r="BR26" s="55"/>
      <c r="BS26" s="55" t="e">
        <f>BQ26-#REF!</f>
        <v>#REF!</v>
      </c>
      <c r="BT26" s="53"/>
      <c r="BU26" s="53"/>
      <c r="BV26" s="54"/>
      <c r="BW26" s="55"/>
      <c r="BX26" s="54" t="e">
        <f>BV26-#REF!</f>
        <v>#REF!</v>
      </c>
      <c r="BY26" s="54"/>
      <c r="BZ26" s="38">
        <v>35</v>
      </c>
      <c r="CA26" s="38">
        <v>42</v>
      </c>
      <c r="CB26" s="56">
        <f>((BM26*0.45)+(BQ26*0.34)+(BV26/1.33*0.18)+(CA26*0.2))/DK26*10</f>
        <v>13.066921606118546</v>
      </c>
      <c r="CC26" s="57" t="e">
        <f>(BO26*0.45+BS26*0.35+(BX26/1.33*0.17))/DK26*10</f>
        <v>#REF!</v>
      </c>
      <c r="CD26" s="57"/>
      <c r="CE26" s="43">
        <v>484</v>
      </c>
      <c r="CF26" s="45">
        <v>270</v>
      </c>
      <c r="CG26" s="80">
        <v>484</v>
      </c>
      <c r="CH26" s="58">
        <v>800</v>
      </c>
      <c r="CI26" s="59">
        <f t="shared" si="7"/>
        <v>752</v>
      </c>
      <c r="CJ26" s="87"/>
      <c r="CK26" s="43">
        <v>198</v>
      </c>
      <c r="CL26" s="57"/>
      <c r="CM26" s="43">
        <v>554</v>
      </c>
      <c r="CN26" s="43">
        <f>CM26-EJ26</f>
        <v>0</v>
      </c>
      <c r="CO26" s="43">
        <v>1031</v>
      </c>
      <c r="CP26" s="43">
        <f>CO26-EK26</f>
        <v>0</v>
      </c>
      <c r="CQ26" s="61">
        <f t="shared" si="4"/>
        <v>18.610108303249099</v>
      </c>
      <c r="CR26" s="62"/>
      <c r="CS26" s="63">
        <f>CI26/CH26*100</f>
        <v>94</v>
      </c>
      <c r="CT26" s="64"/>
      <c r="CU26" s="66"/>
      <c r="CV26" s="57"/>
      <c r="CW26" s="43"/>
      <c r="CX26" s="43"/>
      <c r="CY26" s="43"/>
      <c r="CZ26" s="100">
        <v>775</v>
      </c>
      <c r="DA26" s="43">
        <v>486</v>
      </c>
      <c r="DB26" s="66">
        <f t="shared" si="8"/>
        <v>62.70967741935484</v>
      </c>
      <c r="DC26" s="64">
        <f t="shared" si="6"/>
        <v>34</v>
      </c>
      <c r="DD26" s="43">
        <v>2</v>
      </c>
      <c r="DE26" s="61"/>
      <c r="DF26" s="80">
        <v>132</v>
      </c>
      <c r="DG26" s="101"/>
      <c r="DH26" s="80">
        <v>18</v>
      </c>
      <c r="DI26" s="102"/>
      <c r="DJ26" s="102"/>
      <c r="DK26" s="51">
        <v>523</v>
      </c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43">
        <v>554</v>
      </c>
      <c r="EK26" s="43">
        <v>1031</v>
      </c>
      <c r="EL26" s="43">
        <v>452</v>
      </c>
    </row>
    <row r="27" spans="1:142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38"/>
      <c r="CA27" s="38"/>
      <c r="CB27" s="56"/>
      <c r="CC27" s="57"/>
      <c r="CD27" s="57"/>
      <c r="CE27" s="43"/>
      <c r="CF27" s="45"/>
      <c r="CG27" s="43"/>
      <c r="CH27" s="58"/>
      <c r="CI27" s="59">
        <f t="shared" si="7"/>
        <v>85</v>
      </c>
      <c r="CJ27" s="87"/>
      <c r="CK27" s="57"/>
      <c r="CL27" s="57"/>
      <c r="CM27" s="43">
        <v>85</v>
      </c>
      <c r="CN27" s="43"/>
      <c r="CO27" s="43">
        <v>209</v>
      </c>
      <c r="CP27" s="43"/>
      <c r="CQ27" s="61">
        <f t="shared" si="4"/>
        <v>24.588235294117649</v>
      </c>
      <c r="CR27" s="62"/>
      <c r="CS27" s="63"/>
      <c r="CT27" s="64"/>
      <c r="CU27" s="66"/>
      <c r="CV27" s="57"/>
      <c r="CW27" s="43"/>
      <c r="CX27" s="43"/>
      <c r="CY27" s="43"/>
      <c r="CZ27" s="100"/>
      <c r="DA27" s="80"/>
      <c r="DB27" s="66"/>
      <c r="DC27" s="64"/>
      <c r="DD27" s="43"/>
      <c r="DE27" s="61"/>
      <c r="DF27" s="80"/>
      <c r="DG27" s="101"/>
      <c r="DH27" s="80"/>
      <c r="DI27" s="102"/>
      <c r="DJ27" s="102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43">
        <v>85</v>
      </c>
      <c r="EK27" s="43">
        <v>209</v>
      </c>
      <c r="EL27" s="80"/>
    </row>
    <row r="28" spans="1:142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16">SUM(I5:I26)</f>
        <v>20674</v>
      </c>
      <c r="J28" s="41">
        <f t="shared" si="16"/>
        <v>12393</v>
      </c>
      <c r="K28" s="41">
        <f t="shared" si="16"/>
        <v>6684</v>
      </c>
      <c r="L28" s="41">
        <f t="shared" si="16"/>
        <v>3925</v>
      </c>
      <c r="M28" s="41">
        <f t="shared" si="16"/>
        <v>20</v>
      </c>
      <c r="N28" s="41">
        <f t="shared" si="16"/>
        <v>20674</v>
      </c>
      <c r="O28" s="41">
        <f t="shared" si="16"/>
        <v>4542</v>
      </c>
      <c r="P28" s="41">
        <f t="shared" si="16"/>
        <v>0</v>
      </c>
      <c r="Q28" s="41">
        <f t="shared" si="16"/>
        <v>19344</v>
      </c>
      <c r="R28" s="41">
        <f t="shared" si="16"/>
        <v>19344</v>
      </c>
      <c r="S28" s="45">
        <f t="shared" si="1"/>
        <v>100</v>
      </c>
      <c r="T28" s="45" t="e">
        <f>R28-#REF!</f>
        <v>#REF!</v>
      </c>
      <c r="U28" s="41">
        <f t="shared" ref="U28:BI28" si="17">SUM(U5:U26)</f>
        <v>550</v>
      </c>
      <c r="V28" s="41">
        <f t="shared" si="17"/>
        <v>700</v>
      </c>
      <c r="W28" s="41">
        <f t="shared" si="17"/>
        <v>0</v>
      </c>
      <c r="X28" s="41">
        <f t="shared" si="17"/>
        <v>0</v>
      </c>
      <c r="Y28" s="41">
        <f t="shared" si="17"/>
        <v>20</v>
      </c>
      <c r="Z28" s="41">
        <f t="shared" si="17"/>
        <v>1080</v>
      </c>
      <c r="AA28" s="41">
        <f t="shared" si="17"/>
        <v>1249</v>
      </c>
      <c r="AB28" s="41">
        <f t="shared" si="17"/>
        <v>2061</v>
      </c>
      <c r="AC28" s="41">
        <f t="shared" si="17"/>
        <v>2287</v>
      </c>
      <c r="AD28" s="41">
        <f t="shared" si="17"/>
        <v>965</v>
      </c>
      <c r="AE28" s="41">
        <f t="shared" si="17"/>
        <v>444</v>
      </c>
      <c r="AF28" s="41">
        <f t="shared" si="17"/>
        <v>442</v>
      </c>
      <c r="AG28" s="41">
        <f t="shared" si="17"/>
        <v>120</v>
      </c>
      <c r="AH28" s="41">
        <f t="shared" si="17"/>
        <v>0</v>
      </c>
      <c r="AI28" s="41">
        <f t="shared" si="17"/>
        <v>0</v>
      </c>
      <c r="AJ28" s="41">
        <f t="shared" si="17"/>
        <v>465</v>
      </c>
      <c r="AK28" s="41">
        <f t="shared" si="17"/>
        <v>460</v>
      </c>
      <c r="AL28" s="41">
        <f t="shared" si="17"/>
        <v>70</v>
      </c>
      <c r="AM28" s="41">
        <f t="shared" si="17"/>
        <v>55</v>
      </c>
      <c r="AN28" s="41">
        <f t="shared" si="17"/>
        <v>21</v>
      </c>
      <c r="AO28" s="41">
        <f t="shared" si="17"/>
        <v>9</v>
      </c>
      <c r="AP28" s="41">
        <f t="shared" si="17"/>
        <v>25</v>
      </c>
      <c r="AQ28" s="41">
        <f t="shared" si="17"/>
        <v>4069</v>
      </c>
      <c r="AR28" s="41">
        <f t="shared" si="17"/>
        <v>4204</v>
      </c>
      <c r="AS28" s="41">
        <f t="shared" si="17"/>
        <v>0</v>
      </c>
      <c r="AT28" s="41">
        <f t="shared" si="17"/>
        <v>0</v>
      </c>
      <c r="AU28" s="41">
        <f t="shared" si="17"/>
        <v>0</v>
      </c>
      <c r="AV28" s="41">
        <f t="shared" si="17"/>
        <v>0</v>
      </c>
      <c r="AW28" s="41">
        <f t="shared" si="17"/>
        <v>0</v>
      </c>
      <c r="AX28" s="41">
        <f t="shared" si="17"/>
        <v>0</v>
      </c>
      <c r="AY28" s="41">
        <f t="shared" si="17"/>
        <v>0</v>
      </c>
      <c r="AZ28" s="41">
        <f t="shared" si="17"/>
        <v>0</v>
      </c>
      <c r="BA28" s="41">
        <f t="shared" si="17"/>
        <v>0</v>
      </c>
      <c r="BB28" s="41">
        <f t="shared" si="17"/>
        <v>2192</v>
      </c>
      <c r="BC28" s="41">
        <f t="shared" si="17"/>
        <v>15248</v>
      </c>
      <c r="BD28" s="41">
        <f t="shared" si="17"/>
        <v>415</v>
      </c>
      <c r="BE28" s="41">
        <f t="shared" si="17"/>
        <v>550</v>
      </c>
      <c r="BF28" s="41">
        <f t="shared" si="17"/>
        <v>290</v>
      </c>
      <c r="BG28" s="41">
        <f t="shared" si="17"/>
        <v>61</v>
      </c>
      <c r="BH28" s="105">
        <f t="shared" si="17"/>
        <v>21187</v>
      </c>
      <c r="BI28" s="106">
        <f t="shared" si="17"/>
        <v>21187</v>
      </c>
      <c r="BJ28" s="107">
        <f>BI28/BH28*100</f>
        <v>100</v>
      </c>
      <c r="BK28" s="108" t="e">
        <f>SUM(BK5:BK26)</f>
        <v>#REF!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 t="e">
        <f>SUM(BO5:BO26)</f>
        <v>#REF!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 t="e">
        <f>SUM(BS5:BS26)</f>
        <v>#REF!</v>
      </c>
      <c r="BT28" s="106">
        <f>SUM(BT5:BT26)</f>
        <v>61100</v>
      </c>
      <c r="BU28" s="106">
        <f>SUM(BU5:BU26)</f>
        <v>81263</v>
      </c>
      <c r="BV28" s="106">
        <f>SUM(BV5:BV26)</f>
        <v>52723</v>
      </c>
      <c r="BW28" s="107">
        <f t="shared" si="12"/>
        <v>64.879465439375849</v>
      </c>
      <c r="BX28" s="106" t="e">
        <f>SUM(BX5:BX26)</f>
        <v>#REF!</v>
      </c>
      <c r="BY28" s="106">
        <f>SUM(BY5:BY26)</f>
        <v>17171</v>
      </c>
      <c r="BZ28" s="41">
        <f>SUM(BZ5:BZ27)</f>
        <v>9499</v>
      </c>
      <c r="CA28" s="41">
        <f>SUM(CA5:CA27)</f>
        <v>12030</v>
      </c>
      <c r="CB28" s="109">
        <f>((BM28*0.45)+(BQ28*0.34)+(BV28/1.33*0.18)+(CA28*0.2))/DK28*10</f>
        <v>26.744396663664737</v>
      </c>
      <c r="CC28" s="109" t="e">
        <f>(BO28*0.45+BS28*0.35+(BX28/1.33*0.17))/DK28*10</f>
        <v>#REF!</v>
      </c>
      <c r="CD28" s="109"/>
      <c r="CE28" s="110">
        <f t="shared" ref="CE28:CL28" si="18">SUM(CE5:CE27)</f>
        <v>6691</v>
      </c>
      <c r="CF28" s="110">
        <f t="shared" si="18"/>
        <v>6514</v>
      </c>
      <c r="CG28" s="110">
        <f t="shared" si="18"/>
        <v>6809</v>
      </c>
      <c r="CH28" s="110">
        <f t="shared" si="18"/>
        <v>24920</v>
      </c>
      <c r="CI28" s="110">
        <f>SUM(CI5:CI27)</f>
        <v>24745</v>
      </c>
      <c r="CJ28" s="110">
        <f t="shared" si="18"/>
        <v>1109</v>
      </c>
      <c r="CK28" s="110">
        <f t="shared" si="18"/>
        <v>2984</v>
      </c>
      <c r="CL28" s="110">
        <f t="shared" si="18"/>
        <v>0</v>
      </c>
      <c r="CM28" s="110">
        <f>SUM(CM5:CM27)</f>
        <v>21761</v>
      </c>
      <c r="CN28" s="110">
        <f>SUM(CN5:CN27)</f>
        <v>75</v>
      </c>
      <c r="CO28" s="110">
        <f>SUM(CO5:CO27)</f>
        <v>53496.6</v>
      </c>
      <c r="CP28" s="110">
        <f>SUM(CP5:CP27)</f>
        <v>407</v>
      </c>
      <c r="CQ28" s="61">
        <f t="shared" si="4"/>
        <v>24.583704792978263</v>
      </c>
      <c r="CR28" s="111">
        <f>SUM(CR5:CR26)</f>
        <v>1077</v>
      </c>
      <c r="CS28" s="63">
        <f>CI28/CH28*100</f>
        <v>99.297752808988761</v>
      </c>
      <c r="CT28" s="110">
        <f>SUM(CT5:CT26)</f>
        <v>9</v>
      </c>
      <c r="CU28" s="110">
        <f t="shared" ref="CU28:EH28" si="19">SUM(CU5:CU26)</f>
        <v>705</v>
      </c>
      <c r="CV28" s="110">
        <f t="shared" si="19"/>
        <v>672</v>
      </c>
      <c r="CW28" s="110">
        <f>CV28/CU28*100</f>
        <v>95.319148936170222</v>
      </c>
      <c r="CX28" s="110">
        <f>SUM(CX5:CX27)</f>
        <v>45</v>
      </c>
      <c r="CY28" s="110">
        <f>SUM(CY5:CY27)</f>
        <v>90</v>
      </c>
      <c r="CZ28" s="45">
        <f t="shared" si="19"/>
        <v>21046</v>
      </c>
      <c r="DA28" s="45">
        <f>SUM(DA5:DA27)</f>
        <v>10914</v>
      </c>
      <c r="DB28" s="113">
        <f t="shared" si="8"/>
        <v>51.857835218093697</v>
      </c>
      <c r="DC28" s="45">
        <f t="shared" si="19"/>
        <v>495</v>
      </c>
      <c r="DD28" s="45">
        <f t="shared" si="19"/>
        <v>20</v>
      </c>
      <c r="DE28" s="45">
        <f t="shared" si="19"/>
        <v>1455</v>
      </c>
      <c r="DF28" s="45">
        <f>SUM(DF5:DF25)</f>
        <v>1151</v>
      </c>
      <c r="DG28" s="45">
        <f>SUM(DG5:DG26)</f>
        <v>4879</v>
      </c>
      <c r="DH28" s="45">
        <f>SUM(DH5:DH25)</f>
        <v>5438</v>
      </c>
      <c r="DI28" s="114">
        <f t="shared" si="19"/>
        <v>45</v>
      </c>
      <c r="DJ28" s="114">
        <f t="shared" si="19"/>
        <v>32</v>
      </c>
      <c r="DK28" s="114">
        <f t="shared" si="19"/>
        <v>14360</v>
      </c>
      <c r="DL28" s="114">
        <f t="shared" si="19"/>
        <v>423</v>
      </c>
      <c r="DM28" s="114">
        <f t="shared" si="19"/>
        <v>95</v>
      </c>
      <c r="DN28" s="114">
        <f t="shared" si="19"/>
        <v>423</v>
      </c>
      <c r="DO28" s="114">
        <f t="shared" si="19"/>
        <v>5514</v>
      </c>
      <c r="DP28" s="114">
        <f t="shared" si="19"/>
        <v>1233.3694963573012</v>
      </c>
      <c r="DQ28" s="114">
        <f t="shared" si="19"/>
        <v>34</v>
      </c>
      <c r="DR28" s="114">
        <f t="shared" si="19"/>
        <v>7</v>
      </c>
      <c r="DS28" s="114">
        <f t="shared" si="19"/>
        <v>27</v>
      </c>
      <c r="DT28" s="114">
        <f t="shared" si="19"/>
        <v>400</v>
      </c>
      <c r="DU28" s="114">
        <f t="shared" si="19"/>
        <v>344</v>
      </c>
      <c r="DV28" s="114">
        <f t="shared" si="19"/>
        <v>27</v>
      </c>
      <c r="DW28" s="114">
        <f t="shared" si="19"/>
        <v>5</v>
      </c>
      <c r="DX28" s="114">
        <f t="shared" si="19"/>
        <v>22</v>
      </c>
      <c r="DY28" s="114">
        <f t="shared" si="19"/>
        <v>338</v>
      </c>
      <c r="DZ28" s="114">
        <f t="shared" si="19"/>
        <v>259</v>
      </c>
      <c r="EA28" s="114">
        <f t="shared" si="19"/>
        <v>25</v>
      </c>
      <c r="EB28" s="114">
        <f t="shared" si="19"/>
        <v>25</v>
      </c>
      <c r="EC28" s="114">
        <f t="shared" si="19"/>
        <v>1957</v>
      </c>
      <c r="ED28" s="114">
        <f t="shared" si="19"/>
        <v>782.8</v>
      </c>
      <c r="EE28" s="114">
        <f t="shared" si="19"/>
        <v>86</v>
      </c>
      <c r="EF28" s="114">
        <f t="shared" si="19"/>
        <v>74</v>
      </c>
      <c r="EG28" s="114">
        <f t="shared" si="19"/>
        <v>2695</v>
      </c>
      <c r="EH28" s="114">
        <f t="shared" si="19"/>
        <v>526.42857142857144</v>
      </c>
      <c r="EI28" s="114">
        <f>SUM(EI5:EI26)</f>
        <v>0</v>
      </c>
      <c r="EJ28" s="114">
        <f>SUM(EJ5:EJ27)</f>
        <v>21686</v>
      </c>
      <c r="EK28" s="114">
        <f>SUM(EK5:EK27)</f>
        <v>53089.599999999999</v>
      </c>
      <c r="EL28" s="114">
        <f>SUM(EL5:EL27)</f>
        <v>10419</v>
      </c>
    </row>
    <row r="29" spans="1:142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2"/>
        <v>72.180451127819538</v>
      </c>
      <c r="BX29" s="123"/>
      <c r="BY29" s="123">
        <v>560</v>
      </c>
      <c r="BZ29" s="125">
        <v>1500</v>
      </c>
      <c r="CA29" s="125">
        <v>2100</v>
      </c>
      <c r="CB29" s="109">
        <f>((BM29*0.45)+(BQ29*0.34)+(BV29/1.33*0.18)+(CA29*0.2))/DK29*10</f>
        <v>21.331303292906334</v>
      </c>
      <c r="CC29" s="125"/>
      <c r="CD29" s="125"/>
      <c r="CE29" s="125">
        <v>600</v>
      </c>
      <c r="CF29" s="125">
        <v>600</v>
      </c>
      <c r="CG29" s="127">
        <v>505</v>
      </c>
      <c r="CH29" s="127">
        <v>8096</v>
      </c>
      <c r="CI29" s="278">
        <f>CK29+CM29</f>
        <v>7800</v>
      </c>
      <c r="CJ29" s="127">
        <v>20</v>
      </c>
      <c r="CK29" s="127">
        <v>1100</v>
      </c>
      <c r="CL29" s="127"/>
      <c r="CM29" s="127">
        <v>6700</v>
      </c>
      <c r="CN29" s="127"/>
      <c r="CO29" s="127">
        <v>13735</v>
      </c>
      <c r="CP29" s="127"/>
      <c r="CQ29" s="128">
        <f t="shared" si="4"/>
        <v>20.5</v>
      </c>
      <c r="CR29" s="129"/>
      <c r="CS29" s="129">
        <f>CI29/CH29*100</f>
        <v>96.343873517786562</v>
      </c>
      <c r="CT29" s="127"/>
      <c r="CU29" s="127"/>
      <c r="CV29" s="130"/>
      <c r="CW29" s="131"/>
      <c r="CX29" s="323"/>
      <c r="CY29" s="323"/>
      <c r="CZ29" s="132"/>
      <c r="DA29" s="132">
        <v>2900</v>
      </c>
      <c r="DB29" s="133"/>
      <c r="DC29" s="132"/>
      <c r="DD29" s="132"/>
      <c r="DE29" s="130"/>
      <c r="DF29" s="130"/>
      <c r="DG29" s="130"/>
      <c r="DH29" s="130"/>
      <c r="DI29" s="279"/>
      <c r="DJ29" s="279"/>
      <c r="DK29" s="135">
        <v>2163</v>
      </c>
      <c r="DL29" s="134">
        <v>553</v>
      </c>
      <c r="DM29" s="134"/>
      <c r="DN29" s="134">
        <v>549</v>
      </c>
      <c r="DO29" s="134">
        <v>7023</v>
      </c>
      <c r="DP29" s="136">
        <f>DO29/DN29*10</f>
        <v>127.92349726775956</v>
      </c>
      <c r="DQ29" s="134"/>
      <c r="DR29" s="134"/>
      <c r="DS29" s="134">
        <v>20</v>
      </c>
      <c r="DT29" s="134">
        <v>650</v>
      </c>
      <c r="DU29" s="137">
        <f>DT29/DS29*10</f>
        <v>325</v>
      </c>
      <c r="DV29" s="134"/>
      <c r="DW29" s="134"/>
      <c r="DX29" s="134">
        <v>16</v>
      </c>
      <c r="DY29" s="134">
        <v>384</v>
      </c>
      <c r="DZ29" s="137">
        <f>DY29/DX29*10</f>
        <v>240</v>
      </c>
      <c r="EA29" s="134"/>
      <c r="EB29" s="134">
        <v>27</v>
      </c>
      <c r="EC29" s="134">
        <v>832</v>
      </c>
      <c r="ED29" s="137">
        <f>EC29/EB29*10</f>
        <v>308.14814814814815</v>
      </c>
      <c r="EE29" s="134"/>
      <c r="EF29" s="134">
        <f>DS29+DX29+EB29</f>
        <v>63</v>
      </c>
      <c r="EG29" s="134">
        <f>DT29+DY29+EC29</f>
        <v>1866</v>
      </c>
      <c r="EH29" s="137">
        <f>EG29/EF29*10</f>
        <v>296.1904761904762</v>
      </c>
    </row>
    <row r="30" spans="1:142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31793</v>
      </c>
      <c r="BW30" s="146">
        <f t="shared" si="12"/>
        <v>43.552054794520551</v>
      </c>
      <c r="BX30" s="145"/>
      <c r="BY30" s="145">
        <v>9386</v>
      </c>
      <c r="BZ30" s="147">
        <v>20294</v>
      </c>
      <c r="CA30" s="147">
        <v>10780</v>
      </c>
      <c r="CB30" s="148">
        <v>23.6</v>
      </c>
      <c r="CC30" s="147"/>
      <c r="CD30" s="147"/>
      <c r="CE30" s="147">
        <v>6760</v>
      </c>
      <c r="CF30" s="147">
        <v>7600</v>
      </c>
      <c r="CG30" s="147">
        <v>6654</v>
      </c>
      <c r="CH30" s="147">
        <v>24880</v>
      </c>
      <c r="CI30" s="147"/>
      <c r="CJ30" s="147"/>
      <c r="CK30" s="147">
        <v>173</v>
      </c>
      <c r="CL30" s="147"/>
      <c r="CM30" s="147">
        <v>13356</v>
      </c>
      <c r="CN30" s="147"/>
      <c r="CO30" s="147">
        <v>16762</v>
      </c>
      <c r="CP30" s="147"/>
      <c r="CQ30" s="128">
        <f t="shared" si="4"/>
        <v>12.55016471997604</v>
      </c>
      <c r="CR30" s="149"/>
      <c r="CS30" s="149">
        <v>54</v>
      </c>
      <c r="CT30" s="147"/>
      <c r="CU30" s="147">
        <v>700</v>
      </c>
      <c r="CV30" s="147">
        <v>195</v>
      </c>
      <c r="CW30" s="150"/>
      <c r="CX30" s="150"/>
      <c r="CY30" s="150"/>
      <c r="CZ30" s="147">
        <v>21175</v>
      </c>
      <c r="DA30" s="147">
        <v>13058</v>
      </c>
      <c r="DB30" s="151">
        <f t="shared" si="8"/>
        <v>61.667060212514755</v>
      </c>
      <c r="DC30" s="147"/>
      <c r="DD30" s="147"/>
      <c r="DE30" s="147">
        <v>1274</v>
      </c>
      <c r="DF30" s="147">
        <v>997</v>
      </c>
      <c r="DG30" s="147">
        <v>5964</v>
      </c>
      <c r="DH30" s="147">
        <v>5915</v>
      </c>
      <c r="DI30" s="143">
        <v>13</v>
      </c>
      <c r="DJ30" s="143">
        <v>31</v>
      </c>
    </row>
    <row r="31" spans="1:142" ht="12.75" customHeight="1" x14ac:dyDescent="0.3">
      <c r="B31" s="155"/>
      <c r="C31" s="156"/>
      <c r="Y31" s="135"/>
      <c r="EJ31" s="163"/>
      <c r="EK31" s="163"/>
    </row>
    <row r="32" spans="1:142" ht="12.75" customHeight="1" x14ac:dyDescent="0.3">
      <c r="B32" s="155"/>
      <c r="C32" s="156"/>
      <c r="EJ32" s="163"/>
      <c r="EK32" s="163"/>
    </row>
    <row r="33" spans="2:141" ht="12.75" customHeight="1" x14ac:dyDescent="0.3">
      <c r="B33" s="155"/>
      <c r="C33" s="156"/>
      <c r="EJ33" s="163"/>
      <c r="EK33" s="163"/>
    </row>
    <row r="34" spans="2:141" ht="12.75" customHeight="1" x14ac:dyDescent="0.3">
      <c r="B34" s="155"/>
      <c r="C34" s="156"/>
      <c r="EJ34" s="163"/>
      <c r="EK34" s="163"/>
    </row>
    <row r="35" spans="2:141" ht="12.75" customHeight="1" x14ac:dyDescent="0.3">
      <c r="B35" s="155"/>
      <c r="C35" s="156"/>
      <c r="CU35" s="164"/>
      <c r="EJ35" s="163"/>
      <c r="EK35" s="163"/>
    </row>
    <row r="36" spans="2:141" ht="12.75" customHeight="1" x14ac:dyDescent="0.3">
      <c r="B36" s="155"/>
      <c r="C36" s="156"/>
      <c r="EJ36" s="163"/>
      <c r="EK36" s="163"/>
    </row>
    <row r="37" spans="2:141" x14ac:dyDescent="0.3">
      <c r="EJ37" s="163"/>
      <c r="EK37" s="163"/>
    </row>
    <row r="38" spans="2:141" x14ac:dyDescent="0.3">
      <c r="EJ38" s="163"/>
      <c r="EK38" s="163"/>
    </row>
    <row r="39" spans="2:141" x14ac:dyDescent="0.3">
      <c r="EJ39" s="163"/>
      <c r="EK39" s="163"/>
    </row>
    <row r="40" spans="2:141" x14ac:dyDescent="0.3">
      <c r="EJ40" s="163"/>
      <c r="EK40" s="163"/>
    </row>
    <row r="41" spans="2:141" x14ac:dyDescent="0.3">
      <c r="EJ41" s="163"/>
      <c r="EK41" s="163"/>
    </row>
    <row r="42" spans="2:141" x14ac:dyDescent="0.3">
      <c r="EJ42" s="163"/>
      <c r="EK42" s="163"/>
    </row>
    <row r="43" spans="2:141" x14ac:dyDescent="0.3">
      <c r="EJ43" s="163"/>
      <c r="EK43" s="163"/>
    </row>
    <row r="44" spans="2:141" x14ac:dyDescent="0.3">
      <c r="EJ44" s="163"/>
      <c r="EK44" s="163"/>
    </row>
    <row r="45" spans="2:141" x14ac:dyDescent="0.3">
      <c r="EJ45" s="163"/>
      <c r="EK45" s="163"/>
    </row>
    <row r="46" spans="2:141" x14ac:dyDescent="0.3">
      <c r="EJ46" s="163"/>
      <c r="EK46" s="163"/>
    </row>
    <row r="47" spans="2:141" x14ac:dyDescent="0.3">
      <c r="EJ47" s="163"/>
      <c r="EK47" s="163"/>
    </row>
  </sheetData>
  <mergeCells count="76">
    <mergeCell ref="DQ3:DU3"/>
    <mergeCell ref="DV3:DZ3"/>
    <mergeCell ref="EA3:ED3"/>
    <mergeCell ref="AX3:AX4"/>
    <mergeCell ref="AY3:AY4"/>
    <mergeCell ref="AZ3:AZ4"/>
    <mergeCell ref="BA3:BA4"/>
    <mergeCell ref="BL3:BO3"/>
    <mergeCell ref="BP3:BS3"/>
    <mergeCell ref="DK2:DK4"/>
    <mergeCell ref="DE3:DF3"/>
    <mergeCell ref="DG3:DH3"/>
    <mergeCell ref="DI3:DI4"/>
    <mergeCell ref="DJ3:DJ4"/>
    <mergeCell ref="CB2:CB4"/>
    <mergeCell ref="CC2:CC4"/>
    <mergeCell ref="DL2:DP3"/>
    <mergeCell ref="DQ2:ED2"/>
    <mergeCell ref="EE2:EH3"/>
    <mergeCell ref="E3:H3"/>
    <mergeCell ref="I3:J3"/>
    <mergeCell ref="K3:M3"/>
    <mergeCell ref="N3:O3"/>
    <mergeCell ref="AD3:AD4"/>
    <mergeCell ref="AE3:AE4"/>
    <mergeCell ref="AF3:AF4"/>
    <mergeCell ref="CU2:CW3"/>
    <mergeCell ref="CX2:CY3"/>
    <mergeCell ref="CZ2:DC3"/>
    <mergeCell ref="DD2:DD4"/>
    <mergeCell ref="DE2:DJ2"/>
    <mergeCell ref="AP3:AP4"/>
    <mergeCell ref="CD2:CD3"/>
    <mergeCell ref="CE2:CE4"/>
    <mergeCell ref="CF2:CG3"/>
    <mergeCell ref="CH2:CT3"/>
    <mergeCell ref="BC2:BE3"/>
    <mergeCell ref="BF2:BG3"/>
    <mergeCell ref="BH2:BK3"/>
    <mergeCell ref="BL2:BW2"/>
    <mergeCell ref="BY2:BY4"/>
    <mergeCell ref="BZ2:CA2"/>
    <mergeCell ref="BT3:BX3"/>
    <mergeCell ref="BZ3:CA3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AJ2:AK3"/>
    <mergeCell ref="AG3:AG4"/>
    <mergeCell ref="B1:DC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</mergeCells>
  <pageMargins left="0.51181102362204722" right="0.11811023622047245" top="0.55118110236220474" bottom="0.55118110236220474" header="0.31496062992125984" footer="0.31496062992125984"/>
  <pageSetup paperSize="9" scale="52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47"/>
  <sheetViews>
    <sheetView view="pageBreakPreview" zoomScale="49" zoomScaleNormal="43" zoomScaleSheetLayoutView="49" zoomScalePageLayoutView="29" workbookViewId="0">
      <selection activeCell="DD8" sqref="DD8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9.8867187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hidden="1" customWidth="1"/>
    <col min="84" max="84" width="8.88671875" style="154" hidden="1" customWidth="1"/>
    <col min="85" max="85" width="8.44140625" style="154" hidden="1" customWidth="1"/>
    <col min="86" max="86" width="9.33203125" style="154" customWidth="1"/>
    <col min="87" max="87" width="10.77734375" style="154" customWidth="1"/>
    <col min="88" max="88" width="10.33203125" style="160" hidden="1" customWidth="1"/>
    <col min="89" max="89" width="8.44140625" style="154" customWidth="1"/>
    <col min="90" max="90" width="9.77734375" style="154" hidden="1" customWidth="1"/>
    <col min="91" max="91" width="9.44140625" style="154" customWidth="1"/>
    <col min="92" max="92" width="7.44140625" style="154" customWidth="1"/>
    <col min="93" max="93" width="11.5546875" style="154" customWidth="1"/>
    <col min="94" max="94" width="8.21875" style="154" customWidth="1"/>
    <col min="95" max="95" width="9.5546875" style="154" customWidth="1"/>
    <col min="96" max="96" width="8.109375" style="154" hidden="1" customWidth="1"/>
    <col min="97" max="97" width="8.109375" style="154" customWidth="1"/>
    <col min="98" max="98" width="8.44140625" style="154" customWidth="1"/>
    <col min="99" max="99" width="6.5546875" style="154" customWidth="1"/>
    <col min="100" max="100" width="7" style="154" customWidth="1"/>
    <col min="101" max="101" width="5.88671875" style="154" customWidth="1"/>
    <col min="102" max="102" width="6.77734375" style="154" customWidth="1"/>
    <col min="103" max="103" width="5.88671875" style="154" customWidth="1"/>
    <col min="104" max="104" width="10" style="154" customWidth="1"/>
    <col min="105" max="105" width="9.5546875" style="154" customWidth="1"/>
    <col min="106" max="106" width="7.109375" style="154" customWidth="1"/>
    <col min="107" max="108" width="7.21875" style="154" customWidth="1"/>
    <col min="109" max="109" width="8.44140625" style="154" customWidth="1"/>
    <col min="110" max="110" width="8.88671875" style="154" customWidth="1"/>
    <col min="111" max="111" width="8.33203125" style="154" customWidth="1"/>
    <col min="112" max="112" width="9.21875" style="154" customWidth="1"/>
    <col min="113" max="113" width="7.109375" style="154" customWidth="1"/>
    <col min="114" max="114" width="7.6640625" style="154" customWidth="1"/>
    <col min="115" max="115" width="13.109375" style="154" hidden="1" customWidth="1"/>
    <col min="116" max="116" width="6.88671875" style="154" hidden="1" customWidth="1"/>
    <col min="117" max="117" width="8.109375" style="154" hidden="1" customWidth="1"/>
    <col min="118" max="118" width="6.77734375" style="154" hidden="1" customWidth="1"/>
    <col min="119" max="119" width="8.21875" style="154" hidden="1" customWidth="1"/>
    <col min="120" max="120" width="7.109375" style="154" hidden="1" customWidth="1"/>
    <col min="121" max="121" width="5.44140625" style="154" hidden="1" customWidth="1"/>
    <col min="122" max="122" width="5.77734375" style="154" hidden="1" customWidth="1"/>
    <col min="123" max="123" width="6.5546875" style="154" hidden="1" customWidth="1"/>
    <col min="124" max="124" width="6.109375" style="154" hidden="1" customWidth="1"/>
    <col min="125" max="125" width="5.88671875" style="154" hidden="1" customWidth="1"/>
    <col min="126" max="126" width="5.44140625" style="154" hidden="1" customWidth="1"/>
    <col min="127" max="127" width="5.5546875" style="154" hidden="1" customWidth="1"/>
    <col min="128" max="128" width="6.44140625" style="154" hidden="1" customWidth="1"/>
    <col min="129" max="129" width="6" style="154" hidden="1" customWidth="1"/>
    <col min="130" max="130" width="5.88671875" style="154" hidden="1" customWidth="1"/>
    <col min="131" max="131" width="5.109375" style="154" hidden="1" customWidth="1"/>
    <col min="132" max="132" width="6.77734375" style="154" hidden="1" customWidth="1"/>
    <col min="133" max="133" width="7.44140625" style="154" hidden="1" customWidth="1"/>
    <col min="134" max="134" width="5.5546875" style="154" hidden="1" customWidth="1"/>
    <col min="135" max="135" width="5.6640625" style="154" hidden="1" customWidth="1"/>
    <col min="136" max="136" width="6.88671875" style="154" hidden="1" customWidth="1"/>
    <col min="137" max="137" width="8.109375" style="154" hidden="1" customWidth="1"/>
    <col min="138" max="138" width="5.5546875" style="154" hidden="1" customWidth="1"/>
    <col min="139" max="139" width="9.109375" style="162" customWidth="1"/>
    <col min="140" max="140" width="11.21875" style="162" customWidth="1"/>
    <col min="141" max="141" width="11" style="162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9.88671875" style="162" customWidth="1"/>
    <col min="336" max="336" width="8.109375" style="162" customWidth="1"/>
    <col min="337" max="341" width="0" style="162" hidden="1" customWidth="1"/>
    <col min="342" max="342" width="9.33203125" style="162" customWidth="1"/>
    <col min="343" max="343" width="10.77734375" style="162" customWidth="1"/>
    <col min="344" max="344" width="0" style="162" hidden="1" customWidth="1"/>
    <col min="345" max="345" width="8.44140625" style="162" customWidth="1"/>
    <col min="346" max="346" width="0" style="162" hidden="1" customWidth="1"/>
    <col min="347" max="347" width="9.44140625" style="162" customWidth="1"/>
    <col min="348" max="348" width="7.44140625" style="162" customWidth="1"/>
    <col min="349" max="349" width="11.5546875" style="162" customWidth="1"/>
    <col min="350" max="350" width="8.21875" style="162" customWidth="1"/>
    <col min="351" max="351" width="9.5546875" style="162" customWidth="1"/>
    <col min="352" max="352" width="0" style="162" hidden="1" customWidth="1"/>
    <col min="353" max="353" width="8.109375" style="162" customWidth="1"/>
    <col min="354" max="354" width="8.44140625" style="162" customWidth="1"/>
    <col min="355" max="355" width="6.5546875" style="162" customWidth="1"/>
    <col min="356" max="356" width="7" style="162" customWidth="1"/>
    <col min="357" max="357" width="5.88671875" style="162" customWidth="1"/>
    <col min="358" max="358" width="6.77734375" style="162" customWidth="1"/>
    <col min="359" max="359" width="5.88671875" style="162" customWidth="1"/>
    <col min="360" max="360" width="10" style="162" customWidth="1"/>
    <col min="361" max="361" width="9.5546875" style="162" customWidth="1"/>
    <col min="362" max="362" width="7.109375" style="162" customWidth="1"/>
    <col min="363" max="364" width="7.21875" style="162" customWidth="1"/>
    <col min="365" max="365" width="8.44140625" style="162" customWidth="1"/>
    <col min="366" max="366" width="8.88671875" style="162" customWidth="1"/>
    <col min="367" max="367" width="8.33203125" style="162" customWidth="1"/>
    <col min="368" max="368" width="9.21875" style="162" customWidth="1"/>
    <col min="369" max="369" width="7.109375" style="162" customWidth="1"/>
    <col min="370" max="370" width="7.6640625" style="162" customWidth="1"/>
    <col min="371" max="394" width="0" style="162" hidden="1" customWidth="1"/>
    <col min="395" max="395" width="9.109375" style="162" customWidth="1"/>
    <col min="396" max="396" width="11.21875" style="162" customWidth="1"/>
    <col min="397" max="397" width="11" style="162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9.88671875" style="162" customWidth="1"/>
    <col min="592" max="592" width="8.109375" style="162" customWidth="1"/>
    <col min="593" max="597" width="0" style="162" hidden="1" customWidth="1"/>
    <col min="598" max="598" width="9.33203125" style="162" customWidth="1"/>
    <col min="599" max="599" width="10.77734375" style="162" customWidth="1"/>
    <col min="600" max="600" width="0" style="162" hidden="1" customWidth="1"/>
    <col min="601" max="601" width="8.44140625" style="162" customWidth="1"/>
    <col min="602" max="602" width="0" style="162" hidden="1" customWidth="1"/>
    <col min="603" max="603" width="9.44140625" style="162" customWidth="1"/>
    <col min="604" max="604" width="7.44140625" style="162" customWidth="1"/>
    <col min="605" max="605" width="11.5546875" style="162" customWidth="1"/>
    <col min="606" max="606" width="8.21875" style="162" customWidth="1"/>
    <col min="607" max="607" width="9.5546875" style="162" customWidth="1"/>
    <col min="608" max="608" width="0" style="162" hidden="1" customWidth="1"/>
    <col min="609" max="609" width="8.109375" style="162" customWidth="1"/>
    <col min="610" max="610" width="8.44140625" style="162" customWidth="1"/>
    <col min="611" max="611" width="6.5546875" style="162" customWidth="1"/>
    <col min="612" max="612" width="7" style="162" customWidth="1"/>
    <col min="613" max="613" width="5.88671875" style="162" customWidth="1"/>
    <col min="614" max="614" width="6.77734375" style="162" customWidth="1"/>
    <col min="615" max="615" width="5.88671875" style="162" customWidth="1"/>
    <col min="616" max="616" width="10" style="162" customWidth="1"/>
    <col min="617" max="617" width="9.5546875" style="162" customWidth="1"/>
    <col min="618" max="618" width="7.109375" style="162" customWidth="1"/>
    <col min="619" max="620" width="7.21875" style="162" customWidth="1"/>
    <col min="621" max="621" width="8.44140625" style="162" customWidth="1"/>
    <col min="622" max="622" width="8.88671875" style="162" customWidth="1"/>
    <col min="623" max="623" width="8.33203125" style="162" customWidth="1"/>
    <col min="624" max="624" width="9.21875" style="162" customWidth="1"/>
    <col min="625" max="625" width="7.109375" style="162" customWidth="1"/>
    <col min="626" max="626" width="7.6640625" style="162" customWidth="1"/>
    <col min="627" max="650" width="0" style="162" hidden="1" customWidth="1"/>
    <col min="651" max="651" width="9.109375" style="162" customWidth="1"/>
    <col min="652" max="652" width="11.21875" style="162" customWidth="1"/>
    <col min="653" max="653" width="11" style="162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9.88671875" style="162" customWidth="1"/>
    <col min="848" max="848" width="8.109375" style="162" customWidth="1"/>
    <col min="849" max="853" width="0" style="162" hidden="1" customWidth="1"/>
    <col min="854" max="854" width="9.33203125" style="162" customWidth="1"/>
    <col min="855" max="855" width="10.77734375" style="162" customWidth="1"/>
    <col min="856" max="856" width="0" style="162" hidden="1" customWidth="1"/>
    <col min="857" max="857" width="8.44140625" style="162" customWidth="1"/>
    <col min="858" max="858" width="0" style="162" hidden="1" customWidth="1"/>
    <col min="859" max="859" width="9.44140625" style="162" customWidth="1"/>
    <col min="860" max="860" width="7.44140625" style="162" customWidth="1"/>
    <col min="861" max="861" width="11.5546875" style="162" customWidth="1"/>
    <col min="862" max="862" width="8.21875" style="162" customWidth="1"/>
    <col min="863" max="863" width="9.5546875" style="162" customWidth="1"/>
    <col min="864" max="864" width="0" style="162" hidden="1" customWidth="1"/>
    <col min="865" max="865" width="8.109375" style="162" customWidth="1"/>
    <col min="866" max="866" width="8.44140625" style="162" customWidth="1"/>
    <col min="867" max="867" width="6.5546875" style="162" customWidth="1"/>
    <col min="868" max="868" width="7" style="162" customWidth="1"/>
    <col min="869" max="869" width="5.88671875" style="162" customWidth="1"/>
    <col min="870" max="870" width="6.77734375" style="162" customWidth="1"/>
    <col min="871" max="871" width="5.88671875" style="162" customWidth="1"/>
    <col min="872" max="872" width="10" style="162" customWidth="1"/>
    <col min="873" max="873" width="9.5546875" style="162" customWidth="1"/>
    <col min="874" max="874" width="7.109375" style="162" customWidth="1"/>
    <col min="875" max="876" width="7.21875" style="162" customWidth="1"/>
    <col min="877" max="877" width="8.44140625" style="162" customWidth="1"/>
    <col min="878" max="878" width="8.88671875" style="162" customWidth="1"/>
    <col min="879" max="879" width="8.33203125" style="162" customWidth="1"/>
    <col min="880" max="880" width="9.21875" style="162" customWidth="1"/>
    <col min="881" max="881" width="7.109375" style="162" customWidth="1"/>
    <col min="882" max="882" width="7.6640625" style="162" customWidth="1"/>
    <col min="883" max="906" width="0" style="162" hidden="1" customWidth="1"/>
    <col min="907" max="907" width="9.109375" style="162" customWidth="1"/>
    <col min="908" max="908" width="11.21875" style="162" customWidth="1"/>
    <col min="909" max="909" width="11" style="162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9.88671875" style="162" customWidth="1"/>
    <col min="1104" max="1104" width="8.109375" style="162" customWidth="1"/>
    <col min="1105" max="1109" width="0" style="162" hidden="1" customWidth="1"/>
    <col min="1110" max="1110" width="9.33203125" style="162" customWidth="1"/>
    <col min="1111" max="1111" width="10.77734375" style="162" customWidth="1"/>
    <col min="1112" max="1112" width="0" style="162" hidden="1" customWidth="1"/>
    <col min="1113" max="1113" width="8.44140625" style="162" customWidth="1"/>
    <col min="1114" max="1114" width="0" style="162" hidden="1" customWidth="1"/>
    <col min="1115" max="1115" width="9.44140625" style="162" customWidth="1"/>
    <col min="1116" max="1116" width="7.44140625" style="162" customWidth="1"/>
    <col min="1117" max="1117" width="11.5546875" style="162" customWidth="1"/>
    <col min="1118" max="1118" width="8.21875" style="162" customWidth="1"/>
    <col min="1119" max="1119" width="9.5546875" style="162" customWidth="1"/>
    <col min="1120" max="1120" width="0" style="162" hidden="1" customWidth="1"/>
    <col min="1121" max="1121" width="8.109375" style="162" customWidth="1"/>
    <col min="1122" max="1122" width="8.44140625" style="162" customWidth="1"/>
    <col min="1123" max="1123" width="6.5546875" style="162" customWidth="1"/>
    <col min="1124" max="1124" width="7" style="162" customWidth="1"/>
    <col min="1125" max="1125" width="5.88671875" style="162" customWidth="1"/>
    <col min="1126" max="1126" width="6.77734375" style="162" customWidth="1"/>
    <col min="1127" max="1127" width="5.88671875" style="162" customWidth="1"/>
    <col min="1128" max="1128" width="10" style="162" customWidth="1"/>
    <col min="1129" max="1129" width="9.5546875" style="162" customWidth="1"/>
    <col min="1130" max="1130" width="7.109375" style="162" customWidth="1"/>
    <col min="1131" max="1132" width="7.21875" style="162" customWidth="1"/>
    <col min="1133" max="1133" width="8.44140625" style="162" customWidth="1"/>
    <col min="1134" max="1134" width="8.88671875" style="162" customWidth="1"/>
    <col min="1135" max="1135" width="8.33203125" style="162" customWidth="1"/>
    <col min="1136" max="1136" width="9.21875" style="162" customWidth="1"/>
    <col min="1137" max="1137" width="7.109375" style="162" customWidth="1"/>
    <col min="1138" max="1138" width="7.6640625" style="162" customWidth="1"/>
    <col min="1139" max="1162" width="0" style="162" hidden="1" customWidth="1"/>
    <col min="1163" max="1163" width="9.109375" style="162" customWidth="1"/>
    <col min="1164" max="1164" width="11.21875" style="162" customWidth="1"/>
    <col min="1165" max="1165" width="11" style="162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9.88671875" style="162" customWidth="1"/>
    <col min="1360" max="1360" width="8.109375" style="162" customWidth="1"/>
    <col min="1361" max="1365" width="0" style="162" hidden="1" customWidth="1"/>
    <col min="1366" max="1366" width="9.33203125" style="162" customWidth="1"/>
    <col min="1367" max="1367" width="10.77734375" style="162" customWidth="1"/>
    <col min="1368" max="1368" width="0" style="162" hidden="1" customWidth="1"/>
    <col min="1369" max="1369" width="8.44140625" style="162" customWidth="1"/>
    <col min="1370" max="1370" width="0" style="162" hidden="1" customWidth="1"/>
    <col min="1371" max="1371" width="9.44140625" style="162" customWidth="1"/>
    <col min="1372" max="1372" width="7.44140625" style="162" customWidth="1"/>
    <col min="1373" max="1373" width="11.5546875" style="162" customWidth="1"/>
    <col min="1374" max="1374" width="8.21875" style="162" customWidth="1"/>
    <col min="1375" max="1375" width="9.5546875" style="162" customWidth="1"/>
    <col min="1376" max="1376" width="0" style="162" hidden="1" customWidth="1"/>
    <col min="1377" max="1377" width="8.109375" style="162" customWidth="1"/>
    <col min="1378" max="1378" width="8.44140625" style="162" customWidth="1"/>
    <col min="1379" max="1379" width="6.5546875" style="162" customWidth="1"/>
    <col min="1380" max="1380" width="7" style="162" customWidth="1"/>
    <col min="1381" max="1381" width="5.88671875" style="162" customWidth="1"/>
    <col min="1382" max="1382" width="6.77734375" style="162" customWidth="1"/>
    <col min="1383" max="1383" width="5.88671875" style="162" customWidth="1"/>
    <col min="1384" max="1384" width="10" style="162" customWidth="1"/>
    <col min="1385" max="1385" width="9.5546875" style="162" customWidth="1"/>
    <col min="1386" max="1386" width="7.109375" style="162" customWidth="1"/>
    <col min="1387" max="1388" width="7.21875" style="162" customWidth="1"/>
    <col min="1389" max="1389" width="8.44140625" style="162" customWidth="1"/>
    <col min="1390" max="1390" width="8.88671875" style="162" customWidth="1"/>
    <col min="1391" max="1391" width="8.33203125" style="162" customWidth="1"/>
    <col min="1392" max="1392" width="9.21875" style="162" customWidth="1"/>
    <col min="1393" max="1393" width="7.109375" style="162" customWidth="1"/>
    <col min="1394" max="1394" width="7.6640625" style="162" customWidth="1"/>
    <col min="1395" max="1418" width="0" style="162" hidden="1" customWidth="1"/>
    <col min="1419" max="1419" width="9.109375" style="162" customWidth="1"/>
    <col min="1420" max="1420" width="11.21875" style="162" customWidth="1"/>
    <col min="1421" max="1421" width="11" style="162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9.88671875" style="162" customWidth="1"/>
    <col min="1616" max="1616" width="8.109375" style="162" customWidth="1"/>
    <col min="1617" max="1621" width="0" style="162" hidden="1" customWidth="1"/>
    <col min="1622" max="1622" width="9.33203125" style="162" customWidth="1"/>
    <col min="1623" max="1623" width="10.77734375" style="162" customWidth="1"/>
    <col min="1624" max="1624" width="0" style="162" hidden="1" customWidth="1"/>
    <col min="1625" max="1625" width="8.44140625" style="162" customWidth="1"/>
    <col min="1626" max="1626" width="0" style="162" hidden="1" customWidth="1"/>
    <col min="1627" max="1627" width="9.44140625" style="162" customWidth="1"/>
    <col min="1628" max="1628" width="7.44140625" style="162" customWidth="1"/>
    <col min="1629" max="1629" width="11.5546875" style="162" customWidth="1"/>
    <col min="1630" max="1630" width="8.21875" style="162" customWidth="1"/>
    <col min="1631" max="1631" width="9.5546875" style="162" customWidth="1"/>
    <col min="1632" max="1632" width="0" style="162" hidden="1" customWidth="1"/>
    <col min="1633" max="1633" width="8.109375" style="162" customWidth="1"/>
    <col min="1634" max="1634" width="8.44140625" style="162" customWidth="1"/>
    <col min="1635" max="1635" width="6.5546875" style="162" customWidth="1"/>
    <col min="1636" max="1636" width="7" style="162" customWidth="1"/>
    <col min="1637" max="1637" width="5.88671875" style="162" customWidth="1"/>
    <col min="1638" max="1638" width="6.77734375" style="162" customWidth="1"/>
    <col min="1639" max="1639" width="5.88671875" style="162" customWidth="1"/>
    <col min="1640" max="1640" width="10" style="162" customWidth="1"/>
    <col min="1641" max="1641" width="9.5546875" style="162" customWidth="1"/>
    <col min="1642" max="1642" width="7.109375" style="162" customWidth="1"/>
    <col min="1643" max="1644" width="7.21875" style="162" customWidth="1"/>
    <col min="1645" max="1645" width="8.44140625" style="162" customWidth="1"/>
    <col min="1646" max="1646" width="8.88671875" style="162" customWidth="1"/>
    <col min="1647" max="1647" width="8.33203125" style="162" customWidth="1"/>
    <col min="1648" max="1648" width="9.21875" style="162" customWidth="1"/>
    <col min="1649" max="1649" width="7.109375" style="162" customWidth="1"/>
    <col min="1650" max="1650" width="7.6640625" style="162" customWidth="1"/>
    <col min="1651" max="1674" width="0" style="162" hidden="1" customWidth="1"/>
    <col min="1675" max="1675" width="9.109375" style="162" customWidth="1"/>
    <col min="1676" max="1676" width="11.21875" style="162" customWidth="1"/>
    <col min="1677" max="1677" width="11" style="162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9.88671875" style="162" customWidth="1"/>
    <col min="1872" max="1872" width="8.109375" style="162" customWidth="1"/>
    <col min="1873" max="1877" width="0" style="162" hidden="1" customWidth="1"/>
    <col min="1878" max="1878" width="9.33203125" style="162" customWidth="1"/>
    <col min="1879" max="1879" width="10.77734375" style="162" customWidth="1"/>
    <col min="1880" max="1880" width="0" style="162" hidden="1" customWidth="1"/>
    <col min="1881" max="1881" width="8.44140625" style="162" customWidth="1"/>
    <col min="1882" max="1882" width="0" style="162" hidden="1" customWidth="1"/>
    <col min="1883" max="1883" width="9.44140625" style="162" customWidth="1"/>
    <col min="1884" max="1884" width="7.44140625" style="162" customWidth="1"/>
    <col min="1885" max="1885" width="11.5546875" style="162" customWidth="1"/>
    <col min="1886" max="1886" width="8.21875" style="162" customWidth="1"/>
    <col min="1887" max="1887" width="9.5546875" style="162" customWidth="1"/>
    <col min="1888" max="1888" width="0" style="162" hidden="1" customWidth="1"/>
    <col min="1889" max="1889" width="8.109375" style="162" customWidth="1"/>
    <col min="1890" max="1890" width="8.44140625" style="162" customWidth="1"/>
    <col min="1891" max="1891" width="6.5546875" style="162" customWidth="1"/>
    <col min="1892" max="1892" width="7" style="162" customWidth="1"/>
    <col min="1893" max="1893" width="5.88671875" style="162" customWidth="1"/>
    <col min="1894" max="1894" width="6.77734375" style="162" customWidth="1"/>
    <col min="1895" max="1895" width="5.88671875" style="162" customWidth="1"/>
    <col min="1896" max="1896" width="10" style="162" customWidth="1"/>
    <col min="1897" max="1897" width="9.5546875" style="162" customWidth="1"/>
    <col min="1898" max="1898" width="7.109375" style="162" customWidth="1"/>
    <col min="1899" max="1900" width="7.21875" style="162" customWidth="1"/>
    <col min="1901" max="1901" width="8.44140625" style="162" customWidth="1"/>
    <col min="1902" max="1902" width="8.88671875" style="162" customWidth="1"/>
    <col min="1903" max="1903" width="8.33203125" style="162" customWidth="1"/>
    <col min="1904" max="1904" width="9.21875" style="162" customWidth="1"/>
    <col min="1905" max="1905" width="7.109375" style="162" customWidth="1"/>
    <col min="1906" max="1906" width="7.6640625" style="162" customWidth="1"/>
    <col min="1907" max="1930" width="0" style="162" hidden="1" customWidth="1"/>
    <col min="1931" max="1931" width="9.109375" style="162" customWidth="1"/>
    <col min="1932" max="1932" width="11.21875" style="162" customWidth="1"/>
    <col min="1933" max="1933" width="11" style="162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9.88671875" style="162" customWidth="1"/>
    <col min="2128" max="2128" width="8.109375" style="162" customWidth="1"/>
    <col min="2129" max="2133" width="0" style="162" hidden="1" customWidth="1"/>
    <col min="2134" max="2134" width="9.33203125" style="162" customWidth="1"/>
    <col min="2135" max="2135" width="10.77734375" style="162" customWidth="1"/>
    <col min="2136" max="2136" width="0" style="162" hidden="1" customWidth="1"/>
    <col min="2137" max="2137" width="8.44140625" style="162" customWidth="1"/>
    <col min="2138" max="2138" width="0" style="162" hidden="1" customWidth="1"/>
    <col min="2139" max="2139" width="9.44140625" style="162" customWidth="1"/>
    <col min="2140" max="2140" width="7.44140625" style="162" customWidth="1"/>
    <col min="2141" max="2141" width="11.5546875" style="162" customWidth="1"/>
    <col min="2142" max="2142" width="8.21875" style="162" customWidth="1"/>
    <col min="2143" max="2143" width="9.5546875" style="162" customWidth="1"/>
    <col min="2144" max="2144" width="0" style="162" hidden="1" customWidth="1"/>
    <col min="2145" max="2145" width="8.109375" style="162" customWidth="1"/>
    <col min="2146" max="2146" width="8.44140625" style="162" customWidth="1"/>
    <col min="2147" max="2147" width="6.5546875" style="162" customWidth="1"/>
    <col min="2148" max="2148" width="7" style="162" customWidth="1"/>
    <col min="2149" max="2149" width="5.88671875" style="162" customWidth="1"/>
    <col min="2150" max="2150" width="6.77734375" style="162" customWidth="1"/>
    <col min="2151" max="2151" width="5.88671875" style="162" customWidth="1"/>
    <col min="2152" max="2152" width="10" style="162" customWidth="1"/>
    <col min="2153" max="2153" width="9.5546875" style="162" customWidth="1"/>
    <col min="2154" max="2154" width="7.109375" style="162" customWidth="1"/>
    <col min="2155" max="2156" width="7.21875" style="162" customWidth="1"/>
    <col min="2157" max="2157" width="8.44140625" style="162" customWidth="1"/>
    <col min="2158" max="2158" width="8.88671875" style="162" customWidth="1"/>
    <col min="2159" max="2159" width="8.33203125" style="162" customWidth="1"/>
    <col min="2160" max="2160" width="9.21875" style="162" customWidth="1"/>
    <col min="2161" max="2161" width="7.109375" style="162" customWidth="1"/>
    <col min="2162" max="2162" width="7.6640625" style="162" customWidth="1"/>
    <col min="2163" max="2186" width="0" style="162" hidden="1" customWidth="1"/>
    <col min="2187" max="2187" width="9.109375" style="162" customWidth="1"/>
    <col min="2188" max="2188" width="11.21875" style="162" customWidth="1"/>
    <col min="2189" max="2189" width="11" style="162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9.88671875" style="162" customWidth="1"/>
    <col min="2384" max="2384" width="8.109375" style="162" customWidth="1"/>
    <col min="2385" max="2389" width="0" style="162" hidden="1" customWidth="1"/>
    <col min="2390" max="2390" width="9.33203125" style="162" customWidth="1"/>
    <col min="2391" max="2391" width="10.77734375" style="162" customWidth="1"/>
    <col min="2392" max="2392" width="0" style="162" hidden="1" customWidth="1"/>
    <col min="2393" max="2393" width="8.44140625" style="162" customWidth="1"/>
    <col min="2394" max="2394" width="0" style="162" hidden="1" customWidth="1"/>
    <col min="2395" max="2395" width="9.44140625" style="162" customWidth="1"/>
    <col min="2396" max="2396" width="7.44140625" style="162" customWidth="1"/>
    <col min="2397" max="2397" width="11.5546875" style="162" customWidth="1"/>
    <col min="2398" max="2398" width="8.21875" style="162" customWidth="1"/>
    <col min="2399" max="2399" width="9.5546875" style="162" customWidth="1"/>
    <col min="2400" max="2400" width="0" style="162" hidden="1" customWidth="1"/>
    <col min="2401" max="2401" width="8.109375" style="162" customWidth="1"/>
    <col min="2402" max="2402" width="8.44140625" style="162" customWidth="1"/>
    <col min="2403" max="2403" width="6.5546875" style="162" customWidth="1"/>
    <col min="2404" max="2404" width="7" style="162" customWidth="1"/>
    <col min="2405" max="2405" width="5.88671875" style="162" customWidth="1"/>
    <col min="2406" max="2406" width="6.77734375" style="162" customWidth="1"/>
    <col min="2407" max="2407" width="5.88671875" style="162" customWidth="1"/>
    <col min="2408" max="2408" width="10" style="162" customWidth="1"/>
    <col min="2409" max="2409" width="9.5546875" style="162" customWidth="1"/>
    <col min="2410" max="2410" width="7.109375" style="162" customWidth="1"/>
    <col min="2411" max="2412" width="7.21875" style="162" customWidth="1"/>
    <col min="2413" max="2413" width="8.44140625" style="162" customWidth="1"/>
    <col min="2414" max="2414" width="8.88671875" style="162" customWidth="1"/>
    <col min="2415" max="2415" width="8.33203125" style="162" customWidth="1"/>
    <col min="2416" max="2416" width="9.21875" style="162" customWidth="1"/>
    <col min="2417" max="2417" width="7.109375" style="162" customWidth="1"/>
    <col min="2418" max="2418" width="7.6640625" style="162" customWidth="1"/>
    <col min="2419" max="2442" width="0" style="162" hidden="1" customWidth="1"/>
    <col min="2443" max="2443" width="9.109375" style="162" customWidth="1"/>
    <col min="2444" max="2444" width="11.21875" style="162" customWidth="1"/>
    <col min="2445" max="2445" width="11" style="162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9.88671875" style="162" customWidth="1"/>
    <col min="2640" max="2640" width="8.109375" style="162" customWidth="1"/>
    <col min="2641" max="2645" width="0" style="162" hidden="1" customWidth="1"/>
    <col min="2646" max="2646" width="9.33203125" style="162" customWidth="1"/>
    <col min="2647" max="2647" width="10.77734375" style="162" customWidth="1"/>
    <col min="2648" max="2648" width="0" style="162" hidden="1" customWidth="1"/>
    <col min="2649" max="2649" width="8.44140625" style="162" customWidth="1"/>
    <col min="2650" max="2650" width="0" style="162" hidden="1" customWidth="1"/>
    <col min="2651" max="2651" width="9.44140625" style="162" customWidth="1"/>
    <col min="2652" max="2652" width="7.44140625" style="162" customWidth="1"/>
    <col min="2653" max="2653" width="11.5546875" style="162" customWidth="1"/>
    <col min="2654" max="2654" width="8.21875" style="162" customWidth="1"/>
    <col min="2655" max="2655" width="9.5546875" style="162" customWidth="1"/>
    <col min="2656" max="2656" width="0" style="162" hidden="1" customWidth="1"/>
    <col min="2657" max="2657" width="8.109375" style="162" customWidth="1"/>
    <col min="2658" max="2658" width="8.44140625" style="162" customWidth="1"/>
    <col min="2659" max="2659" width="6.5546875" style="162" customWidth="1"/>
    <col min="2660" max="2660" width="7" style="162" customWidth="1"/>
    <col min="2661" max="2661" width="5.88671875" style="162" customWidth="1"/>
    <col min="2662" max="2662" width="6.77734375" style="162" customWidth="1"/>
    <col min="2663" max="2663" width="5.88671875" style="162" customWidth="1"/>
    <col min="2664" max="2664" width="10" style="162" customWidth="1"/>
    <col min="2665" max="2665" width="9.5546875" style="162" customWidth="1"/>
    <col min="2666" max="2666" width="7.109375" style="162" customWidth="1"/>
    <col min="2667" max="2668" width="7.21875" style="162" customWidth="1"/>
    <col min="2669" max="2669" width="8.44140625" style="162" customWidth="1"/>
    <col min="2670" max="2670" width="8.88671875" style="162" customWidth="1"/>
    <col min="2671" max="2671" width="8.33203125" style="162" customWidth="1"/>
    <col min="2672" max="2672" width="9.21875" style="162" customWidth="1"/>
    <col min="2673" max="2673" width="7.109375" style="162" customWidth="1"/>
    <col min="2674" max="2674" width="7.6640625" style="162" customWidth="1"/>
    <col min="2675" max="2698" width="0" style="162" hidden="1" customWidth="1"/>
    <col min="2699" max="2699" width="9.109375" style="162" customWidth="1"/>
    <col min="2700" max="2700" width="11.21875" style="162" customWidth="1"/>
    <col min="2701" max="2701" width="11" style="162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9.88671875" style="162" customWidth="1"/>
    <col min="2896" max="2896" width="8.109375" style="162" customWidth="1"/>
    <col min="2897" max="2901" width="0" style="162" hidden="1" customWidth="1"/>
    <col min="2902" max="2902" width="9.33203125" style="162" customWidth="1"/>
    <col min="2903" max="2903" width="10.77734375" style="162" customWidth="1"/>
    <col min="2904" max="2904" width="0" style="162" hidden="1" customWidth="1"/>
    <col min="2905" max="2905" width="8.44140625" style="162" customWidth="1"/>
    <col min="2906" max="2906" width="0" style="162" hidden="1" customWidth="1"/>
    <col min="2907" max="2907" width="9.44140625" style="162" customWidth="1"/>
    <col min="2908" max="2908" width="7.44140625" style="162" customWidth="1"/>
    <col min="2909" max="2909" width="11.5546875" style="162" customWidth="1"/>
    <col min="2910" max="2910" width="8.21875" style="162" customWidth="1"/>
    <col min="2911" max="2911" width="9.5546875" style="162" customWidth="1"/>
    <col min="2912" max="2912" width="0" style="162" hidden="1" customWidth="1"/>
    <col min="2913" max="2913" width="8.109375" style="162" customWidth="1"/>
    <col min="2914" max="2914" width="8.44140625" style="162" customWidth="1"/>
    <col min="2915" max="2915" width="6.5546875" style="162" customWidth="1"/>
    <col min="2916" max="2916" width="7" style="162" customWidth="1"/>
    <col min="2917" max="2917" width="5.88671875" style="162" customWidth="1"/>
    <col min="2918" max="2918" width="6.77734375" style="162" customWidth="1"/>
    <col min="2919" max="2919" width="5.88671875" style="162" customWidth="1"/>
    <col min="2920" max="2920" width="10" style="162" customWidth="1"/>
    <col min="2921" max="2921" width="9.5546875" style="162" customWidth="1"/>
    <col min="2922" max="2922" width="7.109375" style="162" customWidth="1"/>
    <col min="2923" max="2924" width="7.21875" style="162" customWidth="1"/>
    <col min="2925" max="2925" width="8.44140625" style="162" customWidth="1"/>
    <col min="2926" max="2926" width="8.88671875" style="162" customWidth="1"/>
    <col min="2927" max="2927" width="8.33203125" style="162" customWidth="1"/>
    <col min="2928" max="2928" width="9.21875" style="162" customWidth="1"/>
    <col min="2929" max="2929" width="7.109375" style="162" customWidth="1"/>
    <col min="2930" max="2930" width="7.6640625" style="162" customWidth="1"/>
    <col min="2931" max="2954" width="0" style="162" hidden="1" customWidth="1"/>
    <col min="2955" max="2955" width="9.109375" style="162" customWidth="1"/>
    <col min="2956" max="2956" width="11.21875" style="162" customWidth="1"/>
    <col min="2957" max="2957" width="11" style="162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9.88671875" style="162" customWidth="1"/>
    <col min="3152" max="3152" width="8.109375" style="162" customWidth="1"/>
    <col min="3153" max="3157" width="0" style="162" hidden="1" customWidth="1"/>
    <col min="3158" max="3158" width="9.33203125" style="162" customWidth="1"/>
    <col min="3159" max="3159" width="10.77734375" style="162" customWidth="1"/>
    <col min="3160" max="3160" width="0" style="162" hidden="1" customWidth="1"/>
    <col min="3161" max="3161" width="8.44140625" style="162" customWidth="1"/>
    <col min="3162" max="3162" width="0" style="162" hidden="1" customWidth="1"/>
    <col min="3163" max="3163" width="9.44140625" style="162" customWidth="1"/>
    <col min="3164" max="3164" width="7.44140625" style="162" customWidth="1"/>
    <col min="3165" max="3165" width="11.5546875" style="162" customWidth="1"/>
    <col min="3166" max="3166" width="8.21875" style="162" customWidth="1"/>
    <col min="3167" max="3167" width="9.5546875" style="162" customWidth="1"/>
    <col min="3168" max="3168" width="0" style="162" hidden="1" customWidth="1"/>
    <col min="3169" max="3169" width="8.109375" style="162" customWidth="1"/>
    <col min="3170" max="3170" width="8.44140625" style="162" customWidth="1"/>
    <col min="3171" max="3171" width="6.5546875" style="162" customWidth="1"/>
    <col min="3172" max="3172" width="7" style="162" customWidth="1"/>
    <col min="3173" max="3173" width="5.88671875" style="162" customWidth="1"/>
    <col min="3174" max="3174" width="6.77734375" style="162" customWidth="1"/>
    <col min="3175" max="3175" width="5.88671875" style="162" customWidth="1"/>
    <col min="3176" max="3176" width="10" style="162" customWidth="1"/>
    <col min="3177" max="3177" width="9.5546875" style="162" customWidth="1"/>
    <col min="3178" max="3178" width="7.109375" style="162" customWidth="1"/>
    <col min="3179" max="3180" width="7.21875" style="162" customWidth="1"/>
    <col min="3181" max="3181" width="8.44140625" style="162" customWidth="1"/>
    <col min="3182" max="3182" width="8.88671875" style="162" customWidth="1"/>
    <col min="3183" max="3183" width="8.33203125" style="162" customWidth="1"/>
    <col min="3184" max="3184" width="9.21875" style="162" customWidth="1"/>
    <col min="3185" max="3185" width="7.109375" style="162" customWidth="1"/>
    <col min="3186" max="3186" width="7.6640625" style="162" customWidth="1"/>
    <col min="3187" max="3210" width="0" style="162" hidden="1" customWidth="1"/>
    <col min="3211" max="3211" width="9.109375" style="162" customWidth="1"/>
    <col min="3212" max="3212" width="11.21875" style="162" customWidth="1"/>
    <col min="3213" max="3213" width="11" style="162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9.88671875" style="162" customWidth="1"/>
    <col min="3408" max="3408" width="8.109375" style="162" customWidth="1"/>
    <col min="3409" max="3413" width="0" style="162" hidden="1" customWidth="1"/>
    <col min="3414" max="3414" width="9.33203125" style="162" customWidth="1"/>
    <col min="3415" max="3415" width="10.77734375" style="162" customWidth="1"/>
    <col min="3416" max="3416" width="0" style="162" hidden="1" customWidth="1"/>
    <col min="3417" max="3417" width="8.44140625" style="162" customWidth="1"/>
    <col min="3418" max="3418" width="0" style="162" hidden="1" customWidth="1"/>
    <col min="3419" max="3419" width="9.44140625" style="162" customWidth="1"/>
    <col min="3420" max="3420" width="7.44140625" style="162" customWidth="1"/>
    <col min="3421" max="3421" width="11.5546875" style="162" customWidth="1"/>
    <col min="3422" max="3422" width="8.21875" style="162" customWidth="1"/>
    <col min="3423" max="3423" width="9.5546875" style="162" customWidth="1"/>
    <col min="3424" max="3424" width="0" style="162" hidden="1" customWidth="1"/>
    <col min="3425" max="3425" width="8.109375" style="162" customWidth="1"/>
    <col min="3426" max="3426" width="8.44140625" style="162" customWidth="1"/>
    <col min="3427" max="3427" width="6.5546875" style="162" customWidth="1"/>
    <col min="3428" max="3428" width="7" style="162" customWidth="1"/>
    <col min="3429" max="3429" width="5.88671875" style="162" customWidth="1"/>
    <col min="3430" max="3430" width="6.77734375" style="162" customWidth="1"/>
    <col min="3431" max="3431" width="5.88671875" style="162" customWidth="1"/>
    <col min="3432" max="3432" width="10" style="162" customWidth="1"/>
    <col min="3433" max="3433" width="9.5546875" style="162" customWidth="1"/>
    <col min="3434" max="3434" width="7.109375" style="162" customWidth="1"/>
    <col min="3435" max="3436" width="7.21875" style="162" customWidth="1"/>
    <col min="3437" max="3437" width="8.44140625" style="162" customWidth="1"/>
    <col min="3438" max="3438" width="8.88671875" style="162" customWidth="1"/>
    <col min="3439" max="3439" width="8.33203125" style="162" customWidth="1"/>
    <col min="3440" max="3440" width="9.21875" style="162" customWidth="1"/>
    <col min="3441" max="3441" width="7.109375" style="162" customWidth="1"/>
    <col min="3442" max="3442" width="7.6640625" style="162" customWidth="1"/>
    <col min="3443" max="3466" width="0" style="162" hidden="1" customWidth="1"/>
    <col min="3467" max="3467" width="9.109375" style="162" customWidth="1"/>
    <col min="3468" max="3468" width="11.21875" style="162" customWidth="1"/>
    <col min="3469" max="3469" width="11" style="162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9.88671875" style="162" customWidth="1"/>
    <col min="3664" max="3664" width="8.109375" style="162" customWidth="1"/>
    <col min="3665" max="3669" width="0" style="162" hidden="1" customWidth="1"/>
    <col min="3670" max="3670" width="9.33203125" style="162" customWidth="1"/>
    <col min="3671" max="3671" width="10.77734375" style="162" customWidth="1"/>
    <col min="3672" max="3672" width="0" style="162" hidden="1" customWidth="1"/>
    <col min="3673" max="3673" width="8.44140625" style="162" customWidth="1"/>
    <col min="3674" max="3674" width="0" style="162" hidden="1" customWidth="1"/>
    <col min="3675" max="3675" width="9.44140625" style="162" customWidth="1"/>
    <col min="3676" max="3676" width="7.44140625" style="162" customWidth="1"/>
    <col min="3677" max="3677" width="11.5546875" style="162" customWidth="1"/>
    <col min="3678" max="3678" width="8.21875" style="162" customWidth="1"/>
    <col min="3679" max="3679" width="9.5546875" style="162" customWidth="1"/>
    <col min="3680" max="3680" width="0" style="162" hidden="1" customWidth="1"/>
    <col min="3681" max="3681" width="8.109375" style="162" customWidth="1"/>
    <col min="3682" max="3682" width="8.44140625" style="162" customWidth="1"/>
    <col min="3683" max="3683" width="6.5546875" style="162" customWidth="1"/>
    <col min="3684" max="3684" width="7" style="162" customWidth="1"/>
    <col min="3685" max="3685" width="5.88671875" style="162" customWidth="1"/>
    <col min="3686" max="3686" width="6.77734375" style="162" customWidth="1"/>
    <col min="3687" max="3687" width="5.88671875" style="162" customWidth="1"/>
    <col min="3688" max="3688" width="10" style="162" customWidth="1"/>
    <col min="3689" max="3689" width="9.5546875" style="162" customWidth="1"/>
    <col min="3690" max="3690" width="7.109375" style="162" customWidth="1"/>
    <col min="3691" max="3692" width="7.21875" style="162" customWidth="1"/>
    <col min="3693" max="3693" width="8.44140625" style="162" customWidth="1"/>
    <col min="3694" max="3694" width="8.88671875" style="162" customWidth="1"/>
    <col min="3695" max="3695" width="8.33203125" style="162" customWidth="1"/>
    <col min="3696" max="3696" width="9.21875" style="162" customWidth="1"/>
    <col min="3697" max="3697" width="7.109375" style="162" customWidth="1"/>
    <col min="3698" max="3698" width="7.6640625" style="162" customWidth="1"/>
    <col min="3699" max="3722" width="0" style="162" hidden="1" customWidth="1"/>
    <col min="3723" max="3723" width="9.109375" style="162" customWidth="1"/>
    <col min="3724" max="3724" width="11.21875" style="162" customWidth="1"/>
    <col min="3725" max="3725" width="11" style="162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9.88671875" style="162" customWidth="1"/>
    <col min="3920" max="3920" width="8.109375" style="162" customWidth="1"/>
    <col min="3921" max="3925" width="0" style="162" hidden="1" customWidth="1"/>
    <col min="3926" max="3926" width="9.33203125" style="162" customWidth="1"/>
    <col min="3927" max="3927" width="10.77734375" style="162" customWidth="1"/>
    <col min="3928" max="3928" width="0" style="162" hidden="1" customWidth="1"/>
    <col min="3929" max="3929" width="8.44140625" style="162" customWidth="1"/>
    <col min="3930" max="3930" width="0" style="162" hidden="1" customWidth="1"/>
    <col min="3931" max="3931" width="9.44140625" style="162" customWidth="1"/>
    <col min="3932" max="3932" width="7.44140625" style="162" customWidth="1"/>
    <col min="3933" max="3933" width="11.5546875" style="162" customWidth="1"/>
    <col min="3934" max="3934" width="8.21875" style="162" customWidth="1"/>
    <col min="3935" max="3935" width="9.5546875" style="162" customWidth="1"/>
    <col min="3936" max="3936" width="0" style="162" hidden="1" customWidth="1"/>
    <col min="3937" max="3937" width="8.109375" style="162" customWidth="1"/>
    <col min="3938" max="3938" width="8.44140625" style="162" customWidth="1"/>
    <col min="3939" max="3939" width="6.5546875" style="162" customWidth="1"/>
    <col min="3940" max="3940" width="7" style="162" customWidth="1"/>
    <col min="3941" max="3941" width="5.88671875" style="162" customWidth="1"/>
    <col min="3942" max="3942" width="6.77734375" style="162" customWidth="1"/>
    <col min="3943" max="3943" width="5.88671875" style="162" customWidth="1"/>
    <col min="3944" max="3944" width="10" style="162" customWidth="1"/>
    <col min="3945" max="3945" width="9.5546875" style="162" customWidth="1"/>
    <col min="3946" max="3946" width="7.109375" style="162" customWidth="1"/>
    <col min="3947" max="3948" width="7.21875" style="162" customWidth="1"/>
    <col min="3949" max="3949" width="8.44140625" style="162" customWidth="1"/>
    <col min="3950" max="3950" width="8.88671875" style="162" customWidth="1"/>
    <col min="3951" max="3951" width="8.33203125" style="162" customWidth="1"/>
    <col min="3952" max="3952" width="9.21875" style="162" customWidth="1"/>
    <col min="3953" max="3953" width="7.109375" style="162" customWidth="1"/>
    <col min="3954" max="3954" width="7.6640625" style="162" customWidth="1"/>
    <col min="3955" max="3978" width="0" style="162" hidden="1" customWidth="1"/>
    <col min="3979" max="3979" width="9.109375" style="162" customWidth="1"/>
    <col min="3980" max="3980" width="11.21875" style="162" customWidth="1"/>
    <col min="3981" max="3981" width="11" style="162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9.88671875" style="162" customWidth="1"/>
    <col min="4176" max="4176" width="8.109375" style="162" customWidth="1"/>
    <col min="4177" max="4181" width="0" style="162" hidden="1" customWidth="1"/>
    <col min="4182" max="4182" width="9.33203125" style="162" customWidth="1"/>
    <col min="4183" max="4183" width="10.77734375" style="162" customWidth="1"/>
    <col min="4184" max="4184" width="0" style="162" hidden="1" customWidth="1"/>
    <col min="4185" max="4185" width="8.44140625" style="162" customWidth="1"/>
    <col min="4186" max="4186" width="0" style="162" hidden="1" customWidth="1"/>
    <col min="4187" max="4187" width="9.44140625" style="162" customWidth="1"/>
    <col min="4188" max="4188" width="7.44140625" style="162" customWidth="1"/>
    <col min="4189" max="4189" width="11.5546875" style="162" customWidth="1"/>
    <col min="4190" max="4190" width="8.21875" style="162" customWidth="1"/>
    <col min="4191" max="4191" width="9.5546875" style="162" customWidth="1"/>
    <col min="4192" max="4192" width="0" style="162" hidden="1" customWidth="1"/>
    <col min="4193" max="4193" width="8.109375" style="162" customWidth="1"/>
    <col min="4194" max="4194" width="8.44140625" style="162" customWidth="1"/>
    <col min="4195" max="4195" width="6.5546875" style="162" customWidth="1"/>
    <col min="4196" max="4196" width="7" style="162" customWidth="1"/>
    <col min="4197" max="4197" width="5.88671875" style="162" customWidth="1"/>
    <col min="4198" max="4198" width="6.77734375" style="162" customWidth="1"/>
    <col min="4199" max="4199" width="5.88671875" style="162" customWidth="1"/>
    <col min="4200" max="4200" width="10" style="162" customWidth="1"/>
    <col min="4201" max="4201" width="9.5546875" style="162" customWidth="1"/>
    <col min="4202" max="4202" width="7.109375" style="162" customWidth="1"/>
    <col min="4203" max="4204" width="7.21875" style="162" customWidth="1"/>
    <col min="4205" max="4205" width="8.44140625" style="162" customWidth="1"/>
    <col min="4206" max="4206" width="8.88671875" style="162" customWidth="1"/>
    <col min="4207" max="4207" width="8.33203125" style="162" customWidth="1"/>
    <col min="4208" max="4208" width="9.21875" style="162" customWidth="1"/>
    <col min="4209" max="4209" width="7.109375" style="162" customWidth="1"/>
    <col min="4210" max="4210" width="7.6640625" style="162" customWidth="1"/>
    <col min="4211" max="4234" width="0" style="162" hidden="1" customWidth="1"/>
    <col min="4235" max="4235" width="9.109375" style="162" customWidth="1"/>
    <col min="4236" max="4236" width="11.21875" style="162" customWidth="1"/>
    <col min="4237" max="4237" width="11" style="162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9.88671875" style="162" customWidth="1"/>
    <col min="4432" max="4432" width="8.109375" style="162" customWidth="1"/>
    <col min="4433" max="4437" width="0" style="162" hidden="1" customWidth="1"/>
    <col min="4438" max="4438" width="9.33203125" style="162" customWidth="1"/>
    <col min="4439" max="4439" width="10.77734375" style="162" customWidth="1"/>
    <col min="4440" max="4440" width="0" style="162" hidden="1" customWidth="1"/>
    <col min="4441" max="4441" width="8.44140625" style="162" customWidth="1"/>
    <col min="4442" max="4442" width="0" style="162" hidden="1" customWidth="1"/>
    <col min="4443" max="4443" width="9.44140625" style="162" customWidth="1"/>
    <col min="4444" max="4444" width="7.44140625" style="162" customWidth="1"/>
    <col min="4445" max="4445" width="11.5546875" style="162" customWidth="1"/>
    <col min="4446" max="4446" width="8.21875" style="162" customWidth="1"/>
    <col min="4447" max="4447" width="9.5546875" style="162" customWidth="1"/>
    <col min="4448" max="4448" width="0" style="162" hidden="1" customWidth="1"/>
    <col min="4449" max="4449" width="8.109375" style="162" customWidth="1"/>
    <col min="4450" max="4450" width="8.44140625" style="162" customWidth="1"/>
    <col min="4451" max="4451" width="6.5546875" style="162" customWidth="1"/>
    <col min="4452" max="4452" width="7" style="162" customWidth="1"/>
    <col min="4453" max="4453" width="5.88671875" style="162" customWidth="1"/>
    <col min="4454" max="4454" width="6.77734375" style="162" customWidth="1"/>
    <col min="4455" max="4455" width="5.88671875" style="162" customWidth="1"/>
    <col min="4456" max="4456" width="10" style="162" customWidth="1"/>
    <col min="4457" max="4457" width="9.5546875" style="162" customWidth="1"/>
    <col min="4458" max="4458" width="7.109375" style="162" customWidth="1"/>
    <col min="4459" max="4460" width="7.21875" style="162" customWidth="1"/>
    <col min="4461" max="4461" width="8.44140625" style="162" customWidth="1"/>
    <col min="4462" max="4462" width="8.88671875" style="162" customWidth="1"/>
    <col min="4463" max="4463" width="8.33203125" style="162" customWidth="1"/>
    <col min="4464" max="4464" width="9.21875" style="162" customWidth="1"/>
    <col min="4465" max="4465" width="7.109375" style="162" customWidth="1"/>
    <col min="4466" max="4466" width="7.6640625" style="162" customWidth="1"/>
    <col min="4467" max="4490" width="0" style="162" hidden="1" customWidth="1"/>
    <col min="4491" max="4491" width="9.109375" style="162" customWidth="1"/>
    <col min="4492" max="4492" width="11.21875" style="162" customWidth="1"/>
    <col min="4493" max="4493" width="11" style="162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9.88671875" style="162" customWidth="1"/>
    <col min="4688" max="4688" width="8.109375" style="162" customWidth="1"/>
    <col min="4689" max="4693" width="0" style="162" hidden="1" customWidth="1"/>
    <col min="4694" max="4694" width="9.33203125" style="162" customWidth="1"/>
    <col min="4695" max="4695" width="10.77734375" style="162" customWidth="1"/>
    <col min="4696" max="4696" width="0" style="162" hidden="1" customWidth="1"/>
    <col min="4697" max="4697" width="8.44140625" style="162" customWidth="1"/>
    <col min="4698" max="4698" width="0" style="162" hidden="1" customWidth="1"/>
    <col min="4699" max="4699" width="9.44140625" style="162" customWidth="1"/>
    <col min="4700" max="4700" width="7.44140625" style="162" customWidth="1"/>
    <col min="4701" max="4701" width="11.5546875" style="162" customWidth="1"/>
    <col min="4702" max="4702" width="8.21875" style="162" customWidth="1"/>
    <col min="4703" max="4703" width="9.5546875" style="162" customWidth="1"/>
    <col min="4704" max="4704" width="0" style="162" hidden="1" customWidth="1"/>
    <col min="4705" max="4705" width="8.109375" style="162" customWidth="1"/>
    <col min="4706" max="4706" width="8.44140625" style="162" customWidth="1"/>
    <col min="4707" max="4707" width="6.5546875" style="162" customWidth="1"/>
    <col min="4708" max="4708" width="7" style="162" customWidth="1"/>
    <col min="4709" max="4709" width="5.88671875" style="162" customWidth="1"/>
    <col min="4710" max="4710" width="6.77734375" style="162" customWidth="1"/>
    <col min="4711" max="4711" width="5.88671875" style="162" customWidth="1"/>
    <col min="4712" max="4712" width="10" style="162" customWidth="1"/>
    <col min="4713" max="4713" width="9.5546875" style="162" customWidth="1"/>
    <col min="4714" max="4714" width="7.109375" style="162" customWidth="1"/>
    <col min="4715" max="4716" width="7.21875" style="162" customWidth="1"/>
    <col min="4717" max="4717" width="8.44140625" style="162" customWidth="1"/>
    <col min="4718" max="4718" width="8.88671875" style="162" customWidth="1"/>
    <col min="4719" max="4719" width="8.33203125" style="162" customWidth="1"/>
    <col min="4720" max="4720" width="9.21875" style="162" customWidth="1"/>
    <col min="4721" max="4721" width="7.109375" style="162" customWidth="1"/>
    <col min="4722" max="4722" width="7.6640625" style="162" customWidth="1"/>
    <col min="4723" max="4746" width="0" style="162" hidden="1" customWidth="1"/>
    <col min="4747" max="4747" width="9.109375" style="162" customWidth="1"/>
    <col min="4748" max="4748" width="11.21875" style="162" customWidth="1"/>
    <col min="4749" max="4749" width="11" style="162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9.88671875" style="162" customWidth="1"/>
    <col min="4944" max="4944" width="8.109375" style="162" customWidth="1"/>
    <col min="4945" max="4949" width="0" style="162" hidden="1" customWidth="1"/>
    <col min="4950" max="4950" width="9.33203125" style="162" customWidth="1"/>
    <col min="4951" max="4951" width="10.77734375" style="162" customWidth="1"/>
    <col min="4952" max="4952" width="0" style="162" hidden="1" customWidth="1"/>
    <col min="4953" max="4953" width="8.44140625" style="162" customWidth="1"/>
    <col min="4954" max="4954" width="0" style="162" hidden="1" customWidth="1"/>
    <col min="4955" max="4955" width="9.44140625" style="162" customWidth="1"/>
    <col min="4956" max="4956" width="7.44140625" style="162" customWidth="1"/>
    <col min="4957" max="4957" width="11.5546875" style="162" customWidth="1"/>
    <col min="4958" max="4958" width="8.21875" style="162" customWidth="1"/>
    <col min="4959" max="4959" width="9.5546875" style="162" customWidth="1"/>
    <col min="4960" max="4960" width="0" style="162" hidden="1" customWidth="1"/>
    <col min="4961" max="4961" width="8.109375" style="162" customWidth="1"/>
    <col min="4962" max="4962" width="8.44140625" style="162" customWidth="1"/>
    <col min="4963" max="4963" width="6.5546875" style="162" customWidth="1"/>
    <col min="4964" max="4964" width="7" style="162" customWidth="1"/>
    <col min="4965" max="4965" width="5.88671875" style="162" customWidth="1"/>
    <col min="4966" max="4966" width="6.77734375" style="162" customWidth="1"/>
    <col min="4967" max="4967" width="5.88671875" style="162" customWidth="1"/>
    <col min="4968" max="4968" width="10" style="162" customWidth="1"/>
    <col min="4969" max="4969" width="9.5546875" style="162" customWidth="1"/>
    <col min="4970" max="4970" width="7.109375" style="162" customWidth="1"/>
    <col min="4971" max="4972" width="7.21875" style="162" customWidth="1"/>
    <col min="4973" max="4973" width="8.44140625" style="162" customWidth="1"/>
    <col min="4974" max="4974" width="8.88671875" style="162" customWidth="1"/>
    <col min="4975" max="4975" width="8.33203125" style="162" customWidth="1"/>
    <col min="4976" max="4976" width="9.21875" style="162" customWidth="1"/>
    <col min="4977" max="4977" width="7.109375" style="162" customWidth="1"/>
    <col min="4978" max="4978" width="7.6640625" style="162" customWidth="1"/>
    <col min="4979" max="5002" width="0" style="162" hidden="1" customWidth="1"/>
    <col min="5003" max="5003" width="9.109375" style="162" customWidth="1"/>
    <col min="5004" max="5004" width="11.21875" style="162" customWidth="1"/>
    <col min="5005" max="5005" width="11" style="162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9.88671875" style="162" customWidth="1"/>
    <col min="5200" max="5200" width="8.109375" style="162" customWidth="1"/>
    <col min="5201" max="5205" width="0" style="162" hidden="1" customWidth="1"/>
    <col min="5206" max="5206" width="9.33203125" style="162" customWidth="1"/>
    <col min="5207" max="5207" width="10.77734375" style="162" customWidth="1"/>
    <col min="5208" max="5208" width="0" style="162" hidden="1" customWidth="1"/>
    <col min="5209" max="5209" width="8.44140625" style="162" customWidth="1"/>
    <col min="5210" max="5210" width="0" style="162" hidden="1" customWidth="1"/>
    <col min="5211" max="5211" width="9.44140625" style="162" customWidth="1"/>
    <col min="5212" max="5212" width="7.44140625" style="162" customWidth="1"/>
    <col min="5213" max="5213" width="11.5546875" style="162" customWidth="1"/>
    <col min="5214" max="5214" width="8.21875" style="162" customWidth="1"/>
    <col min="5215" max="5215" width="9.5546875" style="162" customWidth="1"/>
    <col min="5216" max="5216" width="0" style="162" hidden="1" customWidth="1"/>
    <col min="5217" max="5217" width="8.109375" style="162" customWidth="1"/>
    <col min="5218" max="5218" width="8.44140625" style="162" customWidth="1"/>
    <col min="5219" max="5219" width="6.5546875" style="162" customWidth="1"/>
    <col min="5220" max="5220" width="7" style="162" customWidth="1"/>
    <col min="5221" max="5221" width="5.88671875" style="162" customWidth="1"/>
    <col min="5222" max="5222" width="6.77734375" style="162" customWidth="1"/>
    <col min="5223" max="5223" width="5.88671875" style="162" customWidth="1"/>
    <col min="5224" max="5224" width="10" style="162" customWidth="1"/>
    <col min="5225" max="5225" width="9.5546875" style="162" customWidth="1"/>
    <col min="5226" max="5226" width="7.109375" style="162" customWidth="1"/>
    <col min="5227" max="5228" width="7.21875" style="162" customWidth="1"/>
    <col min="5229" max="5229" width="8.44140625" style="162" customWidth="1"/>
    <col min="5230" max="5230" width="8.88671875" style="162" customWidth="1"/>
    <col min="5231" max="5231" width="8.33203125" style="162" customWidth="1"/>
    <col min="5232" max="5232" width="9.21875" style="162" customWidth="1"/>
    <col min="5233" max="5233" width="7.109375" style="162" customWidth="1"/>
    <col min="5234" max="5234" width="7.6640625" style="162" customWidth="1"/>
    <col min="5235" max="5258" width="0" style="162" hidden="1" customWidth="1"/>
    <col min="5259" max="5259" width="9.109375" style="162" customWidth="1"/>
    <col min="5260" max="5260" width="11.21875" style="162" customWidth="1"/>
    <col min="5261" max="5261" width="11" style="162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9.88671875" style="162" customWidth="1"/>
    <col min="5456" max="5456" width="8.109375" style="162" customWidth="1"/>
    <col min="5457" max="5461" width="0" style="162" hidden="1" customWidth="1"/>
    <col min="5462" max="5462" width="9.33203125" style="162" customWidth="1"/>
    <col min="5463" max="5463" width="10.77734375" style="162" customWidth="1"/>
    <col min="5464" max="5464" width="0" style="162" hidden="1" customWidth="1"/>
    <col min="5465" max="5465" width="8.44140625" style="162" customWidth="1"/>
    <col min="5466" max="5466" width="0" style="162" hidden="1" customWidth="1"/>
    <col min="5467" max="5467" width="9.44140625" style="162" customWidth="1"/>
    <col min="5468" max="5468" width="7.44140625" style="162" customWidth="1"/>
    <col min="5469" max="5469" width="11.5546875" style="162" customWidth="1"/>
    <col min="5470" max="5470" width="8.21875" style="162" customWidth="1"/>
    <col min="5471" max="5471" width="9.5546875" style="162" customWidth="1"/>
    <col min="5472" max="5472" width="0" style="162" hidden="1" customWidth="1"/>
    <col min="5473" max="5473" width="8.109375" style="162" customWidth="1"/>
    <col min="5474" max="5474" width="8.44140625" style="162" customWidth="1"/>
    <col min="5475" max="5475" width="6.5546875" style="162" customWidth="1"/>
    <col min="5476" max="5476" width="7" style="162" customWidth="1"/>
    <col min="5477" max="5477" width="5.88671875" style="162" customWidth="1"/>
    <col min="5478" max="5478" width="6.77734375" style="162" customWidth="1"/>
    <col min="5479" max="5479" width="5.88671875" style="162" customWidth="1"/>
    <col min="5480" max="5480" width="10" style="162" customWidth="1"/>
    <col min="5481" max="5481" width="9.5546875" style="162" customWidth="1"/>
    <col min="5482" max="5482" width="7.109375" style="162" customWidth="1"/>
    <col min="5483" max="5484" width="7.21875" style="162" customWidth="1"/>
    <col min="5485" max="5485" width="8.44140625" style="162" customWidth="1"/>
    <col min="5486" max="5486" width="8.88671875" style="162" customWidth="1"/>
    <col min="5487" max="5487" width="8.33203125" style="162" customWidth="1"/>
    <col min="5488" max="5488" width="9.21875" style="162" customWidth="1"/>
    <col min="5489" max="5489" width="7.109375" style="162" customWidth="1"/>
    <col min="5490" max="5490" width="7.6640625" style="162" customWidth="1"/>
    <col min="5491" max="5514" width="0" style="162" hidden="1" customWidth="1"/>
    <col min="5515" max="5515" width="9.109375" style="162" customWidth="1"/>
    <col min="5516" max="5516" width="11.21875" style="162" customWidth="1"/>
    <col min="5517" max="5517" width="11" style="162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9.88671875" style="162" customWidth="1"/>
    <col min="5712" max="5712" width="8.109375" style="162" customWidth="1"/>
    <col min="5713" max="5717" width="0" style="162" hidden="1" customWidth="1"/>
    <col min="5718" max="5718" width="9.33203125" style="162" customWidth="1"/>
    <col min="5719" max="5719" width="10.77734375" style="162" customWidth="1"/>
    <col min="5720" max="5720" width="0" style="162" hidden="1" customWidth="1"/>
    <col min="5721" max="5721" width="8.44140625" style="162" customWidth="1"/>
    <col min="5722" max="5722" width="0" style="162" hidden="1" customWidth="1"/>
    <col min="5723" max="5723" width="9.44140625" style="162" customWidth="1"/>
    <col min="5724" max="5724" width="7.44140625" style="162" customWidth="1"/>
    <col min="5725" max="5725" width="11.5546875" style="162" customWidth="1"/>
    <col min="5726" max="5726" width="8.21875" style="162" customWidth="1"/>
    <col min="5727" max="5727" width="9.5546875" style="162" customWidth="1"/>
    <col min="5728" max="5728" width="0" style="162" hidden="1" customWidth="1"/>
    <col min="5729" max="5729" width="8.109375" style="162" customWidth="1"/>
    <col min="5730" max="5730" width="8.44140625" style="162" customWidth="1"/>
    <col min="5731" max="5731" width="6.5546875" style="162" customWidth="1"/>
    <col min="5732" max="5732" width="7" style="162" customWidth="1"/>
    <col min="5733" max="5733" width="5.88671875" style="162" customWidth="1"/>
    <col min="5734" max="5734" width="6.77734375" style="162" customWidth="1"/>
    <col min="5735" max="5735" width="5.88671875" style="162" customWidth="1"/>
    <col min="5736" max="5736" width="10" style="162" customWidth="1"/>
    <col min="5737" max="5737" width="9.5546875" style="162" customWidth="1"/>
    <col min="5738" max="5738" width="7.109375" style="162" customWidth="1"/>
    <col min="5739" max="5740" width="7.21875" style="162" customWidth="1"/>
    <col min="5741" max="5741" width="8.44140625" style="162" customWidth="1"/>
    <col min="5742" max="5742" width="8.88671875" style="162" customWidth="1"/>
    <col min="5743" max="5743" width="8.33203125" style="162" customWidth="1"/>
    <col min="5744" max="5744" width="9.21875" style="162" customWidth="1"/>
    <col min="5745" max="5745" width="7.109375" style="162" customWidth="1"/>
    <col min="5746" max="5746" width="7.6640625" style="162" customWidth="1"/>
    <col min="5747" max="5770" width="0" style="162" hidden="1" customWidth="1"/>
    <col min="5771" max="5771" width="9.109375" style="162" customWidth="1"/>
    <col min="5772" max="5772" width="11.21875" style="162" customWidth="1"/>
    <col min="5773" max="5773" width="11" style="162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9.88671875" style="162" customWidth="1"/>
    <col min="5968" max="5968" width="8.109375" style="162" customWidth="1"/>
    <col min="5969" max="5973" width="0" style="162" hidden="1" customWidth="1"/>
    <col min="5974" max="5974" width="9.33203125" style="162" customWidth="1"/>
    <col min="5975" max="5975" width="10.77734375" style="162" customWidth="1"/>
    <col min="5976" max="5976" width="0" style="162" hidden="1" customWidth="1"/>
    <col min="5977" max="5977" width="8.44140625" style="162" customWidth="1"/>
    <col min="5978" max="5978" width="0" style="162" hidden="1" customWidth="1"/>
    <col min="5979" max="5979" width="9.44140625" style="162" customWidth="1"/>
    <col min="5980" max="5980" width="7.44140625" style="162" customWidth="1"/>
    <col min="5981" max="5981" width="11.5546875" style="162" customWidth="1"/>
    <col min="5982" max="5982" width="8.21875" style="162" customWidth="1"/>
    <col min="5983" max="5983" width="9.5546875" style="162" customWidth="1"/>
    <col min="5984" max="5984" width="0" style="162" hidden="1" customWidth="1"/>
    <col min="5985" max="5985" width="8.109375" style="162" customWidth="1"/>
    <col min="5986" max="5986" width="8.44140625" style="162" customWidth="1"/>
    <col min="5987" max="5987" width="6.5546875" style="162" customWidth="1"/>
    <col min="5988" max="5988" width="7" style="162" customWidth="1"/>
    <col min="5989" max="5989" width="5.88671875" style="162" customWidth="1"/>
    <col min="5990" max="5990" width="6.77734375" style="162" customWidth="1"/>
    <col min="5991" max="5991" width="5.88671875" style="162" customWidth="1"/>
    <col min="5992" max="5992" width="10" style="162" customWidth="1"/>
    <col min="5993" max="5993" width="9.5546875" style="162" customWidth="1"/>
    <col min="5994" max="5994" width="7.109375" style="162" customWidth="1"/>
    <col min="5995" max="5996" width="7.21875" style="162" customWidth="1"/>
    <col min="5997" max="5997" width="8.44140625" style="162" customWidth="1"/>
    <col min="5998" max="5998" width="8.88671875" style="162" customWidth="1"/>
    <col min="5999" max="5999" width="8.33203125" style="162" customWidth="1"/>
    <col min="6000" max="6000" width="9.21875" style="162" customWidth="1"/>
    <col min="6001" max="6001" width="7.109375" style="162" customWidth="1"/>
    <col min="6002" max="6002" width="7.6640625" style="162" customWidth="1"/>
    <col min="6003" max="6026" width="0" style="162" hidden="1" customWidth="1"/>
    <col min="6027" max="6027" width="9.109375" style="162" customWidth="1"/>
    <col min="6028" max="6028" width="11.21875" style="162" customWidth="1"/>
    <col min="6029" max="6029" width="11" style="162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9.88671875" style="162" customWidth="1"/>
    <col min="6224" max="6224" width="8.109375" style="162" customWidth="1"/>
    <col min="6225" max="6229" width="0" style="162" hidden="1" customWidth="1"/>
    <col min="6230" max="6230" width="9.33203125" style="162" customWidth="1"/>
    <col min="6231" max="6231" width="10.77734375" style="162" customWidth="1"/>
    <col min="6232" max="6232" width="0" style="162" hidden="1" customWidth="1"/>
    <col min="6233" max="6233" width="8.44140625" style="162" customWidth="1"/>
    <col min="6234" max="6234" width="0" style="162" hidden="1" customWidth="1"/>
    <col min="6235" max="6235" width="9.44140625" style="162" customWidth="1"/>
    <col min="6236" max="6236" width="7.44140625" style="162" customWidth="1"/>
    <col min="6237" max="6237" width="11.5546875" style="162" customWidth="1"/>
    <col min="6238" max="6238" width="8.21875" style="162" customWidth="1"/>
    <col min="6239" max="6239" width="9.5546875" style="162" customWidth="1"/>
    <col min="6240" max="6240" width="0" style="162" hidden="1" customWidth="1"/>
    <col min="6241" max="6241" width="8.109375" style="162" customWidth="1"/>
    <col min="6242" max="6242" width="8.44140625" style="162" customWidth="1"/>
    <col min="6243" max="6243" width="6.5546875" style="162" customWidth="1"/>
    <col min="6244" max="6244" width="7" style="162" customWidth="1"/>
    <col min="6245" max="6245" width="5.88671875" style="162" customWidth="1"/>
    <col min="6246" max="6246" width="6.77734375" style="162" customWidth="1"/>
    <col min="6247" max="6247" width="5.88671875" style="162" customWidth="1"/>
    <col min="6248" max="6248" width="10" style="162" customWidth="1"/>
    <col min="6249" max="6249" width="9.5546875" style="162" customWidth="1"/>
    <col min="6250" max="6250" width="7.109375" style="162" customWidth="1"/>
    <col min="6251" max="6252" width="7.21875" style="162" customWidth="1"/>
    <col min="6253" max="6253" width="8.44140625" style="162" customWidth="1"/>
    <col min="6254" max="6254" width="8.88671875" style="162" customWidth="1"/>
    <col min="6255" max="6255" width="8.33203125" style="162" customWidth="1"/>
    <col min="6256" max="6256" width="9.21875" style="162" customWidth="1"/>
    <col min="6257" max="6257" width="7.109375" style="162" customWidth="1"/>
    <col min="6258" max="6258" width="7.6640625" style="162" customWidth="1"/>
    <col min="6259" max="6282" width="0" style="162" hidden="1" customWidth="1"/>
    <col min="6283" max="6283" width="9.109375" style="162" customWidth="1"/>
    <col min="6284" max="6284" width="11.21875" style="162" customWidth="1"/>
    <col min="6285" max="6285" width="11" style="162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9.88671875" style="162" customWidth="1"/>
    <col min="6480" max="6480" width="8.109375" style="162" customWidth="1"/>
    <col min="6481" max="6485" width="0" style="162" hidden="1" customWidth="1"/>
    <col min="6486" max="6486" width="9.33203125" style="162" customWidth="1"/>
    <col min="6487" max="6487" width="10.77734375" style="162" customWidth="1"/>
    <col min="6488" max="6488" width="0" style="162" hidden="1" customWidth="1"/>
    <col min="6489" max="6489" width="8.44140625" style="162" customWidth="1"/>
    <col min="6490" max="6490" width="0" style="162" hidden="1" customWidth="1"/>
    <col min="6491" max="6491" width="9.44140625" style="162" customWidth="1"/>
    <col min="6492" max="6492" width="7.44140625" style="162" customWidth="1"/>
    <col min="6493" max="6493" width="11.5546875" style="162" customWidth="1"/>
    <col min="6494" max="6494" width="8.21875" style="162" customWidth="1"/>
    <col min="6495" max="6495" width="9.5546875" style="162" customWidth="1"/>
    <col min="6496" max="6496" width="0" style="162" hidden="1" customWidth="1"/>
    <col min="6497" max="6497" width="8.109375" style="162" customWidth="1"/>
    <col min="6498" max="6498" width="8.44140625" style="162" customWidth="1"/>
    <col min="6499" max="6499" width="6.5546875" style="162" customWidth="1"/>
    <col min="6500" max="6500" width="7" style="162" customWidth="1"/>
    <col min="6501" max="6501" width="5.88671875" style="162" customWidth="1"/>
    <col min="6502" max="6502" width="6.77734375" style="162" customWidth="1"/>
    <col min="6503" max="6503" width="5.88671875" style="162" customWidth="1"/>
    <col min="6504" max="6504" width="10" style="162" customWidth="1"/>
    <col min="6505" max="6505" width="9.5546875" style="162" customWidth="1"/>
    <col min="6506" max="6506" width="7.109375" style="162" customWidth="1"/>
    <col min="6507" max="6508" width="7.21875" style="162" customWidth="1"/>
    <col min="6509" max="6509" width="8.44140625" style="162" customWidth="1"/>
    <col min="6510" max="6510" width="8.88671875" style="162" customWidth="1"/>
    <col min="6511" max="6511" width="8.33203125" style="162" customWidth="1"/>
    <col min="6512" max="6512" width="9.21875" style="162" customWidth="1"/>
    <col min="6513" max="6513" width="7.109375" style="162" customWidth="1"/>
    <col min="6514" max="6514" width="7.6640625" style="162" customWidth="1"/>
    <col min="6515" max="6538" width="0" style="162" hidden="1" customWidth="1"/>
    <col min="6539" max="6539" width="9.109375" style="162" customWidth="1"/>
    <col min="6540" max="6540" width="11.21875" style="162" customWidth="1"/>
    <col min="6541" max="6541" width="11" style="162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9.88671875" style="162" customWidth="1"/>
    <col min="6736" max="6736" width="8.109375" style="162" customWidth="1"/>
    <col min="6737" max="6741" width="0" style="162" hidden="1" customWidth="1"/>
    <col min="6742" max="6742" width="9.33203125" style="162" customWidth="1"/>
    <col min="6743" max="6743" width="10.77734375" style="162" customWidth="1"/>
    <col min="6744" max="6744" width="0" style="162" hidden="1" customWidth="1"/>
    <col min="6745" max="6745" width="8.44140625" style="162" customWidth="1"/>
    <col min="6746" max="6746" width="0" style="162" hidden="1" customWidth="1"/>
    <col min="6747" max="6747" width="9.44140625" style="162" customWidth="1"/>
    <col min="6748" max="6748" width="7.44140625" style="162" customWidth="1"/>
    <col min="6749" max="6749" width="11.5546875" style="162" customWidth="1"/>
    <col min="6750" max="6750" width="8.21875" style="162" customWidth="1"/>
    <col min="6751" max="6751" width="9.5546875" style="162" customWidth="1"/>
    <col min="6752" max="6752" width="0" style="162" hidden="1" customWidth="1"/>
    <col min="6753" max="6753" width="8.109375" style="162" customWidth="1"/>
    <col min="6754" max="6754" width="8.44140625" style="162" customWidth="1"/>
    <col min="6755" max="6755" width="6.5546875" style="162" customWidth="1"/>
    <col min="6756" max="6756" width="7" style="162" customWidth="1"/>
    <col min="6757" max="6757" width="5.88671875" style="162" customWidth="1"/>
    <col min="6758" max="6758" width="6.77734375" style="162" customWidth="1"/>
    <col min="6759" max="6759" width="5.88671875" style="162" customWidth="1"/>
    <col min="6760" max="6760" width="10" style="162" customWidth="1"/>
    <col min="6761" max="6761" width="9.5546875" style="162" customWidth="1"/>
    <col min="6762" max="6762" width="7.109375" style="162" customWidth="1"/>
    <col min="6763" max="6764" width="7.21875" style="162" customWidth="1"/>
    <col min="6765" max="6765" width="8.44140625" style="162" customWidth="1"/>
    <col min="6766" max="6766" width="8.88671875" style="162" customWidth="1"/>
    <col min="6767" max="6767" width="8.33203125" style="162" customWidth="1"/>
    <col min="6768" max="6768" width="9.21875" style="162" customWidth="1"/>
    <col min="6769" max="6769" width="7.109375" style="162" customWidth="1"/>
    <col min="6770" max="6770" width="7.6640625" style="162" customWidth="1"/>
    <col min="6771" max="6794" width="0" style="162" hidden="1" customWidth="1"/>
    <col min="6795" max="6795" width="9.109375" style="162" customWidth="1"/>
    <col min="6796" max="6796" width="11.21875" style="162" customWidth="1"/>
    <col min="6797" max="6797" width="11" style="162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9.88671875" style="162" customWidth="1"/>
    <col min="6992" max="6992" width="8.109375" style="162" customWidth="1"/>
    <col min="6993" max="6997" width="0" style="162" hidden="1" customWidth="1"/>
    <col min="6998" max="6998" width="9.33203125" style="162" customWidth="1"/>
    <col min="6999" max="6999" width="10.77734375" style="162" customWidth="1"/>
    <col min="7000" max="7000" width="0" style="162" hidden="1" customWidth="1"/>
    <col min="7001" max="7001" width="8.44140625" style="162" customWidth="1"/>
    <col min="7002" max="7002" width="0" style="162" hidden="1" customWidth="1"/>
    <col min="7003" max="7003" width="9.44140625" style="162" customWidth="1"/>
    <col min="7004" max="7004" width="7.44140625" style="162" customWidth="1"/>
    <col min="7005" max="7005" width="11.5546875" style="162" customWidth="1"/>
    <col min="7006" max="7006" width="8.21875" style="162" customWidth="1"/>
    <col min="7007" max="7007" width="9.5546875" style="162" customWidth="1"/>
    <col min="7008" max="7008" width="0" style="162" hidden="1" customWidth="1"/>
    <col min="7009" max="7009" width="8.109375" style="162" customWidth="1"/>
    <col min="7010" max="7010" width="8.44140625" style="162" customWidth="1"/>
    <col min="7011" max="7011" width="6.5546875" style="162" customWidth="1"/>
    <col min="7012" max="7012" width="7" style="162" customWidth="1"/>
    <col min="7013" max="7013" width="5.88671875" style="162" customWidth="1"/>
    <col min="7014" max="7014" width="6.77734375" style="162" customWidth="1"/>
    <col min="7015" max="7015" width="5.88671875" style="162" customWidth="1"/>
    <col min="7016" max="7016" width="10" style="162" customWidth="1"/>
    <col min="7017" max="7017" width="9.5546875" style="162" customWidth="1"/>
    <col min="7018" max="7018" width="7.109375" style="162" customWidth="1"/>
    <col min="7019" max="7020" width="7.21875" style="162" customWidth="1"/>
    <col min="7021" max="7021" width="8.44140625" style="162" customWidth="1"/>
    <col min="7022" max="7022" width="8.88671875" style="162" customWidth="1"/>
    <col min="7023" max="7023" width="8.33203125" style="162" customWidth="1"/>
    <col min="7024" max="7024" width="9.21875" style="162" customWidth="1"/>
    <col min="7025" max="7025" width="7.109375" style="162" customWidth="1"/>
    <col min="7026" max="7026" width="7.6640625" style="162" customWidth="1"/>
    <col min="7027" max="7050" width="0" style="162" hidden="1" customWidth="1"/>
    <col min="7051" max="7051" width="9.109375" style="162" customWidth="1"/>
    <col min="7052" max="7052" width="11.21875" style="162" customWidth="1"/>
    <col min="7053" max="7053" width="11" style="162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9.88671875" style="162" customWidth="1"/>
    <col min="7248" max="7248" width="8.109375" style="162" customWidth="1"/>
    <col min="7249" max="7253" width="0" style="162" hidden="1" customWidth="1"/>
    <col min="7254" max="7254" width="9.33203125" style="162" customWidth="1"/>
    <col min="7255" max="7255" width="10.77734375" style="162" customWidth="1"/>
    <col min="7256" max="7256" width="0" style="162" hidden="1" customWidth="1"/>
    <col min="7257" max="7257" width="8.44140625" style="162" customWidth="1"/>
    <col min="7258" max="7258" width="0" style="162" hidden="1" customWidth="1"/>
    <col min="7259" max="7259" width="9.44140625" style="162" customWidth="1"/>
    <col min="7260" max="7260" width="7.44140625" style="162" customWidth="1"/>
    <col min="7261" max="7261" width="11.5546875" style="162" customWidth="1"/>
    <col min="7262" max="7262" width="8.21875" style="162" customWidth="1"/>
    <col min="7263" max="7263" width="9.5546875" style="162" customWidth="1"/>
    <col min="7264" max="7264" width="0" style="162" hidden="1" customWidth="1"/>
    <col min="7265" max="7265" width="8.109375" style="162" customWidth="1"/>
    <col min="7266" max="7266" width="8.44140625" style="162" customWidth="1"/>
    <col min="7267" max="7267" width="6.5546875" style="162" customWidth="1"/>
    <col min="7268" max="7268" width="7" style="162" customWidth="1"/>
    <col min="7269" max="7269" width="5.88671875" style="162" customWidth="1"/>
    <col min="7270" max="7270" width="6.77734375" style="162" customWidth="1"/>
    <col min="7271" max="7271" width="5.88671875" style="162" customWidth="1"/>
    <col min="7272" max="7272" width="10" style="162" customWidth="1"/>
    <col min="7273" max="7273" width="9.5546875" style="162" customWidth="1"/>
    <col min="7274" max="7274" width="7.109375" style="162" customWidth="1"/>
    <col min="7275" max="7276" width="7.21875" style="162" customWidth="1"/>
    <col min="7277" max="7277" width="8.44140625" style="162" customWidth="1"/>
    <col min="7278" max="7278" width="8.88671875" style="162" customWidth="1"/>
    <col min="7279" max="7279" width="8.33203125" style="162" customWidth="1"/>
    <col min="7280" max="7280" width="9.21875" style="162" customWidth="1"/>
    <col min="7281" max="7281" width="7.109375" style="162" customWidth="1"/>
    <col min="7282" max="7282" width="7.6640625" style="162" customWidth="1"/>
    <col min="7283" max="7306" width="0" style="162" hidden="1" customWidth="1"/>
    <col min="7307" max="7307" width="9.109375" style="162" customWidth="1"/>
    <col min="7308" max="7308" width="11.21875" style="162" customWidth="1"/>
    <col min="7309" max="7309" width="11" style="162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9.88671875" style="162" customWidth="1"/>
    <col min="7504" max="7504" width="8.109375" style="162" customWidth="1"/>
    <col min="7505" max="7509" width="0" style="162" hidden="1" customWidth="1"/>
    <col min="7510" max="7510" width="9.33203125" style="162" customWidth="1"/>
    <col min="7511" max="7511" width="10.77734375" style="162" customWidth="1"/>
    <col min="7512" max="7512" width="0" style="162" hidden="1" customWidth="1"/>
    <col min="7513" max="7513" width="8.44140625" style="162" customWidth="1"/>
    <col min="7514" max="7514" width="0" style="162" hidden="1" customWidth="1"/>
    <col min="7515" max="7515" width="9.44140625" style="162" customWidth="1"/>
    <col min="7516" max="7516" width="7.44140625" style="162" customWidth="1"/>
    <col min="7517" max="7517" width="11.5546875" style="162" customWidth="1"/>
    <col min="7518" max="7518" width="8.21875" style="162" customWidth="1"/>
    <col min="7519" max="7519" width="9.5546875" style="162" customWidth="1"/>
    <col min="7520" max="7520" width="0" style="162" hidden="1" customWidth="1"/>
    <col min="7521" max="7521" width="8.109375" style="162" customWidth="1"/>
    <col min="7522" max="7522" width="8.44140625" style="162" customWidth="1"/>
    <col min="7523" max="7523" width="6.5546875" style="162" customWidth="1"/>
    <col min="7524" max="7524" width="7" style="162" customWidth="1"/>
    <col min="7525" max="7525" width="5.88671875" style="162" customWidth="1"/>
    <col min="7526" max="7526" width="6.77734375" style="162" customWidth="1"/>
    <col min="7527" max="7527" width="5.88671875" style="162" customWidth="1"/>
    <col min="7528" max="7528" width="10" style="162" customWidth="1"/>
    <col min="7529" max="7529" width="9.5546875" style="162" customWidth="1"/>
    <col min="7530" max="7530" width="7.109375" style="162" customWidth="1"/>
    <col min="7531" max="7532" width="7.21875" style="162" customWidth="1"/>
    <col min="7533" max="7533" width="8.44140625" style="162" customWidth="1"/>
    <col min="7534" max="7534" width="8.88671875" style="162" customWidth="1"/>
    <col min="7535" max="7535" width="8.33203125" style="162" customWidth="1"/>
    <col min="7536" max="7536" width="9.21875" style="162" customWidth="1"/>
    <col min="7537" max="7537" width="7.109375" style="162" customWidth="1"/>
    <col min="7538" max="7538" width="7.6640625" style="162" customWidth="1"/>
    <col min="7539" max="7562" width="0" style="162" hidden="1" customWidth="1"/>
    <col min="7563" max="7563" width="9.109375" style="162" customWidth="1"/>
    <col min="7564" max="7564" width="11.21875" style="162" customWidth="1"/>
    <col min="7565" max="7565" width="11" style="162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9.88671875" style="162" customWidth="1"/>
    <col min="7760" max="7760" width="8.109375" style="162" customWidth="1"/>
    <col min="7761" max="7765" width="0" style="162" hidden="1" customWidth="1"/>
    <col min="7766" max="7766" width="9.33203125" style="162" customWidth="1"/>
    <col min="7767" max="7767" width="10.77734375" style="162" customWidth="1"/>
    <col min="7768" max="7768" width="0" style="162" hidden="1" customWidth="1"/>
    <col min="7769" max="7769" width="8.44140625" style="162" customWidth="1"/>
    <col min="7770" max="7770" width="0" style="162" hidden="1" customWidth="1"/>
    <col min="7771" max="7771" width="9.44140625" style="162" customWidth="1"/>
    <col min="7772" max="7772" width="7.44140625" style="162" customWidth="1"/>
    <col min="7773" max="7773" width="11.5546875" style="162" customWidth="1"/>
    <col min="7774" max="7774" width="8.21875" style="162" customWidth="1"/>
    <col min="7775" max="7775" width="9.5546875" style="162" customWidth="1"/>
    <col min="7776" max="7776" width="0" style="162" hidden="1" customWidth="1"/>
    <col min="7777" max="7777" width="8.109375" style="162" customWidth="1"/>
    <col min="7778" max="7778" width="8.44140625" style="162" customWidth="1"/>
    <col min="7779" max="7779" width="6.5546875" style="162" customWidth="1"/>
    <col min="7780" max="7780" width="7" style="162" customWidth="1"/>
    <col min="7781" max="7781" width="5.88671875" style="162" customWidth="1"/>
    <col min="7782" max="7782" width="6.77734375" style="162" customWidth="1"/>
    <col min="7783" max="7783" width="5.88671875" style="162" customWidth="1"/>
    <col min="7784" max="7784" width="10" style="162" customWidth="1"/>
    <col min="7785" max="7785" width="9.5546875" style="162" customWidth="1"/>
    <col min="7786" max="7786" width="7.109375" style="162" customWidth="1"/>
    <col min="7787" max="7788" width="7.21875" style="162" customWidth="1"/>
    <col min="7789" max="7789" width="8.44140625" style="162" customWidth="1"/>
    <col min="7790" max="7790" width="8.88671875" style="162" customWidth="1"/>
    <col min="7791" max="7791" width="8.33203125" style="162" customWidth="1"/>
    <col min="7792" max="7792" width="9.21875" style="162" customWidth="1"/>
    <col min="7793" max="7793" width="7.109375" style="162" customWidth="1"/>
    <col min="7794" max="7794" width="7.6640625" style="162" customWidth="1"/>
    <col min="7795" max="7818" width="0" style="162" hidden="1" customWidth="1"/>
    <col min="7819" max="7819" width="9.109375" style="162" customWidth="1"/>
    <col min="7820" max="7820" width="11.21875" style="162" customWidth="1"/>
    <col min="7821" max="7821" width="11" style="162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9.88671875" style="162" customWidth="1"/>
    <col min="8016" max="8016" width="8.109375" style="162" customWidth="1"/>
    <col min="8017" max="8021" width="0" style="162" hidden="1" customWidth="1"/>
    <col min="8022" max="8022" width="9.33203125" style="162" customWidth="1"/>
    <col min="8023" max="8023" width="10.77734375" style="162" customWidth="1"/>
    <col min="8024" max="8024" width="0" style="162" hidden="1" customWidth="1"/>
    <col min="8025" max="8025" width="8.44140625" style="162" customWidth="1"/>
    <col min="8026" max="8026" width="0" style="162" hidden="1" customWidth="1"/>
    <col min="8027" max="8027" width="9.44140625" style="162" customWidth="1"/>
    <col min="8028" max="8028" width="7.44140625" style="162" customWidth="1"/>
    <col min="8029" max="8029" width="11.5546875" style="162" customWidth="1"/>
    <col min="8030" max="8030" width="8.21875" style="162" customWidth="1"/>
    <col min="8031" max="8031" width="9.5546875" style="162" customWidth="1"/>
    <col min="8032" max="8032" width="0" style="162" hidden="1" customWidth="1"/>
    <col min="8033" max="8033" width="8.109375" style="162" customWidth="1"/>
    <col min="8034" max="8034" width="8.44140625" style="162" customWidth="1"/>
    <col min="8035" max="8035" width="6.5546875" style="162" customWidth="1"/>
    <col min="8036" max="8036" width="7" style="162" customWidth="1"/>
    <col min="8037" max="8037" width="5.88671875" style="162" customWidth="1"/>
    <col min="8038" max="8038" width="6.77734375" style="162" customWidth="1"/>
    <col min="8039" max="8039" width="5.88671875" style="162" customWidth="1"/>
    <col min="8040" max="8040" width="10" style="162" customWidth="1"/>
    <col min="8041" max="8041" width="9.5546875" style="162" customWidth="1"/>
    <col min="8042" max="8042" width="7.109375" style="162" customWidth="1"/>
    <col min="8043" max="8044" width="7.21875" style="162" customWidth="1"/>
    <col min="8045" max="8045" width="8.44140625" style="162" customWidth="1"/>
    <col min="8046" max="8046" width="8.88671875" style="162" customWidth="1"/>
    <col min="8047" max="8047" width="8.33203125" style="162" customWidth="1"/>
    <col min="8048" max="8048" width="9.21875" style="162" customWidth="1"/>
    <col min="8049" max="8049" width="7.109375" style="162" customWidth="1"/>
    <col min="8050" max="8050" width="7.6640625" style="162" customWidth="1"/>
    <col min="8051" max="8074" width="0" style="162" hidden="1" customWidth="1"/>
    <col min="8075" max="8075" width="9.109375" style="162" customWidth="1"/>
    <col min="8076" max="8076" width="11.21875" style="162" customWidth="1"/>
    <col min="8077" max="8077" width="11" style="162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9.88671875" style="162" customWidth="1"/>
    <col min="8272" max="8272" width="8.109375" style="162" customWidth="1"/>
    <col min="8273" max="8277" width="0" style="162" hidden="1" customWidth="1"/>
    <col min="8278" max="8278" width="9.33203125" style="162" customWidth="1"/>
    <col min="8279" max="8279" width="10.77734375" style="162" customWidth="1"/>
    <col min="8280" max="8280" width="0" style="162" hidden="1" customWidth="1"/>
    <col min="8281" max="8281" width="8.44140625" style="162" customWidth="1"/>
    <col min="8282" max="8282" width="0" style="162" hidden="1" customWidth="1"/>
    <col min="8283" max="8283" width="9.44140625" style="162" customWidth="1"/>
    <col min="8284" max="8284" width="7.44140625" style="162" customWidth="1"/>
    <col min="8285" max="8285" width="11.5546875" style="162" customWidth="1"/>
    <col min="8286" max="8286" width="8.21875" style="162" customWidth="1"/>
    <col min="8287" max="8287" width="9.5546875" style="162" customWidth="1"/>
    <col min="8288" max="8288" width="0" style="162" hidden="1" customWidth="1"/>
    <col min="8289" max="8289" width="8.109375" style="162" customWidth="1"/>
    <col min="8290" max="8290" width="8.44140625" style="162" customWidth="1"/>
    <col min="8291" max="8291" width="6.5546875" style="162" customWidth="1"/>
    <col min="8292" max="8292" width="7" style="162" customWidth="1"/>
    <col min="8293" max="8293" width="5.88671875" style="162" customWidth="1"/>
    <col min="8294" max="8294" width="6.77734375" style="162" customWidth="1"/>
    <col min="8295" max="8295" width="5.88671875" style="162" customWidth="1"/>
    <col min="8296" max="8296" width="10" style="162" customWidth="1"/>
    <col min="8297" max="8297" width="9.5546875" style="162" customWidth="1"/>
    <col min="8298" max="8298" width="7.109375" style="162" customWidth="1"/>
    <col min="8299" max="8300" width="7.21875" style="162" customWidth="1"/>
    <col min="8301" max="8301" width="8.44140625" style="162" customWidth="1"/>
    <col min="8302" max="8302" width="8.88671875" style="162" customWidth="1"/>
    <col min="8303" max="8303" width="8.33203125" style="162" customWidth="1"/>
    <col min="8304" max="8304" width="9.21875" style="162" customWidth="1"/>
    <col min="8305" max="8305" width="7.109375" style="162" customWidth="1"/>
    <col min="8306" max="8306" width="7.6640625" style="162" customWidth="1"/>
    <col min="8307" max="8330" width="0" style="162" hidden="1" customWidth="1"/>
    <col min="8331" max="8331" width="9.109375" style="162" customWidth="1"/>
    <col min="8332" max="8332" width="11.21875" style="162" customWidth="1"/>
    <col min="8333" max="8333" width="11" style="162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9.88671875" style="162" customWidth="1"/>
    <col min="8528" max="8528" width="8.109375" style="162" customWidth="1"/>
    <col min="8529" max="8533" width="0" style="162" hidden="1" customWidth="1"/>
    <col min="8534" max="8534" width="9.33203125" style="162" customWidth="1"/>
    <col min="8535" max="8535" width="10.77734375" style="162" customWidth="1"/>
    <col min="8536" max="8536" width="0" style="162" hidden="1" customWidth="1"/>
    <col min="8537" max="8537" width="8.44140625" style="162" customWidth="1"/>
    <col min="8538" max="8538" width="0" style="162" hidden="1" customWidth="1"/>
    <col min="8539" max="8539" width="9.44140625" style="162" customWidth="1"/>
    <col min="8540" max="8540" width="7.44140625" style="162" customWidth="1"/>
    <col min="8541" max="8541" width="11.5546875" style="162" customWidth="1"/>
    <col min="8542" max="8542" width="8.21875" style="162" customWidth="1"/>
    <col min="8543" max="8543" width="9.5546875" style="162" customWidth="1"/>
    <col min="8544" max="8544" width="0" style="162" hidden="1" customWidth="1"/>
    <col min="8545" max="8545" width="8.109375" style="162" customWidth="1"/>
    <col min="8546" max="8546" width="8.44140625" style="162" customWidth="1"/>
    <col min="8547" max="8547" width="6.5546875" style="162" customWidth="1"/>
    <col min="8548" max="8548" width="7" style="162" customWidth="1"/>
    <col min="8549" max="8549" width="5.88671875" style="162" customWidth="1"/>
    <col min="8550" max="8550" width="6.77734375" style="162" customWidth="1"/>
    <col min="8551" max="8551" width="5.88671875" style="162" customWidth="1"/>
    <col min="8552" max="8552" width="10" style="162" customWidth="1"/>
    <col min="8553" max="8553" width="9.5546875" style="162" customWidth="1"/>
    <col min="8554" max="8554" width="7.109375" style="162" customWidth="1"/>
    <col min="8555" max="8556" width="7.21875" style="162" customWidth="1"/>
    <col min="8557" max="8557" width="8.44140625" style="162" customWidth="1"/>
    <col min="8558" max="8558" width="8.88671875" style="162" customWidth="1"/>
    <col min="8559" max="8559" width="8.33203125" style="162" customWidth="1"/>
    <col min="8560" max="8560" width="9.21875" style="162" customWidth="1"/>
    <col min="8561" max="8561" width="7.109375" style="162" customWidth="1"/>
    <col min="8562" max="8562" width="7.6640625" style="162" customWidth="1"/>
    <col min="8563" max="8586" width="0" style="162" hidden="1" customWidth="1"/>
    <col min="8587" max="8587" width="9.109375" style="162" customWidth="1"/>
    <col min="8588" max="8588" width="11.21875" style="162" customWidth="1"/>
    <col min="8589" max="8589" width="11" style="162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9.88671875" style="162" customWidth="1"/>
    <col min="8784" max="8784" width="8.109375" style="162" customWidth="1"/>
    <col min="8785" max="8789" width="0" style="162" hidden="1" customWidth="1"/>
    <col min="8790" max="8790" width="9.33203125" style="162" customWidth="1"/>
    <col min="8791" max="8791" width="10.77734375" style="162" customWidth="1"/>
    <col min="8792" max="8792" width="0" style="162" hidden="1" customWidth="1"/>
    <col min="8793" max="8793" width="8.44140625" style="162" customWidth="1"/>
    <col min="8794" max="8794" width="0" style="162" hidden="1" customWidth="1"/>
    <col min="8795" max="8795" width="9.44140625" style="162" customWidth="1"/>
    <col min="8796" max="8796" width="7.44140625" style="162" customWidth="1"/>
    <col min="8797" max="8797" width="11.5546875" style="162" customWidth="1"/>
    <col min="8798" max="8798" width="8.21875" style="162" customWidth="1"/>
    <col min="8799" max="8799" width="9.5546875" style="162" customWidth="1"/>
    <col min="8800" max="8800" width="0" style="162" hidden="1" customWidth="1"/>
    <col min="8801" max="8801" width="8.109375" style="162" customWidth="1"/>
    <col min="8802" max="8802" width="8.44140625" style="162" customWidth="1"/>
    <col min="8803" max="8803" width="6.5546875" style="162" customWidth="1"/>
    <col min="8804" max="8804" width="7" style="162" customWidth="1"/>
    <col min="8805" max="8805" width="5.88671875" style="162" customWidth="1"/>
    <col min="8806" max="8806" width="6.77734375" style="162" customWidth="1"/>
    <col min="8807" max="8807" width="5.88671875" style="162" customWidth="1"/>
    <col min="8808" max="8808" width="10" style="162" customWidth="1"/>
    <col min="8809" max="8809" width="9.5546875" style="162" customWidth="1"/>
    <col min="8810" max="8810" width="7.109375" style="162" customWidth="1"/>
    <col min="8811" max="8812" width="7.21875" style="162" customWidth="1"/>
    <col min="8813" max="8813" width="8.44140625" style="162" customWidth="1"/>
    <col min="8814" max="8814" width="8.88671875" style="162" customWidth="1"/>
    <col min="8815" max="8815" width="8.33203125" style="162" customWidth="1"/>
    <col min="8816" max="8816" width="9.21875" style="162" customWidth="1"/>
    <col min="8817" max="8817" width="7.109375" style="162" customWidth="1"/>
    <col min="8818" max="8818" width="7.6640625" style="162" customWidth="1"/>
    <col min="8819" max="8842" width="0" style="162" hidden="1" customWidth="1"/>
    <col min="8843" max="8843" width="9.109375" style="162" customWidth="1"/>
    <col min="8844" max="8844" width="11.21875" style="162" customWidth="1"/>
    <col min="8845" max="8845" width="11" style="162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9.88671875" style="162" customWidth="1"/>
    <col min="9040" max="9040" width="8.109375" style="162" customWidth="1"/>
    <col min="9041" max="9045" width="0" style="162" hidden="1" customWidth="1"/>
    <col min="9046" max="9046" width="9.33203125" style="162" customWidth="1"/>
    <col min="9047" max="9047" width="10.77734375" style="162" customWidth="1"/>
    <col min="9048" max="9048" width="0" style="162" hidden="1" customWidth="1"/>
    <col min="9049" max="9049" width="8.44140625" style="162" customWidth="1"/>
    <col min="9050" max="9050" width="0" style="162" hidden="1" customWidth="1"/>
    <col min="9051" max="9051" width="9.44140625" style="162" customWidth="1"/>
    <col min="9052" max="9052" width="7.44140625" style="162" customWidth="1"/>
    <col min="9053" max="9053" width="11.5546875" style="162" customWidth="1"/>
    <col min="9054" max="9054" width="8.21875" style="162" customWidth="1"/>
    <col min="9055" max="9055" width="9.5546875" style="162" customWidth="1"/>
    <col min="9056" max="9056" width="0" style="162" hidden="1" customWidth="1"/>
    <col min="9057" max="9057" width="8.109375" style="162" customWidth="1"/>
    <col min="9058" max="9058" width="8.44140625" style="162" customWidth="1"/>
    <col min="9059" max="9059" width="6.5546875" style="162" customWidth="1"/>
    <col min="9060" max="9060" width="7" style="162" customWidth="1"/>
    <col min="9061" max="9061" width="5.88671875" style="162" customWidth="1"/>
    <col min="9062" max="9062" width="6.77734375" style="162" customWidth="1"/>
    <col min="9063" max="9063" width="5.88671875" style="162" customWidth="1"/>
    <col min="9064" max="9064" width="10" style="162" customWidth="1"/>
    <col min="9065" max="9065" width="9.5546875" style="162" customWidth="1"/>
    <col min="9066" max="9066" width="7.109375" style="162" customWidth="1"/>
    <col min="9067" max="9068" width="7.21875" style="162" customWidth="1"/>
    <col min="9069" max="9069" width="8.44140625" style="162" customWidth="1"/>
    <col min="9070" max="9070" width="8.88671875" style="162" customWidth="1"/>
    <col min="9071" max="9071" width="8.33203125" style="162" customWidth="1"/>
    <col min="9072" max="9072" width="9.21875" style="162" customWidth="1"/>
    <col min="9073" max="9073" width="7.109375" style="162" customWidth="1"/>
    <col min="9074" max="9074" width="7.6640625" style="162" customWidth="1"/>
    <col min="9075" max="9098" width="0" style="162" hidden="1" customWidth="1"/>
    <col min="9099" max="9099" width="9.109375" style="162" customWidth="1"/>
    <col min="9100" max="9100" width="11.21875" style="162" customWidth="1"/>
    <col min="9101" max="9101" width="11" style="162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9.88671875" style="162" customWidth="1"/>
    <col min="9296" max="9296" width="8.109375" style="162" customWidth="1"/>
    <col min="9297" max="9301" width="0" style="162" hidden="1" customWidth="1"/>
    <col min="9302" max="9302" width="9.33203125" style="162" customWidth="1"/>
    <col min="9303" max="9303" width="10.77734375" style="162" customWidth="1"/>
    <col min="9304" max="9304" width="0" style="162" hidden="1" customWidth="1"/>
    <col min="9305" max="9305" width="8.44140625" style="162" customWidth="1"/>
    <col min="9306" max="9306" width="0" style="162" hidden="1" customWidth="1"/>
    <col min="9307" max="9307" width="9.44140625" style="162" customWidth="1"/>
    <col min="9308" max="9308" width="7.44140625" style="162" customWidth="1"/>
    <col min="9309" max="9309" width="11.5546875" style="162" customWidth="1"/>
    <col min="9310" max="9310" width="8.21875" style="162" customWidth="1"/>
    <col min="9311" max="9311" width="9.5546875" style="162" customWidth="1"/>
    <col min="9312" max="9312" width="0" style="162" hidden="1" customWidth="1"/>
    <col min="9313" max="9313" width="8.109375" style="162" customWidth="1"/>
    <col min="9314" max="9314" width="8.44140625" style="162" customWidth="1"/>
    <col min="9315" max="9315" width="6.5546875" style="162" customWidth="1"/>
    <col min="9316" max="9316" width="7" style="162" customWidth="1"/>
    <col min="9317" max="9317" width="5.88671875" style="162" customWidth="1"/>
    <col min="9318" max="9318" width="6.77734375" style="162" customWidth="1"/>
    <col min="9319" max="9319" width="5.88671875" style="162" customWidth="1"/>
    <col min="9320" max="9320" width="10" style="162" customWidth="1"/>
    <col min="9321" max="9321" width="9.5546875" style="162" customWidth="1"/>
    <col min="9322" max="9322" width="7.109375" style="162" customWidth="1"/>
    <col min="9323" max="9324" width="7.21875" style="162" customWidth="1"/>
    <col min="9325" max="9325" width="8.44140625" style="162" customWidth="1"/>
    <col min="9326" max="9326" width="8.88671875" style="162" customWidth="1"/>
    <col min="9327" max="9327" width="8.33203125" style="162" customWidth="1"/>
    <col min="9328" max="9328" width="9.21875" style="162" customWidth="1"/>
    <col min="9329" max="9329" width="7.109375" style="162" customWidth="1"/>
    <col min="9330" max="9330" width="7.6640625" style="162" customWidth="1"/>
    <col min="9331" max="9354" width="0" style="162" hidden="1" customWidth="1"/>
    <col min="9355" max="9355" width="9.109375" style="162" customWidth="1"/>
    <col min="9356" max="9356" width="11.21875" style="162" customWidth="1"/>
    <col min="9357" max="9357" width="11" style="162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9.88671875" style="162" customWidth="1"/>
    <col min="9552" max="9552" width="8.109375" style="162" customWidth="1"/>
    <col min="9553" max="9557" width="0" style="162" hidden="1" customWidth="1"/>
    <col min="9558" max="9558" width="9.33203125" style="162" customWidth="1"/>
    <col min="9559" max="9559" width="10.77734375" style="162" customWidth="1"/>
    <col min="9560" max="9560" width="0" style="162" hidden="1" customWidth="1"/>
    <col min="9561" max="9561" width="8.44140625" style="162" customWidth="1"/>
    <col min="9562" max="9562" width="0" style="162" hidden="1" customWidth="1"/>
    <col min="9563" max="9563" width="9.44140625" style="162" customWidth="1"/>
    <col min="9564" max="9564" width="7.44140625" style="162" customWidth="1"/>
    <col min="9565" max="9565" width="11.5546875" style="162" customWidth="1"/>
    <col min="9566" max="9566" width="8.21875" style="162" customWidth="1"/>
    <col min="9567" max="9567" width="9.5546875" style="162" customWidth="1"/>
    <col min="9568" max="9568" width="0" style="162" hidden="1" customWidth="1"/>
    <col min="9569" max="9569" width="8.109375" style="162" customWidth="1"/>
    <col min="9570" max="9570" width="8.44140625" style="162" customWidth="1"/>
    <col min="9571" max="9571" width="6.5546875" style="162" customWidth="1"/>
    <col min="9572" max="9572" width="7" style="162" customWidth="1"/>
    <col min="9573" max="9573" width="5.88671875" style="162" customWidth="1"/>
    <col min="9574" max="9574" width="6.77734375" style="162" customWidth="1"/>
    <col min="9575" max="9575" width="5.88671875" style="162" customWidth="1"/>
    <col min="9576" max="9576" width="10" style="162" customWidth="1"/>
    <col min="9577" max="9577" width="9.5546875" style="162" customWidth="1"/>
    <col min="9578" max="9578" width="7.109375" style="162" customWidth="1"/>
    <col min="9579" max="9580" width="7.21875" style="162" customWidth="1"/>
    <col min="9581" max="9581" width="8.44140625" style="162" customWidth="1"/>
    <col min="9582" max="9582" width="8.88671875" style="162" customWidth="1"/>
    <col min="9583" max="9583" width="8.33203125" style="162" customWidth="1"/>
    <col min="9584" max="9584" width="9.21875" style="162" customWidth="1"/>
    <col min="9585" max="9585" width="7.109375" style="162" customWidth="1"/>
    <col min="9586" max="9586" width="7.6640625" style="162" customWidth="1"/>
    <col min="9587" max="9610" width="0" style="162" hidden="1" customWidth="1"/>
    <col min="9611" max="9611" width="9.109375" style="162" customWidth="1"/>
    <col min="9612" max="9612" width="11.21875" style="162" customWidth="1"/>
    <col min="9613" max="9613" width="11" style="162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9.88671875" style="162" customWidth="1"/>
    <col min="9808" max="9808" width="8.109375" style="162" customWidth="1"/>
    <col min="9809" max="9813" width="0" style="162" hidden="1" customWidth="1"/>
    <col min="9814" max="9814" width="9.33203125" style="162" customWidth="1"/>
    <col min="9815" max="9815" width="10.77734375" style="162" customWidth="1"/>
    <col min="9816" max="9816" width="0" style="162" hidden="1" customWidth="1"/>
    <col min="9817" max="9817" width="8.44140625" style="162" customWidth="1"/>
    <col min="9818" max="9818" width="0" style="162" hidden="1" customWidth="1"/>
    <col min="9819" max="9819" width="9.44140625" style="162" customWidth="1"/>
    <col min="9820" max="9820" width="7.44140625" style="162" customWidth="1"/>
    <col min="9821" max="9821" width="11.5546875" style="162" customWidth="1"/>
    <col min="9822" max="9822" width="8.21875" style="162" customWidth="1"/>
    <col min="9823" max="9823" width="9.5546875" style="162" customWidth="1"/>
    <col min="9824" max="9824" width="0" style="162" hidden="1" customWidth="1"/>
    <col min="9825" max="9825" width="8.109375" style="162" customWidth="1"/>
    <col min="9826" max="9826" width="8.44140625" style="162" customWidth="1"/>
    <col min="9827" max="9827" width="6.5546875" style="162" customWidth="1"/>
    <col min="9828" max="9828" width="7" style="162" customWidth="1"/>
    <col min="9829" max="9829" width="5.88671875" style="162" customWidth="1"/>
    <col min="9830" max="9830" width="6.77734375" style="162" customWidth="1"/>
    <col min="9831" max="9831" width="5.88671875" style="162" customWidth="1"/>
    <col min="9832" max="9832" width="10" style="162" customWidth="1"/>
    <col min="9833" max="9833" width="9.5546875" style="162" customWidth="1"/>
    <col min="9834" max="9834" width="7.109375" style="162" customWidth="1"/>
    <col min="9835" max="9836" width="7.21875" style="162" customWidth="1"/>
    <col min="9837" max="9837" width="8.44140625" style="162" customWidth="1"/>
    <col min="9838" max="9838" width="8.88671875" style="162" customWidth="1"/>
    <col min="9839" max="9839" width="8.33203125" style="162" customWidth="1"/>
    <col min="9840" max="9840" width="9.21875" style="162" customWidth="1"/>
    <col min="9841" max="9841" width="7.109375" style="162" customWidth="1"/>
    <col min="9842" max="9842" width="7.6640625" style="162" customWidth="1"/>
    <col min="9843" max="9866" width="0" style="162" hidden="1" customWidth="1"/>
    <col min="9867" max="9867" width="9.109375" style="162" customWidth="1"/>
    <col min="9868" max="9868" width="11.21875" style="162" customWidth="1"/>
    <col min="9869" max="9869" width="11" style="162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9.88671875" style="162" customWidth="1"/>
    <col min="10064" max="10064" width="8.109375" style="162" customWidth="1"/>
    <col min="10065" max="10069" width="0" style="162" hidden="1" customWidth="1"/>
    <col min="10070" max="10070" width="9.33203125" style="162" customWidth="1"/>
    <col min="10071" max="10071" width="10.77734375" style="162" customWidth="1"/>
    <col min="10072" max="10072" width="0" style="162" hidden="1" customWidth="1"/>
    <col min="10073" max="10073" width="8.44140625" style="162" customWidth="1"/>
    <col min="10074" max="10074" width="0" style="162" hidden="1" customWidth="1"/>
    <col min="10075" max="10075" width="9.44140625" style="162" customWidth="1"/>
    <col min="10076" max="10076" width="7.44140625" style="162" customWidth="1"/>
    <col min="10077" max="10077" width="11.5546875" style="162" customWidth="1"/>
    <col min="10078" max="10078" width="8.21875" style="162" customWidth="1"/>
    <col min="10079" max="10079" width="9.5546875" style="162" customWidth="1"/>
    <col min="10080" max="10080" width="0" style="162" hidden="1" customWidth="1"/>
    <col min="10081" max="10081" width="8.109375" style="162" customWidth="1"/>
    <col min="10082" max="10082" width="8.44140625" style="162" customWidth="1"/>
    <col min="10083" max="10083" width="6.5546875" style="162" customWidth="1"/>
    <col min="10084" max="10084" width="7" style="162" customWidth="1"/>
    <col min="10085" max="10085" width="5.88671875" style="162" customWidth="1"/>
    <col min="10086" max="10086" width="6.77734375" style="162" customWidth="1"/>
    <col min="10087" max="10087" width="5.88671875" style="162" customWidth="1"/>
    <col min="10088" max="10088" width="10" style="162" customWidth="1"/>
    <col min="10089" max="10089" width="9.5546875" style="162" customWidth="1"/>
    <col min="10090" max="10090" width="7.109375" style="162" customWidth="1"/>
    <col min="10091" max="10092" width="7.21875" style="162" customWidth="1"/>
    <col min="10093" max="10093" width="8.44140625" style="162" customWidth="1"/>
    <col min="10094" max="10094" width="8.88671875" style="162" customWidth="1"/>
    <col min="10095" max="10095" width="8.33203125" style="162" customWidth="1"/>
    <col min="10096" max="10096" width="9.21875" style="162" customWidth="1"/>
    <col min="10097" max="10097" width="7.109375" style="162" customWidth="1"/>
    <col min="10098" max="10098" width="7.6640625" style="162" customWidth="1"/>
    <col min="10099" max="10122" width="0" style="162" hidden="1" customWidth="1"/>
    <col min="10123" max="10123" width="9.109375" style="162" customWidth="1"/>
    <col min="10124" max="10124" width="11.21875" style="162" customWidth="1"/>
    <col min="10125" max="10125" width="11" style="162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9.88671875" style="162" customWidth="1"/>
    <col min="10320" max="10320" width="8.109375" style="162" customWidth="1"/>
    <col min="10321" max="10325" width="0" style="162" hidden="1" customWidth="1"/>
    <col min="10326" max="10326" width="9.33203125" style="162" customWidth="1"/>
    <col min="10327" max="10327" width="10.77734375" style="162" customWidth="1"/>
    <col min="10328" max="10328" width="0" style="162" hidden="1" customWidth="1"/>
    <col min="10329" max="10329" width="8.44140625" style="162" customWidth="1"/>
    <col min="10330" max="10330" width="0" style="162" hidden="1" customWidth="1"/>
    <col min="10331" max="10331" width="9.44140625" style="162" customWidth="1"/>
    <col min="10332" max="10332" width="7.44140625" style="162" customWidth="1"/>
    <col min="10333" max="10333" width="11.5546875" style="162" customWidth="1"/>
    <col min="10334" max="10334" width="8.21875" style="162" customWidth="1"/>
    <col min="10335" max="10335" width="9.5546875" style="162" customWidth="1"/>
    <col min="10336" max="10336" width="0" style="162" hidden="1" customWidth="1"/>
    <col min="10337" max="10337" width="8.109375" style="162" customWidth="1"/>
    <col min="10338" max="10338" width="8.44140625" style="162" customWidth="1"/>
    <col min="10339" max="10339" width="6.5546875" style="162" customWidth="1"/>
    <col min="10340" max="10340" width="7" style="162" customWidth="1"/>
    <col min="10341" max="10341" width="5.88671875" style="162" customWidth="1"/>
    <col min="10342" max="10342" width="6.77734375" style="162" customWidth="1"/>
    <col min="10343" max="10343" width="5.88671875" style="162" customWidth="1"/>
    <col min="10344" max="10344" width="10" style="162" customWidth="1"/>
    <col min="10345" max="10345" width="9.5546875" style="162" customWidth="1"/>
    <col min="10346" max="10346" width="7.109375" style="162" customWidth="1"/>
    <col min="10347" max="10348" width="7.21875" style="162" customWidth="1"/>
    <col min="10349" max="10349" width="8.44140625" style="162" customWidth="1"/>
    <col min="10350" max="10350" width="8.88671875" style="162" customWidth="1"/>
    <col min="10351" max="10351" width="8.33203125" style="162" customWidth="1"/>
    <col min="10352" max="10352" width="9.21875" style="162" customWidth="1"/>
    <col min="10353" max="10353" width="7.109375" style="162" customWidth="1"/>
    <col min="10354" max="10354" width="7.6640625" style="162" customWidth="1"/>
    <col min="10355" max="10378" width="0" style="162" hidden="1" customWidth="1"/>
    <col min="10379" max="10379" width="9.109375" style="162" customWidth="1"/>
    <col min="10380" max="10380" width="11.21875" style="162" customWidth="1"/>
    <col min="10381" max="10381" width="11" style="162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9.88671875" style="162" customWidth="1"/>
    <col min="10576" max="10576" width="8.109375" style="162" customWidth="1"/>
    <col min="10577" max="10581" width="0" style="162" hidden="1" customWidth="1"/>
    <col min="10582" max="10582" width="9.33203125" style="162" customWidth="1"/>
    <col min="10583" max="10583" width="10.77734375" style="162" customWidth="1"/>
    <col min="10584" max="10584" width="0" style="162" hidden="1" customWidth="1"/>
    <col min="10585" max="10585" width="8.44140625" style="162" customWidth="1"/>
    <col min="10586" max="10586" width="0" style="162" hidden="1" customWidth="1"/>
    <col min="10587" max="10587" width="9.44140625" style="162" customWidth="1"/>
    <col min="10588" max="10588" width="7.44140625" style="162" customWidth="1"/>
    <col min="10589" max="10589" width="11.5546875" style="162" customWidth="1"/>
    <col min="10590" max="10590" width="8.21875" style="162" customWidth="1"/>
    <col min="10591" max="10591" width="9.5546875" style="162" customWidth="1"/>
    <col min="10592" max="10592" width="0" style="162" hidden="1" customWidth="1"/>
    <col min="10593" max="10593" width="8.109375" style="162" customWidth="1"/>
    <col min="10594" max="10594" width="8.44140625" style="162" customWidth="1"/>
    <col min="10595" max="10595" width="6.5546875" style="162" customWidth="1"/>
    <col min="10596" max="10596" width="7" style="162" customWidth="1"/>
    <col min="10597" max="10597" width="5.88671875" style="162" customWidth="1"/>
    <col min="10598" max="10598" width="6.77734375" style="162" customWidth="1"/>
    <col min="10599" max="10599" width="5.88671875" style="162" customWidth="1"/>
    <col min="10600" max="10600" width="10" style="162" customWidth="1"/>
    <col min="10601" max="10601" width="9.5546875" style="162" customWidth="1"/>
    <col min="10602" max="10602" width="7.109375" style="162" customWidth="1"/>
    <col min="10603" max="10604" width="7.21875" style="162" customWidth="1"/>
    <col min="10605" max="10605" width="8.44140625" style="162" customWidth="1"/>
    <col min="10606" max="10606" width="8.88671875" style="162" customWidth="1"/>
    <col min="10607" max="10607" width="8.33203125" style="162" customWidth="1"/>
    <col min="10608" max="10608" width="9.21875" style="162" customWidth="1"/>
    <col min="10609" max="10609" width="7.109375" style="162" customWidth="1"/>
    <col min="10610" max="10610" width="7.6640625" style="162" customWidth="1"/>
    <col min="10611" max="10634" width="0" style="162" hidden="1" customWidth="1"/>
    <col min="10635" max="10635" width="9.109375" style="162" customWidth="1"/>
    <col min="10636" max="10636" width="11.21875" style="162" customWidth="1"/>
    <col min="10637" max="10637" width="11" style="162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9.88671875" style="162" customWidth="1"/>
    <col min="10832" max="10832" width="8.109375" style="162" customWidth="1"/>
    <col min="10833" max="10837" width="0" style="162" hidden="1" customWidth="1"/>
    <col min="10838" max="10838" width="9.33203125" style="162" customWidth="1"/>
    <col min="10839" max="10839" width="10.77734375" style="162" customWidth="1"/>
    <col min="10840" max="10840" width="0" style="162" hidden="1" customWidth="1"/>
    <col min="10841" max="10841" width="8.44140625" style="162" customWidth="1"/>
    <col min="10842" max="10842" width="0" style="162" hidden="1" customWidth="1"/>
    <col min="10843" max="10843" width="9.44140625" style="162" customWidth="1"/>
    <col min="10844" max="10844" width="7.44140625" style="162" customWidth="1"/>
    <col min="10845" max="10845" width="11.5546875" style="162" customWidth="1"/>
    <col min="10846" max="10846" width="8.21875" style="162" customWidth="1"/>
    <col min="10847" max="10847" width="9.5546875" style="162" customWidth="1"/>
    <col min="10848" max="10848" width="0" style="162" hidden="1" customWidth="1"/>
    <col min="10849" max="10849" width="8.109375" style="162" customWidth="1"/>
    <col min="10850" max="10850" width="8.44140625" style="162" customWidth="1"/>
    <col min="10851" max="10851" width="6.5546875" style="162" customWidth="1"/>
    <col min="10852" max="10852" width="7" style="162" customWidth="1"/>
    <col min="10853" max="10853" width="5.88671875" style="162" customWidth="1"/>
    <col min="10854" max="10854" width="6.77734375" style="162" customWidth="1"/>
    <col min="10855" max="10855" width="5.88671875" style="162" customWidth="1"/>
    <col min="10856" max="10856" width="10" style="162" customWidth="1"/>
    <col min="10857" max="10857" width="9.5546875" style="162" customWidth="1"/>
    <col min="10858" max="10858" width="7.109375" style="162" customWidth="1"/>
    <col min="10859" max="10860" width="7.21875" style="162" customWidth="1"/>
    <col min="10861" max="10861" width="8.44140625" style="162" customWidth="1"/>
    <col min="10862" max="10862" width="8.88671875" style="162" customWidth="1"/>
    <col min="10863" max="10863" width="8.33203125" style="162" customWidth="1"/>
    <col min="10864" max="10864" width="9.21875" style="162" customWidth="1"/>
    <col min="10865" max="10865" width="7.109375" style="162" customWidth="1"/>
    <col min="10866" max="10866" width="7.6640625" style="162" customWidth="1"/>
    <col min="10867" max="10890" width="0" style="162" hidden="1" customWidth="1"/>
    <col min="10891" max="10891" width="9.109375" style="162" customWidth="1"/>
    <col min="10892" max="10892" width="11.21875" style="162" customWidth="1"/>
    <col min="10893" max="10893" width="11" style="162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9.88671875" style="162" customWidth="1"/>
    <col min="11088" max="11088" width="8.109375" style="162" customWidth="1"/>
    <col min="11089" max="11093" width="0" style="162" hidden="1" customWidth="1"/>
    <col min="11094" max="11094" width="9.33203125" style="162" customWidth="1"/>
    <col min="11095" max="11095" width="10.77734375" style="162" customWidth="1"/>
    <col min="11096" max="11096" width="0" style="162" hidden="1" customWidth="1"/>
    <col min="11097" max="11097" width="8.44140625" style="162" customWidth="1"/>
    <col min="11098" max="11098" width="0" style="162" hidden="1" customWidth="1"/>
    <col min="11099" max="11099" width="9.44140625" style="162" customWidth="1"/>
    <col min="11100" max="11100" width="7.44140625" style="162" customWidth="1"/>
    <col min="11101" max="11101" width="11.5546875" style="162" customWidth="1"/>
    <col min="11102" max="11102" width="8.21875" style="162" customWidth="1"/>
    <col min="11103" max="11103" width="9.5546875" style="162" customWidth="1"/>
    <col min="11104" max="11104" width="0" style="162" hidden="1" customWidth="1"/>
    <col min="11105" max="11105" width="8.109375" style="162" customWidth="1"/>
    <col min="11106" max="11106" width="8.44140625" style="162" customWidth="1"/>
    <col min="11107" max="11107" width="6.5546875" style="162" customWidth="1"/>
    <col min="11108" max="11108" width="7" style="162" customWidth="1"/>
    <col min="11109" max="11109" width="5.88671875" style="162" customWidth="1"/>
    <col min="11110" max="11110" width="6.77734375" style="162" customWidth="1"/>
    <col min="11111" max="11111" width="5.88671875" style="162" customWidth="1"/>
    <col min="11112" max="11112" width="10" style="162" customWidth="1"/>
    <col min="11113" max="11113" width="9.5546875" style="162" customWidth="1"/>
    <col min="11114" max="11114" width="7.109375" style="162" customWidth="1"/>
    <col min="11115" max="11116" width="7.21875" style="162" customWidth="1"/>
    <col min="11117" max="11117" width="8.44140625" style="162" customWidth="1"/>
    <col min="11118" max="11118" width="8.88671875" style="162" customWidth="1"/>
    <col min="11119" max="11119" width="8.33203125" style="162" customWidth="1"/>
    <col min="11120" max="11120" width="9.21875" style="162" customWidth="1"/>
    <col min="11121" max="11121" width="7.109375" style="162" customWidth="1"/>
    <col min="11122" max="11122" width="7.6640625" style="162" customWidth="1"/>
    <col min="11123" max="11146" width="0" style="162" hidden="1" customWidth="1"/>
    <col min="11147" max="11147" width="9.109375" style="162" customWidth="1"/>
    <col min="11148" max="11148" width="11.21875" style="162" customWidth="1"/>
    <col min="11149" max="11149" width="11" style="162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9.88671875" style="162" customWidth="1"/>
    <col min="11344" max="11344" width="8.109375" style="162" customWidth="1"/>
    <col min="11345" max="11349" width="0" style="162" hidden="1" customWidth="1"/>
    <col min="11350" max="11350" width="9.33203125" style="162" customWidth="1"/>
    <col min="11351" max="11351" width="10.77734375" style="162" customWidth="1"/>
    <col min="11352" max="11352" width="0" style="162" hidden="1" customWidth="1"/>
    <col min="11353" max="11353" width="8.44140625" style="162" customWidth="1"/>
    <col min="11354" max="11354" width="0" style="162" hidden="1" customWidth="1"/>
    <col min="11355" max="11355" width="9.44140625" style="162" customWidth="1"/>
    <col min="11356" max="11356" width="7.44140625" style="162" customWidth="1"/>
    <col min="11357" max="11357" width="11.5546875" style="162" customWidth="1"/>
    <col min="11358" max="11358" width="8.21875" style="162" customWidth="1"/>
    <col min="11359" max="11359" width="9.5546875" style="162" customWidth="1"/>
    <col min="11360" max="11360" width="0" style="162" hidden="1" customWidth="1"/>
    <col min="11361" max="11361" width="8.109375" style="162" customWidth="1"/>
    <col min="11362" max="11362" width="8.44140625" style="162" customWidth="1"/>
    <col min="11363" max="11363" width="6.5546875" style="162" customWidth="1"/>
    <col min="11364" max="11364" width="7" style="162" customWidth="1"/>
    <col min="11365" max="11365" width="5.88671875" style="162" customWidth="1"/>
    <col min="11366" max="11366" width="6.77734375" style="162" customWidth="1"/>
    <col min="11367" max="11367" width="5.88671875" style="162" customWidth="1"/>
    <col min="11368" max="11368" width="10" style="162" customWidth="1"/>
    <col min="11369" max="11369" width="9.5546875" style="162" customWidth="1"/>
    <col min="11370" max="11370" width="7.109375" style="162" customWidth="1"/>
    <col min="11371" max="11372" width="7.21875" style="162" customWidth="1"/>
    <col min="11373" max="11373" width="8.44140625" style="162" customWidth="1"/>
    <col min="11374" max="11374" width="8.88671875" style="162" customWidth="1"/>
    <col min="11375" max="11375" width="8.33203125" style="162" customWidth="1"/>
    <col min="11376" max="11376" width="9.21875" style="162" customWidth="1"/>
    <col min="11377" max="11377" width="7.109375" style="162" customWidth="1"/>
    <col min="11378" max="11378" width="7.6640625" style="162" customWidth="1"/>
    <col min="11379" max="11402" width="0" style="162" hidden="1" customWidth="1"/>
    <col min="11403" max="11403" width="9.109375" style="162" customWidth="1"/>
    <col min="11404" max="11404" width="11.21875" style="162" customWidth="1"/>
    <col min="11405" max="11405" width="11" style="162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9.88671875" style="162" customWidth="1"/>
    <col min="11600" max="11600" width="8.109375" style="162" customWidth="1"/>
    <col min="11601" max="11605" width="0" style="162" hidden="1" customWidth="1"/>
    <col min="11606" max="11606" width="9.33203125" style="162" customWidth="1"/>
    <col min="11607" max="11607" width="10.77734375" style="162" customWidth="1"/>
    <col min="11608" max="11608" width="0" style="162" hidden="1" customWidth="1"/>
    <col min="11609" max="11609" width="8.44140625" style="162" customWidth="1"/>
    <col min="11610" max="11610" width="0" style="162" hidden="1" customWidth="1"/>
    <col min="11611" max="11611" width="9.44140625" style="162" customWidth="1"/>
    <col min="11612" max="11612" width="7.44140625" style="162" customWidth="1"/>
    <col min="11613" max="11613" width="11.5546875" style="162" customWidth="1"/>
    <col min="11614" max="11614" width="8.21875" style="162" customWidth="1"/>
    <col min="11615" max="11615" width="9.5546875" style="162" customWidth="1"/>
    <col min="11616" max="11616" width="0" style="162" hidden="1" customWidth="1"/>
    <col min="11617" max="11617" width="8.109375" style="162" customWidth="1"/>
    <col min="11618" max="11618" width="8.44140625" style="162" customWidth="1"/>
    <col min="11619" max="11619" width="6.5546875" style="162" customWidth="1"/>
    <col min="11620" max="11620" width="7" style="162" customWidth="1"/>
    <col min="11621" max="11621" width="5.88671875" style="162" customWidth="1"/>
    <col min="11622" max="11622" width="6.77734375" style="162" customWidth="1"/>
    <col min="11623" max="11623" width="5.88671875" style="162" customWidth="1"/>
    <col min="11624" max="11624" width="10" style="162" customWidth="1"/>
    <col min="11625" max="11625" width="9.5546875" style="162" customWidth="1"/>
    <col min="11626" max="11626" width="7.109375" style="162" customWidth="1"/>
    <col min="11627" max="11628" width="7.21875" style="162" customWidth="1"/>
    <col min="11629" max="11629" width="8.44140625" style="162" customWidth="1"/>
    <col min="11630" max="11630" width="8.88671875" style="162" customWidth="1"/>
    <col min="11631" max="11631" width="8.33203125" style="162" customWidth="1"/>
    <col min="11632" max="11632" width="9.21875" style="162" customWidth="1"/>
    <col min="11633" max="11633" width="7.109375" style="162" customWidth="1"/>
    <col min="11634" max="11634" width="7.6640625" style="162" customWidth="1"/>
    <col min="11635" max="11658" width="0" style="162" hidden="1" customWidth="1"/>
    <col min="11659" max="11659" width="9.109375" style="162" customWidth="1"/>
    <col min="11660" max="11660" width="11.21875" style="162" customWidth="1"/>
    <col min="11661" max="11661" width="11" style="162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9.88671875" style="162" customWidth="1"/>
    <col min="11856" max="11856" width="8.109375" style="162" customWidth="1"/>
    <col min="11857" max="11861" width="0" style="162" hidden="1" customWidth="1"/>
    <col min="11862" max="11862" width="9.33203125" style="162" customWidth="1"/>
    <col min="11863" max="11863" width="10.77734375" style="162" customWidth="1"/>
    <col min="11864" max="11864" width="0" style="162" hidden="1" customWidth="1"/>
    <col min="11865" max="11865" width="8.44140625" style="162" customWidth="1"/>
    <col min="11866" max="11866" width="0" style="162" hidden="1" customWidth="1"/>
    <col min="11867" max="11867" width="9.44140625" style="162" customWidth="1"/>
    <col min="11868" max="11868" width="7.44140625" style="162" customWidth="1"/>
    <col min="11869" max="11869" width="11.5546875" style="162" customWidth="1"/>
    <col min="11870" max="11870" width="8.21875" style="162" customWidth="1"/>
    <col min="11871" max="11871" width="9.5546875" style="162" customWidth="1"/>
    <col min="11872" max="11872" width="0" style="162" hidden="1" customWidth="1"/>
    <col min="11873" max="11873" width="8.109375" style="162" customWidth="1"/>
    <col min="11874" max="11874" width="8.44140625" style="162" customWidth="1"/>
    <col min="11875" max="11875" width="6.5546875" style="162" customWidth="1"/>
    <col min="11876" max="11876" width="7" style="162" customWidth="1"/>
    <col min="11877" max="11877" width="5.88671875" style="162" customWidth="1"/>
    <col min="11878" max="11878" width="6.77734375" style="162" customWidth="1"/>
    <col min="11879" max="11879" width="5.88671875" style="162" customWidth="1"/>
    <col min="11880" max="11880" width="10" style="162" customWidth="1"/>
    <col min="11881" max="11881" width="9.5546875" style="162" customWidth="1"/>
    <col min="11882" max="11882" width="7.109375" style="162" customWidth="1"/>
    <col min="11883" max="11884" width="7.21875" style="162" customWidth="1"/>
    <col min="11885" max="11885" width="8.44140625" style="162" customWidth="1"/>
    <col min="11886" max="11886" width="8.88671875" style="162" customWidth="1"/>
    <col min="11887" max="11887" width="8.33203125" style="162" customWidth="1"/>
    <col min="11888" max="11888" width="9.21875" style="162" customWidth="1"/>
    <col min="11889" max="11889" width="7.109375" style="162" customWidth="1"/>
    <col min="11890" max="11890" width="7.6640625" style="162" customWidth="1"/>
    <col min="11891" max="11914" width="0" style="162" hidden="1" customWidth="1"/>
    <col min="11915" max="11915" width="9.109375" style="162" customWidth="1"/>
    <col min="11916" max="11916" width="11.21875" style="162" customWidth="1"/>
    <col min="11917" max="11917" width="11" style="162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9.88671875" style="162" customWidth="1"/>
    <col min="12112" max="12112" width="8.109375" style="162" customWidth="1"/>
    <col min="12113" max="12117" width="0" style="162" hidden="1" customWidth="1"/>
    <col min="12118" max="12118" width="9.33203125" style="162" customWidth="1"/>
    <col min="12119" max="12119" width="10.77734375" style="162" customWidth="1"/>
    <col min="12120" max="12120" width="0" style="162" hidden="1" customWidth="1"/>
    <col min="12121" max="12121" width="8.44140625" style="162" customWidth="1"/>
    <col min="12122" max="12122" width="0" style="162" hidden="1" customWidth="1"/>
    <col min="12123" max="12123" width="9.44140625" style="162" customWidth="1"/>
    <col min="12124" max="12124" width="7.44140625" style="162" customWidth="1"/>
    <col min="12125" max="12125" width="11.5546875" style="162" customWidth="1"/>
    <col min="12126" max="12126" width="8.21875" style="162" customWidth="1"/>
    <col min="12127" max="12127" width="9.5546875" style="162" customWidth="1"/>
    <col min="12128" max="12128" width="0" style="162" hidden="1" customWidth="1"/>
    <col min="12129" max="12129" width="8.109375" style="162" customWidth="1"/>
    <col min="12130" max="12130" width="8.44140625" style="162" customWidth="1"/>
    <col min="12131" max="12131" width="6.5546875" style="162" customWidth="1"/>
    <col min="12132" max="12132" width="7" style="162" customWidth="1"/>
    <col min="12133" max="12133" width="5.88671875" style="162" customWidth="1"/>
    <col min="12134" max="12134" width="6.77734375" style="162" customWidth="1"/>
    <col min="12135" max="12135" width="5.88671875" style="162" customWidth="1"/>
    <col min="12136" max="12136" width="10" style="162" customWidth="1"/>
    <col min="12137" max="12137" width="9.5546875" style="162" customWidth="1"/>
    <col min="12138" max="12138" width="7.109375" style="162" customWidth="1"/>
    <col min="12139" max="12140" width="7.21875" style="162" customWidth="1"/>
    <col min="12141" max="12141" width="8.44140625" style="162" customWidth="1"/>
    <col min="12142" max="12142" width="8.88671875" style="162" customWidth="1"/>
    <col min="12143" max="12143" width="8.33203125" style="162" customWidth="1"/>
    <col min="12144" max="12144" width="9.21875" style="162" customWidth="1"/>
    <col min="12145" max="12145" width="7.109375" style="162" customWidth="1"/>
    <col min="12146" max="12146" width="7.6640625" style="162" customWidth="1"/>
    <col min="12147" max="12170" width="0" style="162" hidden="1" customWidth="1"/>
    <col min="12171" max="12171" width="9.109375" style="162" customWidth="1"/>
    <col min="12172" max="12172" width="11.21875" style="162" customWidth="1"/>
    <col min="12173" max="12173" width="11" style="162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9.88671875" style="162" customWidth="1"/>
    <col min="12368" max="12368" width="8.109375" style="162" customWidth="1"/>
    <col min="12369" max="12373" width="0" style="162" hidden="1" customWidth="1"/>
    <col min="12374" max="12374" width="9.33203125" style="162" customWidth="1"/>
    <col min="12375" max="12375" width="10.77734375" style="162" customWidth="1"/>
    <col min="12376" max="12376" width="0" style="162" hidden="1" customWidth="1"/>
    <col min="12377" max="12377" width="8.44140625" style="162" customWidth="1"/>
    <col min="12378" max="12378" width="0" style="162" hidden="1" customWidth="1"/>
    <col min="12379" max="12379" width="9.44140625" style="162" customWidth="1"/>
    <col min="12380" max="12380" width="7.44140625" style="162" customWidth="1"/>
    <col min="12381" max="12381" width="11.5546875" style="162" customWidth="1"/>
    <col min="12382" max="12382" width="8.21875" style="162" customWidth="1"/>
    <col min="12383" max="12383" width="9.5546875" style="162" customWidth="1"/>
    <col min="12384" max="12384" width="0" style="162" hidden="1" customWidth="1"/>
    <col min="12385" max="12385" width="8.109375" style="162" customWidth="1"/>
    <col min="12386" max="12386" width="8.44140625" style="162" customWidth="1"/>
    <col min="12387" max="12387" width="6.5546875" style="162" customWidth="1"/>
    <col min="12388" max="12388" width="7" style="162" customWidth="1"/>
    <col min="12389" max="12389" width="5.88671875" style="162" customWidth="1"/>
    <col min="12390" max="12390" width="6.77734375" style="162" customWidth="1"/>
    <col min="12391" max="12391" width="5.88671875" style="162" customWidth="1"/>
    <col min="12392" max="12392" width="10" style="162" customWidth="1"/>
    <col min="12393" max="12393" width="9.5546875" style="162" customWidth="1"/>
    <col min="12394" max="12394" width="7.109375" style="162" customWidth="1"/>
    <col min="12395" max="12396" width="7.21875" style="162" customWidth="1"/>
    <col min="12397" max="12397" width="8.44140625" style="162" customWidth="1"/>
    <col min="12398" max="12398" width="8.88671875" style="162" customWidth="1"/>
    <col min="12399" max="12399" width="8.33203125" style="162" customWidth="1"/>
    <col min="12400" max="12400" width="9.21875" style="162" customWidth="1"/>
    <col min="12401" max="12401" width="7.109375" style="162" customWidth="1"/>
    <col min="12402" max="12402" width="7.6640625" style="162" customWidth="1"/>
    <col min="12403" max="12426" width="0" style="162" hidden="1" customWidth="1"/>
    <col min="12427" max="12427" width="9.109375" style="162" customWidth="1"/>
    <col min="12428" max="12428" width="11.21875" style="162" customWidth="1"/>
    <col min="12429" max="12429" width="11" style="162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9.88671875" style="162" customWidth="1"/>
    <col min="12624" max="12624" width="8.109375" style="162" customWidth="1"/>
    <col min="12625" max="12629" width="0" style="162" hidden="1" customWidth="1"/>
    <col min="12630" max="12630" width="9.33203125" style="162" customWidth="1"/>
    <col min="12631" max="12631" width="10.77734375" style="162" customWidth="1"/>
    <col min="12632" max="12632" width="0" style="162" hidden="1" customWidth="1"/>
    <col min="12633" max="12633" width="8.44140625" style="162" customWidth="1"/>
    <col min="12634" max="12634" width="0" style="162" hidden="1" customWidth="1"/>
    <col min="12635" max="12635" width="9.44140625" style="162" customWidth="1"/>
    <col min="12636" max="12636" width="7.44140625" style="162" customWidth="1"/>
    <col min="12637" max="12637" width="11.5546875" style="162" customWidth="1"/>
    <col min="12638" max="12638" width="8.21875" style="162" customWidth="1"/>
    <col min="12639" max="12639" width="9.5546875" style="162" customWidth="1"/>
    <col min="12640" max="12640" width="0" style="162" hidden="1" customWidth="1"/>
    <col min="12641" max="12641" width="8.109375" style="162" customWidth="1"/>
    <col min="12642" max="12642" width="8.44140625" style="162" customWidth="1"/>
    <col min="12643" max="12643" width="6.5546875" style="162" customWidth="1"/>
    <col min="12644" max="12644" width="7" style="162" customWidth="1"/>
    <col min="12645" max="12645" width="5.88671875" style="162" customWidth="1"/>
    <col min="12646" max="12646" width="6.77734375" style="162" customWidth="1"/>
    <col min="12647" max="12647" width="5.88671875" style="162" customWidth="1"/>
    <col min="12648" max="12648" width="10" style="162" customWidth="1"/>
    <col min="12649" max="12649" width="9.5546875" style="162" customWidth="1"/>
    <col min="12650" max="12650" width="7.109375" style="162" customWidth="1"/>
    <col min="12651" max="12652" width="7.21875" style="162" customWidth="1"/>
    <col min="12653" max="12653" width="8.44140625" style="162" customWidth="1"/>
    <col min="12654" max="12654" width="8.88671875" style="162" customWidth="1"/>
    <col min="12655" max="12655" width="8.33203125" style="162" customWidth="1"/>
    <col min="12656" max="12656" width="9.21875" style="162" customWidth="1"/>
    <col min="12657" max="12657" width="7.109375" style="162" customWidth="1"/>
    <col min="12658" max="12658" width="7.6640625" style="162" customWidth="1"/>
    <col min="12659" max="12682" width="0" style="162" hidden="1" customWidth="1"/>
    <col min="12683" max="12683" width="9.109375" style="162" customWidth="1"/>
    <col min="12684" max="12684" width="11.21875" style="162" customWidth="1"/>
    <col min="12685" max="12685" width="11" style="162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9.88671875" style="162" customWidth="1"/>
    <col min="12880" max="12880" width="8.109375" style="162" customWidth="1"/>
    <col min="12881" max="12885" width="0" style="162" hidden="1" customWidth="1"/>
    <col min="12886" max="12886" width="9.33203125" style="162" customWidth="1"/>
    <col min="12887" max="12887" width="10.77734375" style="162" customWidth="1"/>
    <col min="12888" max="12888" width="0" style="162" hidden="1" customWidth="1"/>
    <col min="12889" max="12889" width="8.44140625" style="162" customWidth="1"/>
    <col min="12890" max="12890" width="0" style="162" hidden="1" customWidth="1"/>
    <col min="12891" max="12891" width="9.44140625" style="162" customWidth="1"/>
    <col min="12892" max="12892" width="7.44140625" style="162" customWidth="1"/>
    <col min="12893" max="12893" width="11.5546875" style="162" customWidth="1"/>
    <col min="12894" max="12894" width="8.21875" style="162" customWidth="1"/>
    <col min="12895" max="12895" width="9.5546875" style="162" customWidth="1"/>
    <col min="12896" max="12896" width="0" style="162" hidden="1" customWidth="1"/>
    <col min="12897" max="12897" width="8.109375" style="162" customWidth="1"/>
    <col min="12898" max="12898" width="8.44140625" style="162" customWidth="1"/>
    <col min="12899" max="12899" width="6.5546875" style="162" customWidth="1"/>
    <col min="12900" max="12900" width="7" style="162" customWidth="1"/>
    <col min="12901" max="12901" width="5.88671875" style="162" customWidth="1"/>
    <col min="12902" max="12902" width="6.77734375" style="162" customWidth="1"/>
    <col min="12903" max="12903" width="5.88671875" style="162" customWidth="1"/>
    <col min="12904" max="12904" width="10" style="162" customWidth="1"/>
    <col min="12905" max="12905" width="9.5546875" style="162" customWidth="1"/>
    <col min="12906" max="12906" width="7.109375" style="162" customWidth="1"/>
    <col min="12907" max="12908" width="7.21875" style="162" customWidth="1"/>
    <col min="12909" max="12909" width="8.44140625" style="162" customWidth="1"/>
    <col min="12910" max="12910" width="8.88671875" style="162" customWidth="1"/>
    <col min="12911" max="12911" width="8.33203125" style="162" customWidth="1"/>
    <col min="12912" max="12912" width="9.21875" style="162" customWidth="1"/>
    <col min="12913" max="12913" width="7.109375" style="162" customWidth="1"/>
    <col min="12914" max="12914" width="7.6640625" style="162" customWidth="1"/>
    <col min="12915" max="12938" width="0" style="162" hidden="1" customWidth="1"/>
    <col min="12939" max="12939" width="9.109375" style="162" customWidth="1"/>
    <col min="12940" max="12940" width="11.21875" style="162" customWidth="1"/>
    <col min="12941" max="12941" width="11" style="162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9.88671875" style="162" customWidth="1"/>
    <col min="13136" max="13136" width="8.109375" style="162" customWidth="1"/>
    <col min="13137" max="13141" width="0" style="162" hidden="1" customWidth="1"/>
    <col min="13142" max="13142" width="9.33203125" style="162" customWidth="1"/>
    <col min="13143" max="13143" width="10.77734375" style="162" customWidth="1"/>
    <col min="13144" max="13144" width="0" style="162" hidden="1" customWidth="1"/>
    <col min="13145" max="13145" width="8.44140625" style="162" customWidth="1"/>
    <col min="13146" max="13146" width="0" style="162" hidden="1" customWidth="1"/>
    <col min="13147" max="13147" width="9.44140625" style="162" customWidth="1"/>
    <col min="13148" max="13148" width="7.44140625" style="162" customWidth="1"/>
    <col min="13149" max="13149" width="11.5546875" style="162" customWidth="1"/>
    <col min="13150" max="13150" width="8.21875" style="162" customWidth="1"/>
    <col min="13151" max="13151" width="9.5546875" style="162" customWidth="1"/>
    <col min="13152" max="13152" width="0" style="162" hidden="1" customWidth="1"/>
    <col min="13153" max="13153" width="8.109375" style="162" customWidth="1"/>
    <col min="13154" max="13154" width="8.44140625" style="162" customWidth="1"/>
    <col min="13155" max="13155" width="6.5546875" style="162" customWidth="1"/>
    <col min="13156" max="13156" width="7" style="162" customWidth="1"/>
    <col min="13157" max="13157" width="5.88671875" style="162" customWidth="1"/>
    <col min="13158" max="13158" width="6.77734375" style="162" customWidth="1"/>
    <col min="13159" max="13159" width="5.88671875" style="162" customWidth="1"/>
    <col min="13160" max="13160" width="10" style="162" customWidth="1"/>
    <col min="13161" max="13161" width="9.5546875" style="162" customWidth="1"/>
    <col min="13162" max="13162" width="7.109375" style="162" customWidth="1"/>
    <col min="13163" max="13164" width="7.21875" style="162" customWidth="1"/>
    <col min="13165" max="13165" width="8.44140625" style="162" customWidth="1"/>
    <col min="13166" max="13166" width="8.88671875" style="162" customWidth="1"/>
    <col min="13167" max="13167" width="8.33203125" style="162" customWidth="1"/>
    <col min="13168" max="13168" width="9.21875" style="162" customWidth="1"/>
    <col min="13169" max="13169" width="7.109375" style="162" customWidth="1"/>
    <col min="13170" max="13170" width="7.6640625" style="162" customWidth="1"/>
    <col min="13171" max="13194" width="0" style="162" hidden="1" customWidth="1"/>
    <col min="13195" max="13195" width="9.109375" style="162" customWidth="1"/>
    <col min="13196" max="13196" width="11.21875" style="162" customWidth="1"/>
    <col min="13197" max="13197" width="11" style="162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9.88671875" style="162" customWidth="1"/>
    <col min="13392" max="13392" width="8.109375" style="162" customWidth="1"/>
    <col min="13393" max="13397" width="0" style="162" hidden="1" customWidth="1"/>
    <col min="13398" max="13398" width="9.33203125" style="162" customWidth="1"/>
    <col min="13399" max="13399" width="10.77734375" style="162" customWidth="1"/>
    <col min="13400" max="13400" width="0" style="162" hidden="1" customWidth="1"/>
    <col min="13401" max="13401" width="8.44140625" style="162" customWidth="1"/>
    <col min="13402" max="13402" width="0" style="162" hidden="1" customWidth="1"/>
    <col min="13403" max="13403" width="9.44140625" style="162" customWidth="1"/>
    <col min="13404" max="13404" width="7.44140625" style="162" customWidth="1"/>
    <col min="13405" max="13405" width="11.5546875" style="162" customWidth="1"/>
    <col min="13406" max="13406" width="8.21875" style="162" customWidth="1"/>
    <col min="13407" max="13407" width="9.5546875" style="162" customWidth="1"/>
    <col min="13408" max="13408" width="0" style="162" hidden="1" customWidth="1"/>
    <col min="13409" max="13409" width="8.109375" style="162" customWidth="1"/>
    <col min="13410" max="13410" width="8.44140625" style="162" customWidth="1"/>
    <col min="13411" max="13411" width="6.5546875" style="162" customWidth="1"/>
    <col min="13412" max="13412" width="7" style="162" customWidth="1"/>
    <col min="13413" max="13413" width="5.88671875" style="162" customWidth="1"/>
    <col min="13414" max="13414" width="6.77734375" style="162" customWidth="1"/>
    <col min="13415" max="13415" width="5.88671875" style="162" customWidth="1"/>
    <col min="13416" max="13416" width="10" style="162" customWidth="1"/>
    <col min="13417" max="13417" width="9.5546875" style="162" customWidth="1"/>
    <col min="13418" max="13418" width="7.109375" style="162" customWidth="1"/>
    <col min="13419" max="13420" width="7.21875" style="162" customWidth="1"/>
    <col min="13421" max="13421" width="8.44140625" style="162" customWidth="1"/>
    <col min="13422" max="13422" width="8.88671875" style="162" customWidth="1"/>
    <col min="13423" max="13423" width="8.33203125" style="162" customWidth="1"/>
    <col min="13424" max="13424" width="9.21875" style="162" customWidth="1"/>
    <col min="13425" max="13425" width="7.109375" style="162" customWidth="1"/>
    <col min="13426" max="13426" width="7.6640625" style="162" customWidth="1"/>
    <col min="13427" max="13450" width="0" style="162" hidden="1" customWidth="1"/>
    <col min="13451" max="13451" width="9.109375" style="162" customWidth="1"/>
    <col min="13452" max="13452" width="11.21875" style="162" customWidth="1"/>
    <col min="13453" max="13453" width="11" style="162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9.88671875" style="162" customWidth="1"/>
    <col min="13648" max="13648" width="8.109375" style="162" customWidth="1"/>
    <col min="13649" max="13653" width="0" style="162" hidden="1" customWidth="1"/>
    <col min="13654" max="13654" width="9.33203125" style="162" customWidth="1"/>
    <col min="13655" max="13655" width="10.77734375" style="162" customWidth="1"/>
    <col min="13656" max="13656" width="0" style="162" hidden="1" customWidth="1"/>
    <col min="13657" max="13657" width="8.44140625" style="162" customWidth="1"/>
    <col min="13658" max="13658" width="0" style="162" hidden="1" customWidth="1"/>
    <col min="13659" max="13659" width="9.44140625" style="162" customWidth="1"/>
    <col min="13660" max="13660" width="7.44140625" style="162" customWidth="1"/>
    <col min="13661" max="13661" width="11.5546875" style="162" customWidth="1"/>
    <col min="13662" max="13662" width="8.21875" style="162" customWidth="1"/>
    <col min="13663" max="13663" width="9.5546875" style="162" customWidth="1"/>
    <col min="13664" max="13664" width="0" style="162" hidden="1" customWidth="1"/>
    <col min="13665" max="13665" width="8.109375" style="162" customWidth="1"/>
    <col min="13666" max="13666" width="8.44140625" style="162" customWidth="1"/>
    <col min="13667" max="13667" width="6.5546875" style="162" customWidth="1"/>
    <col min="13668" max="13668" width="7" style="162" customWidth="1"/>
    <col min="13669" max="13669" width="5.88671875" style="162" customWidth="1"/>
    <col min="13670" max="13670" width="6.77734375" style="162" customWidth="1"/>
    <col min="13671" max="13671" width="5.88671875" style="162" customWidth="1"/>
    <col min="13672" max="13672" width="10" style="162" customWidth="1"/>
    <col min="13673" max="13673" width="9.5546875" style="162" customWidth="1"/>
    <col min="13674" max="13674" width="7.109375" style="162" customWidth="1"/>
    <col min="13675" max="13676" width="7.21875" style="162" customWidth="1"/>
    <col min="13677" max="13677" width="8.44140625" style="162" customWidth="1"/>
    <col min="13678" max="13678" width="8.88671875" style="162" customWidth="1"/>
    <col min="13679" max="13679" width="8.33203125" style="162" customWidth="1"/>
    <col min="13680" max="13680" width="9.21875" style="162" customWidth="1"/>
    <col min="13681" max="13681" width="7.109375" style="162" customWidth="1"/>
    <col min="13682" max="13682" width="7.6640625" style="162" customWidth="1"/>
    <col min="13683" max="13706" width="0" style="162" hidden="1" customWidth="1"/>
    <col min="13707" max="13707" width="9.109375" style="162" customWidth="1"/>
    <col min="13708" max="13708" width="11.21875" style="162" customWidth="1"/>
    <col min="13709" max="13709" width="11" style="162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9.88671875" style="162" customWidth="1"/>
    <col min="13904" max="13904" width="8.109375" style="162" customWidth="1"/>
    <col min="13905" max="13909" width="0" style="162" hidden="1" customWidth="1"/>
    <col min="13910" max="13910" width="9.33203125" style="162" customWidth="1"/>
    <col min="13911" max="13911" width="10.77734375" style="162" customWidth="1"/>
    <col min="13912" max="13912" width="0" style="162" hidden="1" customWidth="1"/>
    <col min="13913" max="13913" width="8.44140625" style="162" customWidth="1"/>
    <col min="13914" max="13914" width="0" style="162" hidden="1" customWidth="1"/>
    <col min="13915" max="13915" width="9.44140625" style="162" customWidth="1"/>
    <col min="13916" max="13916" width="7.44140625" style="162" customWidth="1"/>
    <col min="13917" max="13917" width="11.5546875" style="162" customWidth="1"/>
    <col min="13918" max="13918" width="8.21875" style="162" customWidth="1"/>
    <col min="13919" max="13919" width="9.5546875" style="162" customWidth="1"/>
    <col min="13920" max="13920" width="0" style="162" hidden="1" customWidth="1"/>
    <col min="13921" max="13921" width="8.109375" style="162" customWidth="1"/>
    <col min="13922" max="13922" width="8.44140625" style="162" customWidth="1"/>
    <col min="13923" max="13923" width="6.5546875" style="162" customWidth="1"/>
    <col min="13924" max="13924" width="7" style="162" customWidth="1"/>
    <col min="13925" max="13925" width="5.88671875" style="162" customWidth="1"/>
    <col min="13926" max="13926" width="6.77734375" style="162" customWidth="1"/>
    <col min="13927" max="13927" width="5.88671875" style="162" customWidth="1"/>
    <col min="13928" max="13928" width="10" style="162" customWidth="1"/>
    <col min="13929" max="13929" width="9.5546875" style="162" customWidth="1"/>
    <col min="13930" max="13930" width="7.109375" style="162" customWidth="1"/>
    <col min="13931" max="13932" width="7.21875" style="162" customWidth="1"/>
    <col min="13933" max="13933" width="8.44140625" style="162" customWidth="1"/>
    <col min="13934" max="13934" width="8.88671875" style="162" customWidth="1"/>
    <col min="13935" max="13935" width="8.33203125" style="162" customWidth="1"/>
    <col min="13936" max="13936" width="9.21875" style="162" customWidth="1"/>
    <col min="13937" max="13937" width="7.109375" style="162" customWidth="1"/>
    <col min="13938" max="13938" width="7.6640625" style="162" customWidth="1"/>
    <col min="13939" max="13962" width="0" style="162" hidden="1" customWidth="1"/>
    <col min="13963" max="13963" width="9.109375" style="162" customWidth="1"/>
    <col min="13964" max="13964" width="11.21875" style="162" customWidth="1"/>
    <col min="13965" max="13965" width="11" style="162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9.88671875" style="162" customWidth="1"/>
    <col min="14160" max="14160" width="8.109375" style="162" customWidth="1"/>
    <col min="14161" max="14165" width="0" style="162" hidden="1" customWidth="1"/>
    <col min="14166" max="14166" width="9.33203125" style="162" customWidth="1"/>
    <col min="14167" max="14167" width="10.77734375" style="162" customWidth="1"/>
    <col min="14168" max="14168" width="0" style="162" hidden="1" customWidth="1"/>
    <col min="14169" max="14169" width="8.44140625" style="162" customWidth="1"/>
    <col min="14170" max="14170" width="0" style="162" hidden="1" customWidth="1"/>
    <col min="14171" max="14171" width="9.44140625" style="162" customWidth="1"/>
    <col min="14172" max="14172" width="7.44140625" style="162" customWidth="1"/>
    <col min="14173" max="14173" width="11.5546875" style="162" customWidth="1"/>
    <col min="14174" max="14174" width="8.21875" style="162" customWidth="1"/>
    <col min="14175" max="14175" width="9.5546875" style="162" customWidth="1"/>
    <col min="14176" max="14176" width="0" style="162" hidden="1" customWidth="1"/>
    <col min="14177" max="14177" width="8.109375" style="162" customWidth="1"/>
    <col min="14178" max="14178" width="8.44140625" style="162" customWidth="1"/>
    <col min="14179" max="14179" width="6.5546875" style="162" customWidth="1"/>
    <col min="14180" max="14180" width="7" style="162" customWidth="1"/>
    <col min="14181" max="14181" width="5.88671875" style="162" customWidth="1"/>
    <col min="14182" max="14182" width="6.77734375" style="162" customWidth="1"/>
    <col min="14183" max="14183" width="5.88671875" style="162" customWidth="1"/>
    <col min="14184" max="14184" width="10" style="162" customWidth="1"/>
    <col min="14185" max="14185" width="9.5546875" style="162" customWidth="1"/>
    <col min="14186" max="14186" width="7.109375" style="162" customWidth="1"/>
    <col min="14187" max="14188" width="7.21875" style="162" customWidth="1"/>
    <col min="14189" max="14189" width="8.44140625" style="162" customWidth="1"/>
    <col min="14190" max="14190" width="8.88671875" style="162" customWidth="1"/>
    <col min="14191" max="14191" width="8.33203125" style="162" customWidth="1"/>
    <col min="14192" max="14192" width="9.21875" style="162" customWidth="1"/>
    <col min="14193" max="14193" width="7.109375" style="162" customWidth="1"/>
    <col min="14194" max="14194" width="7.6640625" style="162" customWidth="1"/>
    <col min="14195" max="14218" width="0" style="162" hidden="1" customWidth="1"/>
    <col min="14219" max="14219" width="9.109375" style="162" customWidth="1"/>
    <col min="14220" max="14220" width="11.21875" style="162" customWidth="1"/>
    <col min="14221" max="14221" width="11" style="162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9.88671875" style="162" customWidth="1"/>
    <col min="14416" max="14416" width="8.109375" style="162" customWidth="1"/>
    <col min="14417" max="14421" width="0" style="162" hidden="1" customWidth="1"/>
    <col min="14422" max="14422" width="9.33203125" style="162" customWidth="1"/>
    <col min="14423" max="14423" width="10.77734375" style="162" customWidth="1"/>
    <col min="14424" max="14424" width="0" style="162" hidden="1" customWidth="1"/>
    <col min="14425" max="14425" width="8.44140625" style="162" customWidth="1"/>
    <col min="14426" max="14426" width="0" style="162" hidden="1" customWidth="1"/>
    <col min="14427" max="14427" width="9.44140625" style="162" customWidth="1"/>
    <col min="14428" max="14428" width="7.44140625" style="162" customWidth="1"/>
    <col min="14429" max="14429" width="11.5546875" style="162" customWidth="1"/>
    <col min="14430" max="14430" width="8.21875" style="162" customWidth="1"/>
    <col min="14431" max="14431" width="9.5546875" style="162" customWidth="1"/>
    <col min="14432" max="14432" width="0" style="162" hidden="1" customWidth="1"/>
    <col min="14433" max="14433" width="8.109375" style="162" customWidth="1"/>
    <col min="14434" max="14434" width="8.44140625" style="162" customWidth="1"/>
    <col min="14435" max="14435" width="6.5546875" style="162" customWidth="1"/>
    <col min="14436" max="14436" width="7" style="162" customWidth="1"/>
    <col min="14437" max="14437" width="5.88671875" style="162" customWidth="1"/>
    <col min="14438" max="14438" width="6.77734375" style="162" customWidth="1"/>
    <col min="14439" max="14439" width="5.88671875" style="162" customWidth="1"/>
    <col min="14440" max="14440" width="10" style="162" customWidth="1"/>
    <col min="14441" max="14441" width="9.5546875" style="162" customWidth="1"/>
    <col min="14442" max="14442" width="7.109375" style="162" customWidth="1"/>
    <col min="14443" max="14444" width="7.21875" style="162" customWidth="1"/>
    <col min="14445" max="14445" width="8.44140625" style="162" customWidth="1"/>
    <col min="14446" max="14446" width="8.88671875" style="162" customWidth="1"/>
    <col min="14447" max="14447" width="8.33203125" style="162" customWidth="1"/>
    <col min="14448" max="14448" width="9.21875" style="162" customWidth="1"/>
    <col min="14449" max="14449" width="7.109375" style="162" customWidth="1"/>
    <col min="14450" max="14450" width="7.6640625" style="162" customWidth="1"/>
    <col min="14451" max="14474" width="0" style="162" hidden="1" customWidth="1"/>
    <col min="14475" max="14475" width="9.109375" style="162" customWidth="1"/>
    <col min="14476" max="14476" width="11.21875" style="162" customWidth="1"/>
    <col min="14477" max="14477" width="11" style="162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9.88671875" style="162" customWidth="1"/>
    <col min="14672" max="14672" width="8.109375" style="162" customWidth="1"/>
    <col min="14673" max="14677" width="0" style="162" hidden="1" customWidth="1"/>
    <col min="14678" max="14678" width="9.33203125" style="162" customWidth="1"/>
    <col min="14679" max="14679" width="10.77734375" style="162" customWidth="1"/>
    <col min="14680" max="14680" width="0" style="162" hidden="1" customWidth="1"/>
    <col min="14681" max="14681" width="8.44140625" style="162" customWidth="1"/>
    <col min="14682" max="14682" width="0" style="162" hidden="1" customWidth="1"/>
    <col min="14683" max="14683" width="9.44140625" style="162" customWidth="1"/>
    <col min="14684" max="14684" width="7.44140625" style="162" customWidth="1"/>
    <col min="14685" max="14685" width="11.5546875" style="162" customWidth="1"/>
    <col min="14686" max="14686" width="8.21875" style="162" customWidth="1"/>
    <col min="14687" max="14687" width="9.5546875" style="162" customWidth="1"/>
    <col min="14688" max="14688" width="0" style="162" hidden="1" customWidth="1"/>
    <col min="14689" max="14689" width="8.109375" style="162" customWidth="1"/>
    <col min="14690" max="14690" width="8.44140625" style="162" customWidth="1"/>
    <col min="14691" max="14691" width="6.5546875" style="162" customWidth="1"/>
    <col min="14692" max="14692" width="7" style="162" customWidth="1"/>
    <col min="14693" max="14693" width="5.88671875" style="162" customWidth="1"/>
    <col min="14694" max="14694" width="6.77734375" style="162" customWidth="1"/>
    <col min="14695" max="14695" width="5.88671875" style="162" customWidth="1"/>
    <col min="14696" max="14696" width="10" style="162" customWidth="1"/>
    <col min="14697" max="14697" width="9.5546875" style="162" customWidth="1"/>
    <col min="14698" max="14698" width="7.109375" style="162" customWidth="1"/>
    <col min="14699" max="14700" width="7.21875" style="162" customWidth="1"/>
    <col min="14701" max="14701" width="8.44140625" style="162" customWidth="1"/>
    <col min="14702" max="14702" width="8.88671875" style="162" customWidth="1"/>
    <col min="14703" max="14703" width="8.33203125" style="162" customWidth="1"/>
    <col min="14704" max="14704" width="9.21875" style="162" customWidth="1"/>
    <col min="14705" max="14705" width="7.109375" style="162" customWidth="1"/>
    <col min="14706" max="14706" width="7.6640625" style="162" customWidth="1"/>
    <col min="14707" max="14730" width="0" style="162" hidden="1" customWidth="1"/>
    <col min="14731" max="14731" width="9.109375" style="162" customWidth="1"/>
    <col min="14732" max="14732" width="11.21875" style="162" customWidth="1"/>
    <col min="14733" max="14733" width="11" style="162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9.88671875" style="162" customWidth="1"/>
    <col min="14928" max="14928" width="8.109375" style="162" customWidth="1"/>
    <col min="14929" max="14933" width="0" style="162" hidden="1" customWidth="1"/>
    <col min="14934" max="14934" width="9.33203125" style="162" customWidth="1"/>
    <col min="14935" max="14935" width="10.77734375" style="162" customWidth="1"/>
    <col min="14936" max="14936" width="0" style="162" hidden="1" customWidth="1"/>
    <col min="14937" max="14937" width="8.44140625" style="162" customWidth="1"/>
    <col min="14938" max="14938" width="0" style="162" hidden="1" customWidth="1"/>
    <col min="14939" max="14939" width="9.44140625" style="162" customWidth="1"/>
    <col min="14940" max="14940" width="7.44140625" style="162" customWidth="1"/>
    <col min="14941" max="14941" width="11.5546875" style="162" customWidth="1"/>
    <col min="14942" max="14942" width="8.21875" style="162" customWidth="1"/>
    <col min="14943" max="14943" width="9.5546875" style="162" customWidth="1"/>
    <col min="14944" max="14944" width="0" style="162" hidden="1" customWidth="1"/>
    <col min="14945" max="14945" width="8.109375" style="162" customWidth="1"/>
    <col min="14946" max="14946" width="8.44140625" style="162" customWidth="1"/>
    <col min="14947" max="14947" width="6.5546875" style="162" customWidth="1"/>
    <col min="14948" max="14948" width="7" style="162" customWidth="1"/>
    <col min="14949" max="14949" width="5.88671875" style="162" customWidth="1"/>
    <col min="14950" max="14950" width="6.77734375" style="162" customWidth="1"/>
    <col min="14951" max="14951" width="5.88671875" style="162" customWidth="1"/>
    <col min="14952" max="14952" width="10" style="162" customWidth="1"/>
    <col min="14953" max="14953" width="9.5546875" style="162" customWidth="1"/>
    <col min="14954" max="14954" width="7.109375" style="162" customWidth="1"/>
    <col min="14955" max="14956" width="7.21875" style="162" customWidth="1"/>
    <col min="14957" max="14957" width="8.44140625" style="162" customWidth="1"/>
    <col min="14958" max="14958" width="8.88671875" style="162" customWidth="1"/>
    <col min="14959" max="14959" width="8.33203125" style="162" customWidth="1"/>
    <col min="14960" max="14960" width="9.21875" style="162" customWidth="1"/>
    <col min="14961" max="14961" width="7.109375" style="162" customWidth="1"/>
    <col min="14962" max="14962" width="7.6640625" style="162" customWidth="1"/>
    <col min="14963" max="14986" width="0" style="162" hidden="1" customWidth="1"/>
    <col min="14987" max="14987" width="9.109375" style="162" customWidth="1"/>
    <col min="14988" max="14988" width="11.21875" style="162" customWidth="1"/>
    <col min="14989" max="14989" width="11" style="162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9.88671875" style="162" customWidth="1"/>
    <col min="15184" max="15184" width="8.109375" style="162" customWidth="1"/>
    <col min="15185" max="15189" width="0" style="162" hidden="1" customWidth="1"/>
    <col min="15190" max="15190" width="9.33203125" style="162" customWidth="1"/>
    <col min="15191" max="15191" width="10.77734375" style="162" customWidth="1"/>
    <col min="15192" max="15192" width="0" style="162" hidden="1" customWidth="1"/>
    <col min="15193" max="15193" width="8.44140625" style="162" customWidth="1"/>
    <col min="15194" max="15194" width="0" style="162" hidden="1" customWidth="1"/>
    <col min="15195" max="15195" width="9.44140625" style="162" customWidth="1"/>
    <col min="15196" max="15196" width="7.44140625" style="162" customWidth="1"/>
    <col min="15197" max="15197" width="11.5546875" style="162" customWidth="1"/>
    <col min="15198" max="15198" width="8.21875" style="162" customWidth="1"/>
    <col min="15199" max="15199" width="9.5546875" style="162" customWidth="1"/>
    <col min="15200" max="15200" width="0" style="162" hidden="1" customWidth="1"/>
    <col min="15201" max="15201" width="8.109375" style="162" customWidth="1"/>
    <col min="15202" max="15202" width="8.44140625" style="162" customWidth="1"/>
    <col min="15203" max="15203" width="6.5546875" style="162" customWidth="1"/>
    <col min="15204" max="15204" width="7" style="162" customWidth="1"/>
    <col min="15205" max="15205" width="5.88671875" style="162" customWidth="1"/>
    <col min="15206" max="15206" width="6.77734375" style="162" customWidth="1"/>
    <col min="15207" max="15207" width="5.88671875" style="162" customWidth="1"/>
    <col min="15208" max="15208" width="10" style="162" customWidth="1"/>
    <col min="15209" max="15209" width="9.5546875" style="162" customWidth="1"/>
    <col min="15210" max="15210" width="7.109375" style="162" customWidth="1"/>
    <col min="15211" max="15212" width="7.21875" style="162" customWidth="1"/>
    <col min="15213" max="15213" width="8.44140625" style="162" customWidth="1"/>
    <col min="15214" max="15214" width="8.88671875" style="162" customWidth="1"/>
    <col min="15215" max="15215" width="8.33203125" style="162" customWidth="1"/>
    <col min="15216" max="15216" width="9.21875" style="162" customWidth="1"/>
    <col min="15217" max="15217" width="7.109375" style="162" customWidth="1"/>
    <col min="15218" max="15218" width="7.6640625" style="162" customWidth="1"/>
    <col min="15219" max="15242" width="0" style="162" hidden="1" customWidth="1"/>
    <col min="15243" max="15243" width="9.109375" style="162" customWidth="1"/>
    <col min="15244" max="15244" width="11.21875" style="162" customWidth="1"/>
    <col min="15245" max="15245" width="11" style="162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9.88671875" style="162" customWidth="1"/>
    <col min="15440" max="15440" width="8.109375" style="162" customWidth="1"/>
    <col min="15441" max="15445" width="0" style="162" hidden="1" customWidth="1"/>
    <col min="15446" max="15446" width="9.33203125" style="162" customWidth="1"/>
    <col min="15447" max="15447" width="10.77734375" style="162" customWidth="1"/>
    <col min="15448" max="15448" width="0" style="162" hidden="1" customWidth="1"/>
    <col min="15449" max="15449" width="8.44140625" style="162" customWidth="1"/>
    <col min="15450" max="15450" width="0" style="162" hidden="1" customWidth="1"/>
    <col min="15451" max="15451" width="9.44140625" style="162" customWidth="1"/>
    <col min="15452" max="15452" width="7.44140625" style="162" customWidth="1"/>
    <col min="15453" max="15453" width="11.5546875" style="162" customWidth="1"/>
    <col min="15454" max="15454" width="8.21875" style="162" customWidth="1"/>
    <col min="15455" max="15455" width="9.5546875" style="162" customWidth="1"/>
    <col min="15456" max="15456" width="0" style="162" hidden="1" customWidth="1"/>
    <col min="15457" max="15457" width="8.109375" style="162" customWidth="1"/>
    <col min="15458" max="15458" width="8.44140625" style="162" customWidth="1"/>
    <col min="15459" max="15459" width="6.5546875" style="162" customWidth="1"/>
    <col min="15460" max="15460" width="7" style="162" customWidth="1"/>
    <col min="15461" max="15461" width="5.88671875" style="162" customWidth="1"/>
    <col min="15462" max="15462" width="6.77734375" style="162" customWidth="1"/>
    <col min="15463" max="15463" width="5.88671875" style="162" customWidth="1"/>
    <col min="15464" max="15464" width="10" style="162" customWidth="1"/>
    <col min="15465" max="15465" width="9.5546875" style="162" customWidth="1"/>
    <col min="15466" max="15466" width="7.109375" style="162" customWidth="1"/>
    <col min="15467" max="15468" width="7.21875" style="162" customWidth="1"/>
    <col min="15469" max="15469" width="8.44140625" style="162" customWidth="1"/>
    <col min="15470" max="15470" width="8.88671875" style="162" customWidth="1"/>
    <col min="15471" max="15471" width="8.33203125" style="162" customWidth="1"/>
    <col min="15472" max="15472" width="9.21875" style="162" customWidth="1"/>
    <col min="15473" max="15473" width="7.109375" style="162" customWidth="1"/>
    <col min="15474" max="15474" width="7.6640625" style="162" customWidth="1"/>
    <col min="15475" max="15498" width="0" style="162" hidden="1" customWidth="1"/>
    <col min="15499" max="15499" width="9.109375" style="162" customWidth="1"/>
    <col min="15500" max="15500" width="11.21875" style="162" customWidth="1"/>
    <col min="15501" max="15501" width="11" style="162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9.88671875" style="162" customWidth="1"/>
    <col min="15696" max="15696" width="8.109375" style="162" customWidth="1"/>
    <col min="15697" max="15701" width="0" style="162" hidden="1" customWidth="1"/>
    <col min="15702" max="15702" width="9.33203125" style="162" customWidth="1"/>
    <col min="15703" max="15703" width="10.77734375" style="162" customWidth="1"/>
    <col min="15704" max="15704" width="0" style="162" hidden="1" customWidth="1"/>
    <col min="15705" max="15705" width="8.44140625" style="162" customWidth="1"/>
    <col min="15706" max="15706" width="0" style="162" hidden="1" customWidth="1"/>
    <col min="15707" max="15707" width="9.44140625" style="162" customWidth="1"/>
    <col min="15708" max="15708" width="7.44140625" style="162" customWidth="1"/>
    <col min="15709" max="15709" width="11.5546875" style="162" customWidth="1"/>
    <col min="15710" max="15710" width="8.21875" style="162" customWidth="1"/>
    <col min="15711" max="15711" width="9.5546875" style="162" customWidth="1"/>
    <col min="15712" max="15712" width="0" style="162" hidden="1" customWidth="1"/>
    <col min="15713" max="15713" width="8.109375" style="162" customWidth="1"/>
    <col min="15714" max="15714" width="8.44140625" style="162" customWidth="1"/>
    <col min="15715" max="15715" width="6.5546875" style="162" customWidth="1"/>
    <col min="15716" max="15716" width="7" style="162" customWidth="1"/>
    <col min="15717" max="15717" width="5.88671875" style="162" customWidth="1"/>
    <col min="15718" max="15718" width="6.77734375" style="162" customWidth="1"/>
    <col min="15719" max="15719" width="5.88671875" style="162" customWidth="1"/>
    <col min="15720" max="15720" width="10" style="162" customWidth="1"/>
    <col min="15721" max="15721" width="9.5546875" style="162" customWidth="1"/>
    <col min="15722" max="15722" width="7.109375" style="162" customWidth="1"/>
    <col min="15723" max="15724" width="7.21875" style="162" customWidth="1"/>
    <col min="15725" max="15725" width="8.44140625" style="162" customWidth="1"/>
    <col min="15726" max="15726" width="8.88671875" style="162" customWidth="1"/>
    <col min="15727" max="15727" width="8.33203125" style="162" customWidth="1"/>
    <col min="15728" max="15728" width="9.21875" style="162" customWidth="1"/>
    <col min="15729" max="15729" width="7.109375" style="162" customWidth="1"/>
    <col min="15730" max="15730" width="7.6640625" style="162" customWidth="1"/>
    <col min="15731" max="15754" width="0" style="162" hidden="1" customWidth="1"/>
    <col min="15755" max="15755" width="9.109375" style="162" customWidth="1"/>
    <col min="15756" max="15756" width="11.21875" style="162" customWidth="1"/>
    <col min="15757" max="15757" width="11" style="162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9.88671875" style="162" customWidth="1"/>
    <col min="15952" max="15952" width="8.109375" style="162" customWidth="1"/>
    <col min="15953" max="15957" width="0" style="162" hidden="1" customWidth="1"/>
    <col min="15958" max="15958" width="9.33203125" style="162" customWidth="1"/>
    <col min="15959" max="15959" width="10.77734375" style="162" customWidth="1"/>
    <col min="15960" max="15960" width="0" style="162" hidden="1" customWidth="1"/>
    <col min="15961" max="15961" width="8.44140625" style="162" customWidth="1"/>
    <col min="15962" max="15962" width="0" style="162" hidden="1" customWidth="1"/>
    <col min="15963" max="15963" width="9.44140625" style="162" customWidth="1"/>
    <col min="15964" max="15964" width="7.44140625" style="162" customWidth="1"/>
    <col min="15965" max="15965" width="11.5546875" style="162" customWidth="1"/>
    <col min="15966" max="15966" width="8.21875" style="162" customWidth="1"/>
    <col min="15967" max="15967" width="9.5546875" style="162" customWidth="1"/>
    <col min="15968" max="15968" width="0" style="162" hidden="1" customWidth="1"/>
    <col min="15969" max="15969" width="8.109375" style="162" customWidth="1"/>
    <col min="15970" max="15970" width="8.44140625" style="162" customWidth="1"/>
    <col min="15971" max="15971" width="6.5546875" style="162" customWidth="1"/>
    <col min="15972" max="15972" width="7" style="162" customWidth="1"/>
    <col min="15973" max="15973" width="5.88671875" style="162" customWidth="1"/>
    <col min="15974" max="15974" width="6.77734375" style="162" customWidth="1"/>
    <col min="15975" max="15975" width="5.88671875" style="162" customWidth="1"/>
    <col min="15976" max="15976" width="10" style="162" customWidth="1"/>
    <col min="15977" max="15977" width="9.5546875" style="162" customWidth="1"/>
    <col min="15978" max="15978" width="7.109375" style="162" customWidth="1"/>
    <col min="15979" max="15980" width="7.21875" style="162" customWidth="1"/>
    <col min="15981" max="15981" width="8.44140625" style="162" customWidth="1"/>
    <col min="15982" max="15982" width="8.88671875" style="162" customWidth="1"/>
    <col min="15983" max="15983" width="8.33203125" style="162" customWidth="1"/>
    <col min="15984" max="15984" width="9.21875" style="162" customWidth="1"/>
    <col min="15985" max="15985" width="7.109375" style="162" customWidth="1"/>
    <col min="15986" max="15986" width="7.6640625" style="162" customWidth="1"/>
    <col min="15987" max="16010" width="0" style="162" hidden="1" customWidth="1"/>
    <col min="16011" max="16011" width="9.109375" style="162" customWidth="1"/>
    <col min="16012" max="16012" width="11.21875" style="162" customWidth="1"/>
    <col min="16013" max="16013" width="11" style="162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9.88671875" style="162" customWidth="1"/>
    <col min="16208" max="16208" width="8.109375" style="162" customWidth="1"/>
    <col min="16209" max="16213" width="0" style="162" hidden="1" customWidth="1"/>
    <col min="16214" max="16214" width="9.33203125" style="162" customWidth="1"/>
    <col min="16215" max="16215" width="10.77734375" style="162" customWidth="1"/>
    <col min="16216" max="16216" width="0" style="162" hidden="1" customWidth="1"/>
    <col min="16217" max="16217" width="8.44140625" style="162" customWidth="1"/>
    <col min="16218" max="16218" width="0" style="162" hidden="1" customWidth="1"/>
    <col min="16219" max="16219" width="9.44140625" style="162" customWidth="1"/>
    <col min="16220" max="16220" width="7.44140625" style="162" customWidth="1"/>
    <col min="16221" max="16221" width="11.5546875" style="162" customWidth="1"/>
    <col min="16222" max="16222" width="8.21875" style="162" customWidth="1"/>
    <col min="16223" max="16223" width="9.5546875" style="162" customWidth="1"/>
    <col min="16224" max="16224" width="0" style="162" hidden="1" customWidth="1"/>
    <col min="16225" max="16225" width="8.109375" style="162" customWidth="1"/>
    <col min="16226" max="16226" width="8.44140625" style="162" customWidth="1"/>
    <col min="16227" max="16227" width="6.5546875" style="162" customWidth="1"/>
    <col min="16228" max="16228" width="7" style="162" customWidth="1"/>
    <col min="16229" max="16229" width="5.88671875" style="162" customWidth="1"/>
    <col min="16230" max="16230" width="6.77734375" style="162" customWidth="1"/>
    <col min="16231" max="16231" width="5.88671875" style="162" customWidth="1"/>
    <col min="16232" max="16232" width="10" style="162" customWidth="1"/>
    <col min="16233" max="16233" width="9.5546875" style="162" customWidth="1"/>
    <col min="16234" max="16234" width="7.109375" style="162" customWidth="1"/>
    <col min="16235" max="16236" width="7.21875" style="162" customWidth="1"/>
    <col min="16237" max="16237" width="8.44140625" style="162" customWidth="1"/>
    <col min="16238" max="16238" width="8.88671875" style="162" customWidth="1"/>
    <col min="16239" max="16239" width="8.33203125" style="162" customWidth="1"/>
    <col min="16240" max="16240" width="9.21875" style="162" customWidth="1"/>
    <col min="16241" max="16241" width="7.109375" style="162" customWidth="1"/>
    <col min="16242" max="16242" width="7.6640625" style="162" customWidth="1"/>
    <col min="16243" max="16266" width="0" style="162" hidden="1" customWidth="1"/>
    <col min="16267" max="16267" width="9.109375" style="162" customWidth="1"/>
    <col min="16268" max="16268" width="11.21875" style="162" customWidth="1"/>
    <col min="16269" max="16269" width="11" style="162" customWidth="1"/>
    <col min="16270" max="16384" width="9.109375" style="162"/>
  </cols>
  <sheetData>
    <row r="1" spans="1:147" s="4" customFormat="1" ht="73.5" customHeight="1" x14ac:dyDescent="0.25">
      <c r="A1" s="1"/>
      <c r="B1" s="545" t="s">
        <v>149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365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</row>
    <row r="2" spans="1:147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368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358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16" t="s">
        <v>29</v>
      </c>
      <c r="CG2" s="518"/>
      <c r="CH2" s="498" t="s">
        <v>30</v>
      </c>
      <c r="CI2" s="499"/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500"/>
      <c r="CU2" s="504" t="s">
        <v>31</v>
      </c>
      <c r="CV2" s="505"/>
      <c r="CW2" s="506"/>
      <c r="CX2" s="564" t="s">
        <v>144</v>
      </c>
      <c r="CY2" s="564"/>
      <c r="CZ2" s="510" t="s">
        <v>32</v>
      </c>
      <c r="DA2" s="511"/>
      <c r="DB2" s="511"/>
      <c r="DC2" s="512"/>
      <c r="DD2" s="521" t="s">
        <v>28</v>
      </c>
      <c r="DE2" s="516" t="s">
        <v>33</v>
      </c>
      <c r="DF2" s="517"/>
      <c r="DG2" s="517"/>
      <c r="DH2" s="517"/>
      <c r="DI2" s="517"/>
      <c r="DJ2" s="518"/>
      <c r="DK2" s="519" t="s">
        <v>34</v>
      </c>
      <c r="DL2" s="483" t="s">
        <v>35</v>
      </c>
      <c r="DM2" s="483"/>
      <c r="DN2" s="483"/>
      <c r="DO2" s="483"/>
      <c r="DP2" s="483"/>
      <c r="DQ2" s="486" t="s">
        <v>36</v>
      </c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8"/>
      <c r="EE2" s="483" t="s">
        <v>37</v>
      </c>
      <c r="EF2" s="483"/>
      <c r="EG2" s="483"/>
      <c r="EH2" s="483"/>
    </row>
    <row r="3" spans="1:147" s="16" customFormat="1" ht="49.8" customHeight="1" x14ac:dyDescent="0.3">
      <c r="A3" s="546"/>
      <c r="B3" s="546"/>
      <c r="C3" s="366" t="s">
        <v>38</v>
      </c>
      <c r="D3" s="359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369"/>
      <c r="U3" s="360"/>
      <c r="V3" s="361"/>
      <c r="W3" s="13" t="s">
        <v>43</v>
      </c>
      <c r="X3" s="361" t="s">
        <v>44</v>
      </c>
      <c r="Y3" s="361" t="s">
        <v>45</v>
      </c>
      <c r="Z3" s="14"/>
      <c r="AA3" s="14"/>
      <c r="AB3" s="14"/>
      <c r="AC3" s="362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4"/>
      <c r="CG3" s="525"/>
      <c r="CH3" s="501"/>
      <c r="CI3" s="502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3"/>
      <c r="CU3" s="507"/>
      <c r="CV3" s="508"/>
      <c r="CW3" s="509"/>
      <c r="CX3" s="564"/>
      <c r="CY3" s="564"/>
      <c r="CZ3" s="513"/>
      <c r="DA3" s="514"/>
      <c r="DB3" s="514"/>
      <c r="DC3" s="515"/>
      <c r="DD3" s="523"/>
      <c r="DE3" s="484" t="s">
        <v>66</v>
      </c>
      <c r="DF3" s="484"/>
      <c r="DG3" s="484" t="s">
        <v>67</v>
      </c>
      <c r="DH3" s="484"/>
      <c r="DI3" s="480" t="s">
        <v>68</v>
      </c>
      <c r="DJ3" s="480" t="s">
        <v>69</v>
      </c>
      <c r="DK3" s="519"/>
      <c r="DL3" s="483"/>
      <c r="DM3" s="483"/>
      <c r="DN3" s="483"/>
      <c r="DO3" s="483"/>
      <c r="DP3" s="483"/>
      <c r="DQ3" s="473" t="s">
        <v>54</v>
      </c>
      <c r="DR3" s="474"/>
      <c r="DS3" s="474"/>
      <c r="DT3" s="474"/>
      <c r="DU3" s="475"/>
      <c r="DV3" s="476" t="s">
        <v>53</v>
      </c>
      <c r="DW3" s="477"/>
      <c r="DX3" s="477"/>
      <c r="DY3" s="477"/>
      <c r="DZ3" s="478"/>
      <c r="EA3" s="479" t="s">
        <v>52</v>
      </c>
      <c r="EB3" s="479"/>
      <c r="EC3" s="479"/>
      <c r="ED3" s="479"/>
      <c r="EE3" s="483"/>
      <c r="EF3" s="483"/>
      <c r="EG3" s="483"/>
      <c r="EH3" s="483"/>
    </row>
    <row r="4" spans="1:147" s="16" customFormat="1" ht="67.2" customHeight="1" x14ac:dyDescent="0.25">
      <c r="A4" s="497"/>
      <c r="B4" s="546"/>
      <c r="C4" s="17" t="s">
        <v>51</v>
      </c>
      <c r="D4" s="355" t="s">
        <v>51</v>
      </c>
      <c r="E4" s="359" t="s">
        <v>50</v>
      </c>
      <c r="F4" s="359" t="s">
        <v>51</v>
      </c>
      <c r="G4" s="359" t="s">
        <v>70</v>
      </c>
      <c r="H4" s="359" t="s">
        <v>71</v>
      </c>
      <c r="I4" s="359" t="s">
        <v>50</v>
      </c>
      <c r="J4" s="359" t="s">
        <v>51</v>
      </c>
      <c r="K4" s="362" t="s">
        <v>50</v>
      </c>
      <c r="L4" s="362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367" t="s">
        <v>51</v>
      </c>
      <c r="S4" s="367" t="s">
        <v>70</v>
      </c>
      <c r="T4" s="367" t="s">
        <v>71</v>
      </c>
      <c r="U4" s="363" t="s">
        <v>50</v>
      </c>
      <c r="V4" s="363" t="s">
        <v>51</v>
      </c>
      <c r="W4" s="14" t="s">
        <v>73</v>
      </c>
      <c r="X4" s="363" t="s">
        <v>74</v>
      </c>
      <c r="Y4" s="21"/>
      <c r="Z4" s="14" t="s">
        <v>50</v>
      </c>
      <c r="AA4" s="14" t="s">
        <v>51</v>
      </c>
      <c r="AB4" s="14" t="s">
        <v>50</v>
      </c>
      <c r="AC4" s="362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356" t="s">
        <v>39</v>
      </c>
      <c r="BF4" s="357" t="s">
        <v>76</v>
      </c>
      <c r="BG4" s="28" t="s">
        <v>60</v>
      </c>
      <c r="BH4" s="29" t="s">
        <v>50</v>
      </c>
      <c r="BI4" s="356" t="s">
        <v>51</v>
      </c>
      <c r="BJ4" s="356" t="s">
        <v>70</v>
      </c>
      <c r="BK4" s="356" t="s">
        <v>77</v>
      </c>
      <c r="BL4" s="30" t="s">
        <v>50</v>
      </c>
      <c r="BM4" s="355" t="s">
        <v>51</v>
      </c>
      <c r="BN4" s="355" t="s">
        <v>70</v>
      </c>
      <c r="BO4" s="356" t="s">
        <v>78</v>
      </c>
      <c r="BP4" s="29" t="s">
        <v>50</v>
      </c>
      <c r="BQ4" s="31" t="s">
        <v>51</v>
      </c>
      <c r="BR4" s="355" t="s">
        <v>70</v>
      </c>
      <c r="BS4" s="356" t="s">
        <v>78</v>
      </c>
      <c r="BT4" s="32" t="s">
        <v>79</v>
      </c>
      <c r="BU4" s="32" t="s">
        <v>80</v>
      </c>
      <c r="BV4" s="25" t="s">
        <v>51</v>
      </c>
      <c r="BW4" s="356" t="s">
        <v>70</v>
      </c>
      <c r="BX4" s="356" t="s">
        <v>81</v>
      </c>
      <c r="BY4" s="484"/>
      <c r="BZ4" s="357" t="s">
        <v>82</v>
      </c>
      <c r="CA4" s="357" t="s">
        <v>83</v>
      </c>
      <c r="CB4" s="484"/>
      <c r="CC4" s="484"/>
      <c r="CD4" s="356" t="s">
        <v>84</v>
      </c>
      <c r="CE4" s="522"/>
      <c r="CF4" s="33" t="s">
        <v>50</v>
      </c>
      <c r="CG4" s="33" t="s">
        <v>51</v>
      </c>
      <c r="CH4" s="24" t="s">
        <v>85</v>
      </c>
      <c r="CI4" s="34" t="s">
        <v>86</v>
      </c>
      <c r="CJ4" s="35" t="s">
        <v>87</v>
      </c>
      <c r="CK4" s="25" t="s">
        <v>88</v>
      </c>
      <c r="CL4" s="25" t="s">
        <v>89</v>
      </c>
      <c r="CM4" s="356" t="s">
        <v>90</v>
      </c>
      <c r="CN4" s="356" t="s">
        <v>91</v>
      </c>
      <c r="CO4" s="24" t="s">
        <v>92</v>
      </c>
      <c r="CP4" s="356" t="s">
        <v>147</v>
      </c>
      <c r="CQ4" s="24" t="s">
        <v>94</v>
      </c>
      <c r="CR4" s="24" t="s">
        <v>95</v>
      </c>
      <c r="CS4" s="356" t="s">
        <v>96</v>
      </c>
      <c r="CT4" s="25" t="s">
        <v>97</v>
      </c>
      <c r="CU4" s="364" t="s">
        <v>50</v>
      </c>
      <c r="CV4" s="364" t="s">
        <v>51</v>
      </c>
      <c r="CW4" s="364" t="s">
        <v>70</v>
      </c>
      <c r="CX4" s="364" t="s">
        <v>82</v>
      </c>
      <c r="CY4" s="364" t="s">
        <v>83</v>
      </c>
      <c r="CZ4" s="25" t="s">
        <v>50</v>
      </c>
      <c r="DA4" s="25" t="s">
        <v>51</v>
      </c>
      <c r="DB4" s="25" t="s">
        <v>70</v>
      </c>
      <c r="DC4" s="25" t="s">
        <v>98</v>
      </c>
      <c r="DD4" s="522"/>
      <c r="DE4" s="25" t="s">
        <v>50</v>
      </c>
      <c r="DF4" s="25" t="s">
        <v>51</v>
      </c>
      <c r="DG4" s="25" t="s">
        <v>50</v>
      </c>
      <c r="DH4" s="25" t="s">
        <v>51</v>
      </c>
      <c r="DI4" s="480"/>
      <c r="DJ4" s="480"/>
      <c r="DK4" s="520"/>
      <c r="DL4" s="356" t="s">
        <v>99</v>
      </c>
      <c r="DM4" s="356" t="s">
        <v>100</v>
      </c>
      <c r="DN4" s="356" t="s">
        <v>101</v>
      </c>
      <c r="DO4" s="355" t="s">
        <v>83</v>
      </c>
      <c r="DP4" s="355" t="s">
        <v>102</v>
      </c>
      <c r="DQ4" s="356" t="s">
        <v>99</v>
      </c>
      <c r="DR4" s="356" t="s">
        <v>100</v>
      </c>
      <c r="DS4" s="356" t="s">
        <v>101</v>
      </c>
      <c r="DT4" s="355" t="s">
        <v>83</v>
      </c>
      <c r="DU4" s="355" t="s">
        <v>102</v>
      </c>
      <c r="DV4" s="356" t="s">
        <v>99</v>
      </c>
      <c r="DW4" s="356" t="s">
        <v>103</v>
      </c>
      <c r="DX4" s="356" t="s">
        <v>101</v>
      </c>
      <c r="DY4" s="355" t="s">
        <v>83</v>
      </c>
      <c r="DZ4" s="355" t="s">
        <v>102</v>
      </c>
      <c r="EA4" s="356" t="s">
        <v>99</v>
      </c>
      <c r="EB4" s="356" t="s">
        <v>101</v>
      </c>
      <c r="EC4" s="355" t="s">
        <v>83</v>
      </c>
      <c r="ED4" s="355" t="s">
        <v>102</v>
      </c>
      <c r="EE4" s="357" t="s">
        <v>99</v>
      </c>
      <c r="EF4" s="357" t="s">
        <v>101</v>
      </c>
      <c r="EG4" s="28" t="s">
        <v>83</v>
      </c>
      <c r="EH4" s="355" t="s">
        <v>102</v>
      </c>
      <c r="EJ4" s="37" t="s">
        <v>106</v>
      </c>
      <c r="EK4" s="37" t="s">
        <v>83</v>
      </c>
      <c r="EL4" s="16" t="s">
        <v>107</v>
      </c>
    </row>
    <row r="5" spans="1:147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9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 t="e">
        <f>BI5-#REF!</f>
        <v>#REF!</v>
      </c>
      <c r="BL5" s="53">
        <v>3300</v>
      </c>
      <c r="BM5" s="54">
        <v>3350</v>
      </c>
      <c r="BN5" s="55">
        <f>BM5/BL5*100</f>
        <v>101.51515151515152</v>
      </c>
      <c r="BO5" s="55" t="e">
        <f>BM5-#REF!</f>
        <v>#REF!</v>
      </c>
      <c r="BP5" s="53">
        <v>8000</v>
      </c>
      <c r="BQ5" s="55">
        <v>30453</v>
      </c>
      <c r="BR5" s="55">
        <f>BQ5/BP5*100</f>
        <v>380.66249999999997</v>
      </c>
      <c r="BS5" s="55" t="e">
        <f>BQ5-#REF!</f>
        <v>#REF!</v>
      </c>
      <c r="BT5" s="53">
        <v>19000</v>
      </c>
      <c r="BU5" s="53">
        <v>25300</v>
      </c>
      <c r="BV5" s="54"/>
      <c r="BW5" s="55">
        <f>BV5/BU5*100</f>
        <v>0</v>
      </c>
      <c r="BX5" s="54" t="e">
        <f>BV5-#REF!</f>
        <v>#REF!</v>
      </c>
      <c r="BY5" s="54"/>
      <c r="BZ5" s="85">
        <v>2079</v>
      </c>
      <c r="CA5" s="85">
        <v>5300</v>
      </c>
      <c r="CB5" s="56">
        <f>((BM5*0.45)+(BQ5*0.34)+(BV5/1.33*0.18)+(CA5*0.2))/DK5*10</f>
        <v>32.988307378095485</v>
      </c>
      <c r="CC5" s="57" t="e">
        <f>(BO5*0.45+BS5*0.35+(BX5/1.33*0.17))/DK5*10</f>
        <v>#REF!</v>
      </c>
      <c r="CD5" s="57">
        <v>23.1</v>
      </c>
      <c r="CE5" s="43">
        <v>1610</v>
      </c>
      <c r="CF5" s="45">
        <v>1500</v>
      </c>
      <c r="CG5" s="80">
        <v>1817</v>
      </c>
      <c r="CH5" s="58">
        <v>6604</v>
      </c>
      <c r="CI5" s="59">
        <f>CK5+CM5</f>
        <v>6604</v>
      </c>
      <c r="CJ5" s="60">
        <v>200</v>
      </c>
      <c r="CK5" s="43">
        <v>414</v>
      </c>
      <c r="CL5" s="43"/>
      <c r="CM5" s="43">
        <v>6190</v>
      </c>
      <c r="CN5" s="43">
        <f t="shared" ref="CN5:CN24" si="2">CM5-EJ5</f>
        <v>0</v>
      </c>
      <c r="CO5" s="43">
        <v>17579</v>
      </c>
      <c r="CP5" s="43">
        <f t="shared" ref="CP5:CP24" si="3">CO5-EK5</f>
        <v>0</v>
      </c>
      <c r="CQ5" s="61">
        <f t="shared" ref="CQ5:CQ30" si="4">CO5/CM5*10</f>
        <v>28.39903069466882</v>
      </c>
      <c r="CR5" s="62">
        <v>400</v>
      </c>
      <c r="CS5" s="62">
        <f t="shared" ref="CS5:CS24" si="5">CI5/CH5*100</f>
        <v>100</v>
      </c>
      <c r="CT5" s="64"/>
      <c r="CU5" s="64"/>
      <c r="CV5" s="64"/>
      <c r="CW5" s="64"/>
      <c r="CX5" s="64"/>
      <c r="CY5" s="64"/>
      <c r="CZ5" s="65">
        <v>5000</v>
      </c>
      <c r="DA5" s="64">
        <v>1582</v>
      </c>
      <c r="DB5" s="66">
        <f>DA5/CZ5*100</f>
        <v>31.64</v>
      </c>
      <c r="DC5" s="64">
        <f t="shared" ref="DC5:DC26" si="6">DA5-EL5</f>
        <v>85</v>
      </c>
      <c r="DD5" s="43">
        <v>3</v>
      </c>
      <c r="DE5" s="62">
        <v>384</v>
      </c>
      <c r="DF5" s="64">
        <v>384</v>
      </c>
      <c r="DG5" s="62">
        <v>1383</v>
      </c>
      <c r="DH5" s="64">
        <v>1731</v>
      </c>
      <c r="DI5" s="67"/>
      <c r="DJ5" s="67">
        <v>28</v>
      </c>
      <c r="DK5" s="68">
        <v>3917</v>
      </c>
      <c r="DL5" s="69">
        <v>110</v>
      </c>
      <c r="DM5" s="69"/>
      <c r="DN5" s="69">
        <v>110</v>
      </c>
      <c r="DO5" s="51">
        <v>2118</v>
      </c>
      <c r="DP5" s="70">
        <f>DO5/DN5*10</f>
        <v>192.54545454545453</v>
      </c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J5" s="43">
        <v>6190</v>
      </c>
      <c r="EK5" s="43">
        <v>17579</v>
      </c>
      <c r="EL5" s="64">
        <v>1497</v>
      </c>
    </row>
    <row r="6" spans="1:147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 t="e">
        <f>BI6-#REF!</f>
        <v>#REF!</v>
      </c>
      <c r="BL6" s="53"/>
      <c r="BM6" s="54"/>
      <c r="BN6" s="55"/>
      <c r="BO6" s="55" t="e">
        <f>BM6-#REF!</f>
        <v>#REF!</v>
      </c>
      <c r="BP6" s="53"/>
      <c r="BQ6" s="54"/>
      <c r="BR6" s="55"/>
      <c r="BS6" s="55" t="e">
        <f>BQ6-#REF!</f>
        <v>#REF!</v>
      </c>
      <c r="BT6" s="53"/>
      <c r="BU6" s="53"/>
      <c r="BV6" s="54"/>
      <c r="BW6" s="55"/>
      <c r="BX6" s="54" t="e">
        <f>BV6-#REF!</f>
        <v>#REF!</v>
      </c>
      <c r="BY6" s="54"/>
      <c r="BZ6" s="38"/>
      <c r="CA6" s="38"/>
      <c r="CB6" s="56"/>
      <c r="CC6" s="57"/>
      <c r="CD6" s="57"/>
      <c r="CE6" s="57"/>
      <c r="CF6" s="56"/>
      <c r="CG6" s="57"/>
      <c r="CH6" s="58">
        <v>896</v>
      </c>
      <c r="CI6" s="59">
        <f t="shared" ref="CI6:CI27" si="7">CK6+CM6</f>
        <v>896</v>
      </c>
      <c r="CJ6" s="60"/>
      <c r="CK6" s="43"/>
      <c r="CL6" s="43"/>
      <c r="CM6" s="43">
        <v>896</v>
      </c>
      <c r="CN6" s="43">
        <f t="shared" si="2"/>
        <v>0</v>
      </c>
      <c r="CO6" s="43">
        <v>1801</v>
      </c>
      <c r="CP6" s="43">
        <f t="shared" si="3"/>
        <v>0</v>
      </c>
      <c r="CQ6" s="61">
        <f t="shared" si="4"/>
        <v>20.100446428571427</v>
      </c>
      <c r="CR6" s="62"/>
      <c r="CS6" s="62">
        <f t="shared" si="5"/>
        <v>100</v>
      </c>
      <c r="CT6" s="64"/>
      <c r="CU6" s="66"/>
      <c r="CV6" s="66"/>
      <c r="CW6" s="66"/>
      <c r="CX6" s="66"/>
      <c r="CY6" s="66"/>
      <c r="CZ6" s="65">
        <v>896</v>
      </c>
      <c r="DA6" s="64">
        <v>896</v>
      </c>
      <c r="DB6" s="64">
        <f t="shared" ref="DB6:DB30" si="8">DA6/CZ6*100</f>
        <v>100</v>
      </c>
      <c r="DC6" s="64">
        <f t="shared" si="6"/>
        <v>0</v>
      </c>
      <c r="DD6" s="57"/>
      <c r="DE6" s="63"/>
      <c r="DF6" s="66"/>
      <c r="DG6" s="62">
        <v>234</v>
      </c>
      <c r="DH6" s="64">
        <v>269</v>
      </c>
      <c r="DI6" s="67"/>
      <c r="DJ6" s="67"/>
      <c r="DK6" s="68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J6" s="43">
        <v>896</v>
      </c>
      <c r="EK6" s="43">
        <v>1801</v>
      </c>
      <c r="EL6" s="64">
        <v>896</v>
      </c>
    </row>
    <row r="7" spans="1:147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9">BI7/BH7*100</f>
        <v>100</v>
      </c>
      <c r="BK7" s="55" t="e">
        <f>BI7-#REF!</f>
        <v>#REF!</v>
      </c>
      <c r="BL7" s="53">
        <v>1200</v>
      </c>
      <c r="BM7" s="54">
        <v>1205</v>
      </c>
      <c r="BN7" s="55">
        <f t="shared" ref="BN7:BN20" si="10">BM7/BL7*100</f>
        <v>100.41666666666667</v>
      </c>
      <c r="BO7" s="55" t="e">
        <f>BM7-#REF!</f>
        <v>#REF!</v>
      </c>
      <c r="BP7" s="53">
        <v>4500</v>
      </c>
      <c r="BQ7" s="55">
        <v>6917</v>
      </c>
      <c r="BR7" s="55">
        <f t="shared" ref="BR7:BR19" si="11">BQ7/BP7*100</f>
        <v>153.71111111111111</v>
      </c>
      <c r="BS7" s="55" t="e">
        <f>BQ7-#REF!</f>
        <v>#REF!</v>
      </c>
      <c r="BT7" s="53">
        <v>10000</v>
      </c>
      <c r="BU7" s="53">
        <v>13000</v>
      </c>
      <c r="BV7" s="54">
        <v>8420</v>
      </c>
      <c r="BW7" s="55">
        <f t="shared" ref="BW7:BW30" si="12">BV7/BU7*100</f>
        <v>64.769230769230774</v>
      </c>
      <c r="BX7" s="54" t="e">
        <f>BV7-#REF!</f>
        <v>#REF!</v>
      </c>
      <c r="BY7" s="55">
        <v>1210</v>
      </c>
      <c r="BZ7" s="43">
        <v>800</v>
      </c>
      <c r="CA7" s="43">
        <v>1418</v>
      </c>
      <c r="CB7" s="56">
        <f t="shared" ref="CB7:CB20" si="13">((BM7*0.45)+(BQ7*0.34)+(BV7/1.33*0.18)+(CA7*0.2))/DK7*10</f>
        <v>27.656495017171373</v>
      </c>
      <c r="CC7" s="57" t="e">
        <f t="shared" ref="CC7:CC20" si="14">(BO7*0.45+BS7*0.35+(BX7/1.33*0.17))/DK7*10</f>
        <v>#REF!</v>
      </c>
      <c r="CD7" s="57">
        <v>18.899999999999999</v>
      </c>
      <c r="CE7" s="80">
        <v>521</v>
      </c>
      <c r="CF7" s="45">
        <v>521</v>
      </c>
      <c r="CG7" s="80">
        <v>521</v>
      </c>
      <c r="CH7" s="58">
        <v>1788</v>
      </c>
      <c r="CI7" s="59">
        <f t="shared" si="7"/>
        <v>1788</v>
      </c>
      <c r="CJ7" s="60">
        <v>286</v>
      </c>
      <c r="CK7" s="43">
        <v>250</v>
      </c>
      <c r="CL7" s="43"/>
      <c r="CM7" s="43">
        <v>1538</v>
      </c>
      <c r="CN7" s="43">
        <f t="shared" si="2"/>
        <v>0</v>
      </c>
      <c r="CO7" s="43">
        <v>5244.6</v>
      </c>
      <c r="CP7" s="43">
        <f t="shared" si="3"/>
        <v>0</v>
      </c>
      <c r="CQ7" s="61">
        <f t="shared" si="4"/>
        <v>34.100130039011709</v>
      </c>
      <c r="CR7" s="62">
        <v>101</v>
      </c>
      <c r="CS7" s="62">
        <f t="shared" si="5"/>
        <v>100</v>
      </c>
      <c r="CT7" s="64"/>
      <c r="CU7" s="66"/>
      <c r="CV7" s="66"/>
      <c r="CW7" s="66"/>
      <c r="CX7" s="66"/>
      <c r="CY7" s="66"/>
      <c r="CZ7" s="65">
        <v>1700</v>
      </c>
      <c r="DA7" s="65">
        <v>1110</v>
      </c>
      <c r="DB7" s="66">
        <f t="shared" si="8"/>
        <v>65.294117647058826</v>
      </c>
      <c r="DC7" s="64">
        <f t="shared" si="6"/>
        <v>35</v>
      </c>
      <c r="DD7" s="43">
        <v>1</v>
      </c>
      <c r="DE7" s="62">
        <v>93</v>
      </c>
      <c r="DF7" s="64"/>
      <c r="DG7" s="62">
        <v>370</v>
      </c>
      <c r="DH7" s="64">
        <v>455</v>
      </c>
      <c r="DI7" s="67"/>
      <c r="DJ7" s="67"/>
      <c r="DK7" s="67">
        <v>1561</v>
      </c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J7" s="43">
        <v>1538</v>
      </c>
      <c r="EK7" s="43">
        <v>5244.6</v>
      </c>
      <c r="EL7" s="65">
        <v>1075</v>
      </c>
    </row>
    <row r="8" spans="1:147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9"/>
        <v>100</v>
      </c>
      <c r="BK8" s="55" t="e">
        <f>BI8-#REF!</f>
        <v>#REF!</v>
      </c>
      <c r="BL8" s="53">
        <v>500</v>
      </c>
      <c r="BM8" s="54">
        <v>700</v>
      </c>
      <c r="BN8" s="55">
        <f t="shared" si="10"/>
        <v>140</v>
      </c>
      <c r="BO8" s="55" t="e">
        <f>BM8-#REF!</f>
        <v>#REF!</v>
      </c>
      <c r="BP8" s="53">
        <v>1100</v>
      </c>
      <c r="BQ8" s="54">
        <v>787</v>
      </c>
      <c r="BR8" s="55">
        <f t="shared" si="11"/>
        <v>71.545454545454547</v>
      </c>
      <c r="BS8" s="55" t="e">
        <f>BQ8-#REF!</f>
        <v>#REF!</v>
      </c>
      <c r="BT8" s="53">
        <v>3000</v>
      </c>
      <c r="BU8" s="53">
        <v>3933</v>
      </c>
      <c r="BV8" s="54">
        <v>3980</v>
      </c>
      <c r="BW8" s="55">
        <f t="shared" si="12"/>
        <v>101.1950165268243</v>
      </c>
      <c r="BX8" s="54" t="e">
        <f>BV8-#REF!</f>
        <v>#REF!</v>
      </c>
      <c r="BY8" s="54"/>
      <c r="BZ8" s="38">
        <v>230</v>
      </c>
      <c r="CA8" s="38">
        <v>160</v>
      </c>
      <c r="CB8" s="56">
        <f t="shared" si="13"/>
        <v>23.110753838504078</v>
      </c>
      <c r="CC8" s="57" t="e">
        <f t="shared" si="14"/>
        <v>#REF!</v>
      </c>
      <c r="CD8" s="57">
        <v>17.7</v>
      </c>
      <c r="CE8" s="43">
        <v>423</v>
      </c>
      <c r="CF8" s="45">
        <v>423</v>
      </c>
      <c r="CG8" s="80">
        <v>423</v>
      </c>
      <c r="CH8" s="58">
        <v>634</v>
      </c>
      <c r="CI8" s="59">
        <f t="shared" si="7"/>
        <v>634</v>
      </c>
      <c r="CJ8" s="60"/>
      <c r="CK8" s="43">
        <v>244</v>
      </c>
      <c r="CL8" s="43"/>
      <c r="CM8" s="43">
        <v>390</v>
      </c>
      <c r="CN8" s="43">
        <f t="shared" si="2"/>
        <v>0</v>
      </c>
      <c r="CO8" s="43">
        <v>420</v>
      </c>
      <c r="CP8" s="43">
        <f t="shared" si="3"/>
        <v>0</v>
      </c>
      <c r="CQ8" s="61">
        <f t="shared" si="4"/>
        <v>10.769230769230768</v>
      </c>
      <c r="CR8" s="62">
        <v>10</v>
      </c>
      <c r="CS8" s="62">
        <f t="shared" si="5"/>
        <v>100</v>
      </c>
      <c r="CT8" s="64"/>
      <c r="CU8" s="64"/>
      <c r="CV8" s="64"/>
      <c r="CW8" s="64"/>
      <c r="CX8" s="64"/>
      <c r="CY8" s="64"/>
      <c r="CZ8" s="65">
        <v>530</v>
      </c>
      <c r="DA8" s="65">
        <v>515</v>
      </c>
      <c r="DB8" s="66">
        <f t="shared" si="8"/>
        <v>97.169811320754718</v>
      </c>
      <c r="DC8" s="64">
        <f t="shared" si="6"/>
        <v>15</v>
      </c>
      <c r="DD8" s="43">
        <v>1</v>
      </c>
      <c r="DE8" s="62">
        <v>93</v>
      </c>
      <c r="DF8" s="64"/>
      <c r="DG8" s="62">
        <v>106</v>
      </c>
      <c r="DH8" s="64">
        <v>75</v>
      </c>
      <c r="DI8" s="67"/>
      <c r="DJ8" s="67">
        <v>0</v>
      </c>
      <c r="DK8" s="68">
        <v>499</v>
      </c>
      <c r="DL8" s="69">
        <v>30</v>
      </c>
      <c r="DM8" s="69"/>
      <c r="DN8" s="69">
        <v>30</v>
      </c>
      <c r="DO8" s="51">
        <v>237</v>
      </c>
      <c r="DP8" s="70">
        <f>DO8/DN8*10</f>
        <v>79</v>
      </c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J8" s="43">
        <v>390</v>
      </c>
      <c r="EK8" s="43">
        <v>420</v>
      </c>
      <c r="EL8" s="65">
        <v>500</v>
      </c>
    </row>
    <row r="9" spans="1:147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 t="e">
        <f>BI9-#REF!</f>
        <v>#REF!</v>
      </c>
      <c r="BL9" s="53">
        <v>750</v>
      </c>
      <c r="BM9" s="54">
        <v>1290</v>
      </c>
      <c r="BN9" s="55">
        <f t="shared" si="10"/>
        <v>172</v>
      </c>
      <c r="BO9" s="55" t="e">
        <f>BM9-#REF!</f>
        <v>#REF!</v>
      </c>
      <c r="BP9" s="53">
        <v>1600</v>
      </c>
      <c r="BQ9" s="54">
        <v>292</v>
      </c>
      <c r="BR9" s="55">
        <f t="shared" si="11"/>
        <v>18.25</v>
      </c>
      <c r="BS9" s="55" t="e">
        <f>BQ9-#REF!</f>
        <v>#REF!</v>
      </c>
      <c r="BT9" s="53">
        <v>4700</v>
      </c>
      <c r="BU9" s="53">
        <v>6700</v>
      </c>
      <c r="BV9" s="54">
        <v>11810</v>
      </c>
      <c r="BW9" s="55">
        <f t="shared" si="12"/>
        <v>176.26865671641792</v>
      </c>
      <c r="BX9" s="54" t="e">
        <f>BV9-#REF!</f>
        <v>#REF!</v>
      </c>
      <c r="BY9" s="54">
        <v>292</v>
      </c>
      <c r="BZ9" s="38">
        <v>1450</v>
      </c>
      <c r="CA9" s="38">
        <v>595</v>
      </c>
      <c r="CB9" s="56">
        <f t="shared" si="13"/>
        <v>27.178297785279526</v>
      </c>
      <c r="CC9" s="57" t="e">
        <f t="shared" si="14"/>
        <v>#REF!</v>
      </c>
      <c r="CD9" s="57">
        <v>18.100000000000001</v>
      </c>
      <c r="CE9" s="43">
        <v>480</v>
      </c>
      <c r="CF9" s="45">
        <v>480</v>
      </c>
      <c r="CG9" s="43">
        <v>391</v>
      </c>
      <c r="CH9" s="58">
        <v>1880</v>
      </c>
      <c r="CI9" s="59">
        <f t="shared" si="7"/>
        <v>1880</v>
      </c>
      <c r="CJ9" s="60"/>
      <c r="CK9" s="43">
        <v>20</v>
      </c>
      <c r="CL9" s="43"/>
      <c r="CM9" s="43">
        <v>1860</v>
      </c>
      <c r="CN9" s="43">
        <f t="shared" si="2"/>
        <v>0</v>
      </c>
      <c r="CO9" s="43">
        <v>3490</v>
      </c>
      <c r="CP9" s="43">
        <f t="shared" si="3"/>
        <v>137</v>
      </c>
      <c r="CQ9" s="61">
        <f t="shared" si="4"/>
        <v>18.763440860215056</v>
      </c>
      <c r="CR9" s="62">
        <v>95</v>
      </c>
      <c r="CS9" s="62">
        <f t="shared" si="5"/>
        <v>100</v>
      </c>
      <c r="CT9" s="64"/>
      <c r="CU9" s="64"/>
      <c r="CV9" s="64"/>
      <c r="CW9" s="64"/>
      <c r="CX9" s="64"/>
      <c r="CY9" s="64"/>
      <c r="CZ9" s="65">
        <v>1100</v>
      </c>
      <c r="DA9" s="64">
        <v>951</v>
      </c>
      <c r="DB9" s="66">
        <f t="shared" si="8"/>
        <v>86.454545454545453</v>
      </c>
      <c r="DC9" s="64">
        <f t="shared" si="6"/>
        <v>45</v>
      </c>
      <c r="DD9" s="43">
        <v>4</v>
      </c>
      <c r="DE9" s="62">
        <v>99</v>
      </c>
      <c r="DF9" s="64">
        <v>99</v>
      </c>
      <c r="DG9" s="62">
        <v>363</v>
      </c>
      <c r="DH9" s="64">
        <v>363</v>
      </c>
      <c r="DI9" s="67"/>
      <c r="DJ9" s="67"/>
      <c r="DK9" s="68">
        <v>882</v>
      </c>
      <c r="DL9" s="69"/>
      <c r="DM9" s="69"/>
      <c r="DN9" s="69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J9" s="43">
        <v>1860</v>
      </c>
      <c r="EK9" s="43">
        <v>3353</v>
      </c>
      <c r="EL9" s="64">
        <v>906</v>
      </c>
    </row>
    <row r="10" spans="1:147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9"/>
        <v>100</v>
      </c>
      <c r="BK10" s="55" t="e">
        <f>BI10-#REF!</f>
        <v>#REF!</v>
      </c>
      <c r="BL10" s="53">
        <v>380</v>
      </c>
      <c r="BM10" s="54">
        <v>160</v>
      </c>
      <c r="BN10" s="55">
        <f t="shared" si="10"/>
        <v>42.105263157894733</v>
      </c>
      <c r="BO10" s="55" t="e">
        <f>BM10-#REF!</f>
        <v>#REF!</v>
      </c>
      <c r="BP10" s="53">
        <v>3800</v>
      </c>
      <c r="BQ10" s="54">
        <v>3850</v>
      </c>
      <c r="BR10" s="55">
        <f t="shared" si="11"/>
        <v>101.31578947368421</v>
      </c>
      <c r="BS10" s="55" t="e">
        <f>BQ10-#REF!</f>
        <v>#REF!</v>
      </c>
      <c r="BT10" s="53"/>
      <c r="BU10" s="53"/>
      <c r="BV10" s="54"/>
      <c r="BW10" s="55"/>
      <c r="BX10" s="54" t="e">
        <f>BV10-#REF!</f>
        <v>#REF!</v>
      </c>
      <c r="BY10" s="54">
        <v>3850</v>
      </c>
      <c r="BZ10" s="85">
        <v>660</v>
      </c>
      <c r="CA10" s="85">
        <v>650</v>
      </c>
      <c r="CB10" s="56">
        <f t="shared" si="13"/>
        <v>24.489465153970826</v>
      </c>
      <c r="CC10" s="57" t="e">
        <f t="shared" si="14"/>
        <v>#REF!</v>
      </c>
      <c r="CD10" s="57">
        <v>15.2</v>
      </c>
      <c r="CE10" s="43">
        <v>90</v>
      </c>
      <c r="CF10" s="45">
        <v>140</v>
      </c>
      <c r="CG10" s="43">
        <v>90</v>
      </c>
      <c r="CH10" s="58">
        <v>760</v>
      </c>
      <c r="CI10" s="59">
        <f t="shared" si="7"/>
        <v>760</v>
      </c>
      <c r="CJ10" s="60"/>
      <c r="CK10" s="43">
        <v>45</v>
      </c>
      <c r="CL10" s="43"/>
      <c r="CM10" s="43">
        <v>715</v>
      </c>
      <c r="CN10" s="43">
        <f t="shared" si="2"/>
        <v>0</v>
      </c>
      <c r="CO10" s="43">
        <v>2088</v>
      </c>
      <c r="CP10" s="43">
        <f t="shared" si="3"/>
        <v>0</v>
      </c>
      <c r="CQ10" s="61">
        <f t="shared" si="4"/>
        <v>29.2027972027972</v>
      </c>
      <c r="CR10" s="62">
        <v>35</v>
      </c>
      <c r="CS10" s="62">
        <f t="shared" si="5"/>
        <v>100</v>
      </c>
      <c r="CT10" s="64"/>
      <c r="CU10" s="66"/>
      <c r="CV10" s="66"/>
      <c r="CW10" s="66"/>
      <c r="CX10" s="66"/>
      <c r="CY10" s="66"/>
      <c r="CZ10" s="65">
        <v>800</v>
      </c>
      <c r="DA10" s="64">
        <v>545</v>
      </c>
      <c r="DB10" s="64">
        <f t="shared" si="8"/>
        <v>68.125</v>
      </c>
      <c r="DC10" s="64">
        <f t="shared" si="6"/>
        <v>15</v>
      </c>
      <c r="DD10" s="43">
        <v>1</v>
      </c>
      <c r="DE10" s="62">
        <v>30</v>
      </c>
      <c r="DF10" s="64">
        <v>21</v>
      </c>
      <c r="DG10" s="62">
        <v>180</v>
      </c>
      <c r="DH10" s="64">
        <v>220</v>
      </c>
      <c r="DI10" s="67"/>
      <c r="DJ10" s="67">
        <v>0</v>
      </c>
      <c r="DK10" s="68">
        <v>617</v>
      </c>
      <c r="DL10" s="69">
        <v>40</v>
      </c>
      <c r="DM10" s="69"/>
      <c r="DN10" s="69">
        <v>40</v>
      </c>
      <c r="DO10" s="51">
        <v>402</v>
      </c>
      <c r="DP10" s="70">
        <f t="shared" ref="DP10:DP15" si="15">DO10/DN10*10</f>
        <v>100.5</v>
      </c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J10" s="43">
        <v>715</v>
      </c>
      <c r="EK10" s="43">
        <v>2088</v>
      </c>
      <c r="EL10" s="64">
        <v>530</v>
      </c>
    </row>
    <row r="11" spans="1:147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9"/>
        <v>100</v>
      </c>
      <c r="BK11" s="55" t="e">
        <f>BI11-#REF!</f>
        <v>#REF!</v>
      </c>
      <c r="BL11" s="53">
        <v>230</v>
      </c>
      <c r="BM11" s="54">
        <v>315</v>
      </c>
      <c r="BN11" s="55">
        <f t="shared" si="10"/>
        <v>136.95652173913044</v>
      </c>
      <c r="BO11" s="55" t="e">
        <f>BM11-#REF!</f>
        <v>#REF!</v>
      </c>
      <c r="BP11" s="53">
        <v>680</v>
      </c>
      <c r="BQ11" s="54">
        <v>830</v>
      </c>
      <c r="BR11" s="55">
        <f t="shared" si="11"/>
        <v>122.05882352941177</v>
      </c>
      <c r="BS11" s="55" t="e">
        <f>BQ11-#REF!</f>
        <v>#REF!</v>
      </c>
      <c r="BT11" s="53">
        <v>1690</v>
      </c>
      <c r="BU11" s="53">
        <v>2200</v>
      </c>
      <c r="BV11" s="54">
        <v>2200</v>
      </c>
      <c r="BW11" s="55">
        <f t="shared" si="12"/>
        <v>100</v>
      </c>
      <c r="BX11" s="54" t="e">
        <f>BV11-#REF!</f>
        <v>#REF!</v>
      </c>
      <c r="BY11" s="54"/>
      <c r="BZ11" s="85">
        <v>450</v>
      </c>
      <c r="CA11" s="85">
        <v>480</v>
      </c>
      <c r="CB11" s="56">
        <f t="shared" si="13"/>
        <v>21.805182957393484</v>
      </c>
      <c r="CC11" s="57" t="e">
        <f t="shared" si="14"/>
        <v>#REF!</v>
      </c>
      <c r="CD11" s="57">
        <v>12.2</v>
      </c>
      <c r="CE11" s="80">
        <v>70</v>
      </c>
      <c r="CF11" s="45">
        <v>70</v>
      </c>
      <c r="CG11" s="80">
        <v>70</v>
      </c>
      <c r="CH11" s="58">
        <v>590</v>
      </c>
      <c r="CI11" s="59">
        <f t="shared" si="7"/>
        <v>590</v>
      </c>
      <c r="CJ11" s="60"/>
      <c r="CK11" s="43">
        <v>45</v>
      </c>
      <c r="CL11" s="43"/>
      <c r="CM11" s="43">
        <v>545</v>
      </c>
      <c r="CN11" s="43">
        <f t="shared" si="2"/>
        <v>0</v>
      </c>
      <c r="CO11" s="43">
        <v>1526</v>
      </c>
      <c r="CP11" s="43">
        <f t="shared" si="3"/>
        <v>0</v>
      </c>
      <c r="CQ11" s="61">
        <f t="shared" si="4"/>
        <v>28</v>
      </c>
      <c r="CR11" s="62">
        <v>40</v>
      </c>
      <c r="CS11" s="62">
        <f t="shared" si="5"/>
        <v>100</v>
      </c>
      <c r="CT11" s="64"/>
      <c r="CU11" s="66"/>
      <c r="CV11" s="66"/>
      <c r="CW11" s="66"/>
      <c r="CX11" s="66"/>
      <c r="CY11" s="66"/>
      <c r="CZ11" s="65">
        <v>500</v>
      </c>
      <c r="DA11" s="64">
        <v>460</v>
      </c>
      <c r="DB11" s="66">
        <f t="shared" si="8"/>
        <v>92</v>
      </c>
      <c r="DC11" s="64">
        <f t="shared" si="6"/>
        <v>10</v>
      </c>
      <c r="DD11" s="43">
        <v>1</v>
      </c>
      <c r="DE11" s="62">
        <v>15</v>
      </c>
      <c r="DF11" s="64">
        <v>15</v>
      </c>
      <c r="DG11" s="62">
        <v>131</v>
      </c>
      <c r="DH11" s="64">
        <v>140</v>
      </c>
      <c r="DI11" s="67"/>
      <c r="DJ11" s="67">
        <v>0</v>
      </c>
      <c r="DK11" s="68">
        <v>375</v>
      </c>
      <c r="DL11" s="69">
        <v>20</v>
      </c>
      <c r="DM11" s="69">
        <v>15</v>
      </c>
      <c r="DN11" s="69">
        <v>20</v>
      </c>
      <c r="DO11" s="51">
        <v>240</v>
      </c>
      <c r="DP11" s="51">
        <f t="shared" si="15"/>
        <v>120</v>
      </c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J11" s="43">
        <v>545</v>
      </c>
      <c r="EK11" s="43">
        <v>1526</v>
      </c>
      <c r="EL11" s="64">
        <v>450</v>
      </c>
    </row>
    <row r="12" spans="1:147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9"/>
        <v>100</v>
      </c>
      <c r="BK12" s="55" t="e">
        <f>BI12-#REF!</f>
        <v>#REF!</v>
      </c>
      <c r="BL12" s="53">
        <v>1630</v>
      </c>
      <c r="BM12" s="54">
        <v>564</v>
      </c>
      <c r="BN12" s="55">
        <f t="shared" si="10"/>
        <v>34.601226993865033</v>
      </c>
      <c r="BO12" s="55" t="e">
        <f>BM12-#REF!</f>
        <v>#REF!</v>
      </c>
      <c r="BP12" s="53">
        <v>3700</v>
      </c>
      <c r="BQ12" s="54">
        <v>1990</v>
      </c>
      <c r="BR12" s="55">
        <f t="shared" si="11"/>
        <v>53.783783783783775</v>
      </c>
      <c r="BS12" s="55" t="e">
        <f>BQ12-#REF!</f>
        <v>#REF!</v>
      </c>
      <c r="BT12" s="53">
        <v>3600</v>
      </c>
      <c r="BU12" s="53">
        <v>4800</v>
      </c>
      <c r="BV12" s="54">
        <v>7902</v>
      </c>
      <c r="BW12" s="55">
        <f t="shared" si="12"/>
        <v>164.625</v>
      </c>
      <c r="BX12" s="54" t="e">
        <f>BV12-#REF!</f>
        <v>#REF!</v>
      </c>
      <c r="BY12" s="54">
        <v>1990</v>
      </c>
      <c r="BZ12" s="38">
        <v>650</v>
      </c>
      <c r="CA12" s="38">
        <v>1134</v>
      </c>
      <c r="CB12" s="56">
        <f t="shared" si="13"/>
        <v>14.824524693891854</v>
      </c>
      <c r="CC12" s="57" t="e">
        <f t="shared" si="14"/>
        <v>#REF!</v>
      </c>
      <c r="CD12" s="57">
        <v>10</v>
      </c>
      <c r="CE12" s="80">
        <v>250</v>
      </c>
      <c r="CF12" s="45">
        <v>250</v>
      </c>
      <c r="CG12" s="80">
        <v>250</v>
      </c>
      <c r="CH12" s="58">
        <v>1380</v>
      </c>
      <c r="CI12" s="59">
        <f t="shared" si="7"/>
        <v>1380</v>
      </c>
      <c r="CJ12" s="60">
        <v>162</v>
      </c>
      <c r="CK12" s="43"/>
      <c r="CL12" s="43"/>
      <c r="CM12" s="43">
        <v>1380</v>
      </c>
      <c r="CN12" s="43">
        <f t="shared" si="2"/>
        <v>0</v>
      </c>
      <c r="CO12" s="43">
        <v>4050</v>
      </c>
      <c r="CP12" s="43">
        <f t="shared" si="3"/>
        <v>0</v>
      </c>
      <c r="CQ12" s="61">
        <f t="shared" si="4"/>
        <v>29.347826086956523</v>
      </c>
      <c r="CR12" s="62">
        <v>140</v>
      </c>
      <c r="CS12" s="62">
        <f t="shared" si="5"/>
        <v>100</v>
      </c>
      <c r="CT12" s="64"/>
      <c r="CU12" s="64"/>
      <c r="CV12" s="64"/>
      <c r="CW12" s="64"/>
      <c r="CX12" s="64"/>
      <c r="CY12" s="64"/>
      <c r="CZ12" s="65">
        <v>1800</v>
      </c>
      <c r="DA12" s="64">
        <v>572</v>
      </c>
      <c r="DB12" s="66">
        <f t="shared" si="8"/>
        <v>31.777777777777779</v>
      </c>
      <c r="DC12" s="64">
        <f t="shared" si="6"/>
        <v>30</v>
      </c>
      <c r="DD12" s="43">
        <v>1</v>
      </c>
      <c r="DE12" s="62">
        <v>55</v>
      </c>
      <c r="DF12" s="64">
        <v>55</v>
      </c>
      <c r="DG12" s="62">
        <v>350</v>
      </c>
      <c r="DH12" s="64">
        <v>350</v>
      </c>
      <c r="DI12" s="67"/>
      <c r="DJ12" s="67"/>
      <c r="DK12" s="68">
        <v>1502</v>
      </c>
      <c r="DL12" s="69">
        <v>41</v>
      </c>
      <c r="DM12" s="69"/>
      <c r="DN12" s="69">
        <v>41</v>
      </c>
      <c r="DO12" s="51">
        <v>679</v>
      </c>
      <c r="DP12" s="70">
        <f t="shared" si="15"/>
        <v>165.60975609756099</v>
      </c>
      <c r="DQ12" s="51">
        <v>25</v>
      </c>
      <c r="DR12" s="51"/>
      <c r="DS12" s="69">
        <v>25</v>
      </c>
      <c r="DT12" s="51">
        <v>360</v>
      </c>
      <c r="DU12" s="51">
        <f>DT12/DS12*10</f>
        <v>144</v>
      </c>
      <c r="DV12" s="51">
        <v>20</v>
      </c>
      <c r="DW12" s="51"/>
      <c r="DX12" s="69">
        <v>20</v>
      </c>
      <c r="DY12" s="51">
        <v>318</v>
      </c>
      <c r="DZ12" s="51">
        <f>DY12/DX12*10</f>
        <v>159</v>
      </c>
      <c r="EA12" s="51">
        <v>25</v>
      </c>
      <c r="EB12" s="81">
        <v>25</v>
      </c>
      <c r="EC12" s="81">
        <v>1957</v>
      </c>
      <c r="ED12" s="51">
        <f>EC12/EB12*10</f>
        <v>782.8</v>
      </c>
      <c r="EE12" s="51">
        <f>DQ12+DV12+EA12</f>
        <v>70</v>
      </c>
      <c r="EF12" s="51">
        <f>DS12+DX12+EB12</f>
        <v>70</v>
      </c>
      <c r="EG12" s="51">
        <f>DT12+DY12+EC12</f>
        <v>2635</v>
      </c>
      <c r="EH12" s="51">
        <f>EG12/EF12*10</f>
        <v>376.42857142857144</v>
      </c>
      <c r="EJ12" s="43">
        <v>1380</v>
      </c>
      <c r="EK12" s="43">
        <v>4050</v>
      </c>
      <c r="EL12" s="64">
        <v>542</v>
      </c>
    </row>
    <row r="13" spans="1:147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9"/>
        <v>100</v>
      </c>
      <c r="BK13" s="55" t="e">
        <f>BI13-#REF!</f>
        <v>#REF!</v>
      </c>
      <c r="BL13" s="53">
        <v>650</v>
      </c>
      <c r="BM13" s="54">
        <v>800</v>
      </c>
      <c r="BN13" s="55">
        <f t="shared" si="10"/>
        <v>123.07692307692308</v>
      </c>
      <c r="BO13" s="55" t="e">
        <f>BM13-#REF!</f>
        <v>#REF!</v>
      </c>
      <c r="BP13" s="53">
        <v>2850</v>
      </c>
      <c r="BQ13" s="54">
        <v>3030</v>
      </c>
      <c r="BR13" s="55">
        <f t="shared" si="11"/>
        <v>106.31578947368421</v>
      </c>
      <c r="BS13" s="55" t="e">
        <f>BQ13-#REF!</f>
        <v>#REF!</v>
      </c>
      <c r="BT13" s="53"/>
      <c r="BU13" s="53"/>
      <c r="BV13" s="54"/>
      <c r="BW13" s="55"/>
      <c r="BX13" s="54" t="e">
        <f>BV13-#REF!</f>
        <v>#REF!</v>
      </c>
      <c r="BY13" s="54">
        <v>3030</v>
      </c>
      <c r="BZ13" s="85">
        <v>620</v>
      </c>
      <c r="CA13" s="85">
        <v>730</v>
      </c>
      <c r="CB13" s="56">
        <f t="shared" si="13"/>
        <v>26.349914236706692</v>
      </c>
      <c r="CC13" s="57" t="e">
        <f t="shared" si="14"/>
        <v>#REF!</v>
      </c>
      <c r="CD13" s="57">
        <v>22</v>
      </c>
      <c r="CE13" s="80">
        <v>350</v>
      </c>
      <c r="CF13" s="45">
        <v>350</v>
      </c>
      <c r="CG13" s="80">
        <v>350</v>
      </c>
      <c r="CH13" s="58">
        <v>1113</v>
      </c>
      <c r="CI13" s="59">
        <f t="shared" si="7"/>
        <v>1113</v>
      </c>
      <c r="CJ13" s="60"/>
      <c r="CK13" s="43">
        <v>196</v>
      </c>
      <c r="CL13" s="57"/>
      <c r="CM13" s="43">
        <v>917</v>
      </c>
      <c r="CN13" s="43">
        <f t="shared" si="2"/>
        <v>27</v>
      </c>
      <c r="CO13" s="43">
        <v>2256</v>
      </c>
      <c r="CP13" s="43">
        <f t="shared" si="3"/>
        <v>207</v>
      </c>
      <c r="CQ13" s="61">
        <f t="shared" si="4"/>
        <v>24.601962922573609</v>
      </c>
      <c r="CR13" s="62">
        <v>45</v>
      </c>
      <c r="CS13" s="62">
        <f t="shared" si="5"/>
        <v>100</v>
      </c>
      <c r="CT13" s="64">
        <v>2</v>
      </c>
      <c r="CU13" s="64"/>
      <c r="CV13" s="64"/>
      <c r="CW13" s="64"/>
      <c r="CX13" s="64"/>
      <c r="CY13" s="64"/>
      <c r="CZ13" s="65">
        <v>800</v>
      </c>
      <c r="DA13" s="64">
        <v>470</v>
      </c>
      <c r="DB13" s="66">
        <f t="shared" si="8"/>
        <v>58.75</v>
      </c>
      <c r="DC13" s="64">
        <f t="shared" si="6"/>
        <v>20</v>
      </c>
      <c r="DD13" s="43">
        <v>1</v>
      </c>
      <c r="DE13" s="62">
        <v>77</v>
      </c>
      <c r="DF13" s="64">
        <v>77</v>
      </c>
      <c r="DG13" s="62">
        <v>252</v>
      </c>
      <c r="DH13" s="64">
        <v>260</v>
      </c>
      <c r="DI13" s="67"/>
      <c r="DJ13" s="67"/>
      <c r="DK13" s="68">
        <v>583</v>
      </c>
      <c r="DL13" s="69">
        <v>20</v>
      </c>
      <c r="DM13" s="51"/>
      <c r="DN13" s="69">
        <v>20</v>
      </c>
      <c r="DO13" s="51">
        <v>160</v>
      </c>
      <c r="DP13" s="70">
        <f t="shared" si="15"/>
        <v>80</v>
      </c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J13" s="43">
        <v>890</v>
      </c>
      <c r="EK13" s="43">
        <v>2049</v>
      </c>
      <c r="EL13" s="64">
        <v>450</v>
      </c>
    </row>
    <row r="14" spans="1:147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9"/>
        <v>100</v>
      </c>
      <c r="BK14" s="55" t="e">
        <f>BI14-#REF!</f>
        <v>#REF!</v>
      </c>
      <c r="BL14" s="53">
        <v>500</v>
      </c>
      <c r="BM14" s="54">
        <v>670</v>
      </c>
      <c r="BN14" s="55">
        <f t="shared" si="10"/>
        <v>134</v>
      </c>
      <c r="BO14" s="55" t="e">
        <f>BM14-#REF!</f>
        <v>#REF!</v>
      </c>
      <c r="BP14" s="53">
        <v>1100</v>
      </c>
      <c r="BQ14" s="54">
        <v>1100</v>
      </c>
      <c r="BR14" s="55">
        <f t="shared" si="11"/>
        <v>100</v>
      </c>
      <c r="BS14" s="55" t="e">
        <f>BQ14-#REF!</f>
        <v>#REF!</v>
      </c>
      <c r="BT14" s="53">
        <v>3200</v>
      </c>
      <c r="BU14" s="53">
        <v>4300</v>
      </c>
      <c r="BV14" s="54">
        <v>3576</v>
      </c>
      <c r="BW14" s="55">
        <f t="shared" si="12"/>
        <v>83.16279069767441</v>
      </c>
      <c r="BX14" s="54" t="e">
        <f>BV14-#REF!</f>
        <v>#REF!</v>
      </c>
      <c r="BY14" s="54"/>
      <c r="BZ14" s="38">
        <v>600</v>
      </c>
      <c r="CA14" s="38">
        <v>260</v>
      </c>
      <c r="CB14" s="56">
        <f t="shared" si="13"/>
        <v>22.518028342231041</v>
      </c>
      <c r="CC14" s="57" t="e">
        <f t="shared" si="14"/>
        <v>#REF!</v>
      </c>
      <c r="CD14" s="57">
        <v>23.5</v>
      </c>
      <c r="CE14" s="43">
        <v>150</v>
      </c>
      <c r="CF14" s="45">
        <v>150</v>
      </c>
      <c r="CG14" s="80">
        <v>150</v>
      </c>
      <c r="CH14" s="58">
        <v>1085</v>
      </c>
      <c r="CI14" s="59">
        <f t="shared" si="7"/>
        <v>1085</v>
      </c>
      <c r="CJ14" s="60"/>
      <c r="CK14" s="43">
        <v>200</v>
      </c>
      <c r="CL14" s="43"/>
      <c r="CM14" s="43">
        <v>885</v>
      </c>
      <c r="CN14" s="43">
        <f t="shared" si="2"/>
        <v>30</v>
      </c>
      <c r="CO14" s="43">
        <v>2252</v>
      </c>
      <c r="CP14" s="43">
        <f t="shared" si="3"/>
        <v>0</v>
      </c>
      <c r="CQ14" s="61">
        <f t="shared" si="4"/>
        <v>25.44632768361582</v>
      </c>
      <c r="CR14" s="62">
        <v>40</v>
      </c>
      <c r="CS14" s="62">
        <f t="shared" si="5"/>
        <v>100</v>
      </c>
      <c r="CT14" s="64">
        <v>5</v>
      </c>
      <c r="CU14" s="64"/>
      <c r="CV14" s="64"/>
      <c r="CW14" s="64"/>
      <c r="CX14" s="64"/>
      <c r="CY14" s="64"/>
      <c r="CZ14" s="65">
        <v>900</v>
      </c>
      <c r="DA14" s="64">
        <v>350</v>
      </c>
      <c r="DB14" s="66">
        <f t="shared" si="8"/>
        <v>38.888888888888893</v>
      </c>
      <c r="DC14" s="64">
        <f t="shared" si="6"/>
        <v>20</v>
      </c>
      <c r="DD14" s="43">
        <v>3</v>
      </c>
      <c r="DE14" s="62">
        <v>56</v>
      </c>
      <c r="DF14" s="64"/>
      <c r="DG14" s="62">
        <v>223</v>
      </c>
      <c r="DH14" s="64">
        <v>290</v>
      </c>
      <c r="DI14" s="67"/>
      <c r="DJ14" s="67">
        <v>0</v>
      </c>
      <c r="DK14" s="68">
        <v>538</v>
      </c>
      <c r="DL14" s="69">
        <v>7</v>
      </c>
      <c r="DM14" s="69"/>
      <c r="DN14" s="69">
        <v>7</v>
      </c>
      <c r="DO14" s="51">
        <v>18</v>
      </c>
      <c r="DP14" s="70">
        <f t="shared" si="15"/>
        <v>25.714285714285715</v>
      </c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J14" s="43">
        <v>855</v>
      </c>
      <c r="EK14" s="43">
        <v>2252</v>
      </c>
      <c r="EL14" s="64">
        <v>330</v>
      </c>
    </row>
    <row r="15" spans="1:147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9"/>
        <v>100</v>
      </c>
      <c r="BK15" s="55" t="e">
        <f>BI15-#REF!</f>
        <v>#REF!</v>
      </c>
      <c r="BL15" s="53">
        <v>750</v>
      </c>
      <c r="BM15" s="54">
        <v>1420</v>
      </c>
      <c r="BN15" s="55">
        <f t="shared" si="10"/>
        <v>189.33333333333334</v>
      </c>
      <c r="BO15" s="55" t="e">
        <f>BM15-#REF!</f>
        <v>#REF!</v>
      </c>
      <c r="BP15" s="53">
        <v>2460</v>
      </c>
      <c r="BQ15" s="54">
        <v>4600</v>
      </c>
      <c r="BR15" s="55">
        <f t="shared" si="11"/>
        <v>186.99186991869919</v>
      </c>
      <c r="BS15" s="55" t="e">
        <f>BQ15-#REF!</f>
        <v>#REF!</v>
      </c>
      <c r="BT15" s="53">
        <v>3780</v>
      </c>
      <c r="BU15" s="53">
        <v>5000</v>
      </c>
      <c r="BV15" s="54"/>
      <c r="BW15" s="55">
        <f t="shared" si="12"/>
        <v>0</v>
      </c>
      <c r="BX15" s="54" t="e">
        <f>BV15-#REF!</f>
        <v>#REF!</v>
      </c>
      <c r="BY15" s="54">
        <v>4600</v>
      </c>
      <c r="BZ15" s="38">
        <v>650</v>
      </c>
      <c r="CA15" s="38">
        <v>510</v>
      </c>
      <c r="CB15" s="56">
        <f t="shared" si="13"/>
        <v>32.741477272727273</v>
      </c>
      <c r="CC15" s="57" t="e">
        <f t="shared" si="14"/>
        <v>#REF!</v>
      </c>
      <c r="CD15" s="57">
        <v>26</v>
      </c>
      <c r="CE15" s="43">
        <v>1000</v>
      </c>
      <c r="CF15" s="45">
        <v>1000</v>
      </c>
      <c r="CG15" s="80">
        <v>1000</v>
      </c>
      <c r="CH15" s="58">
        <v>2000</v>
      </c>
      <c r="CI15" s="59">
        <f t="shared" si="7"/>
        <v>2000</v>
      </c>
      <c r="CJ15" s="60">
        <v>150</v>
      </c>
      <c r="CK15" s="43">
        <v>480</v>
      </c>
      <c r="CL15" s="43"/>
      <c r="CM15" s="43">
        <v>1520</v>
      </c>
      <c r="CN15" s="43">
        <f t="shared" si="2"/>
        <v>0</v>
      </c>
      <c r="CO15" s="43">
        <v>2508</v>
      </c>
      <c r="CP15" s="43">
        <f t="shared" si="3"/>
        <v>0</v>
      </c>
      <c r="CQ15" s="61">
        <f t="shared" si="4"/>
        <v>16.5</v>
      </c>
      <c r="CR15" s="62">
        <v>80</v>
      </c>
      <c r="CS15" s="62">
        <f t="shared" si="5"/>
        <v>100</v>
      </c>
      <c r="CT15" s="64"/>
      <c r="CU15" s="66"/>
      <c r="CV15" s="66"/>
      <c r="CW15" s="66"/>
      <c r="CX15" s="66"/>
      <c r="CY15" s="66"/>
      <c r="CZ15" s="65">
        <v>1200</v>
      </c>
      <c r="DA15" s="64">
        <v>460</v>
      </c>
      <c r="DB15" s="66">
        <f t="shared" si="8"/>
        <v>38.333333333333336</v>
      </c>
      <c r="DC15" s="64">
        <f t="shared" si="6"/>
        <v>30</v>
      </c>
      <c r="DD15" s="43">
        <v>2</v>
      </c>
      <c r="DE15" s="62">
        <v>220</v>
      </c>
      <c r="DF15" s="64">
        <v>220</v>
      </c>
      <c r="DG15" s="62">
        <v>345</v>
      </c>
      <c r="DH15" s="64">
        <v>360</v>
      </c>
      <c r="DI15" s="67"/>
      <c r="DJ15" s="67"/>
      <c r="DK15" s="68">
        <v>704</v>
      </c>
      <c r="DL15" s="69">
        <v>5</v>
      </c>
      <c r="DM15" s="69"/>
      <c r="DN15" s="69">
        <v>5</v>
      </c>
      <c r="DO15" s="51">
        <v>60</v>
      </c>
      <c r="DP15" s="51">
        <f t="shared" si="15"/>
        <v>120</v>
      </c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J15" s="43">
        <v>1520</v>
      </c>
      <c r="EK15" s="43">
        <v>2508</v>
      </c>
      <c r="EL15" s="64">
        <v>430</v>
      </c>
    </row>
    <row r="16" spans="1:147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9"/>
        <v>100</v>
      </c>
      <c r="BK16" s="55" t="e">
        <f>BI16-#REF!</f>
        <v>#REF!</v>
      </c>
      <c r="BL16" s="53">
        <v>590</v>
      </c>
      <c r="BM16" s="54">
        <v>706</v>
      </c>
      <c r="BN16" s="55">
        <f t="shared" si="10"/>
        <v>119.66101694915254</v>
      </c>
      <c r="BO16" s="55" t="e">
        <f>BM16-#REF!</f>
        <v>#REF!</v>
      </c>
      <c r="BP16" s="53">
        <v>3200</v>
      </c>
      <c r="BQ16" s="54">
        <v>5142</v>
      </c>
      <c r="BR16" s="55">
        <f t="shared" si="11"/>
        <v>160.6875</v>
      </c>
      <c r="BS16" s="55" t="e">
        <f>BQ16-#REF!</f>
        <v>#REF!</v>
      </c>
      <c r="BT16" s="53">
        <v>5700</v>
      </c>
      <c r="BU16" s="53">
        <v>7580</v>
      </c>
      <c r="BV16" s="54">
        <v>5320</v>
      </c>
      <c r="BW16" s="55">
        <f t="shared" si="12"/>
        <v>70.184696569920845</v>
      </c>
      <c r="BX16" s="54" t="e">
        <f>BV16-#REF!</f>
        <v>#REF!</v>
      </c>
      <c r="BY16" s="54"/>
      <c r="BZ16" s="85">
        <v>1030</v>
      </c>
      <c r="CA16" s="85">
        <v>1058</v>
      </c>
      <c r="CB16" s="56">
        <f t="shared" si="13"/>
        <v>25.998091934084997</v>
      </c>
      <c r="CC16" s="57" t="e">
        <f t="shared" si="14"/>
        <v>#REF!</v>
      </c>
      <c r="CD16" s="57">
        <v>23.8</v>
      </c>
      <c r="CE16" s="80">
        <v>500</v>
      </c>
      <c r="CF16" s="45">
        <v>500</v>
      </c>
      <c r="CG16" s="80">
        <v>500</v>
      </c>
      <c r="CH16" s="58">
        <v>1863</v>
      </c>
      <c r="CI16" s="59">
        <f t="shared" si="7"/>
        <v>1863</v>
      </c>
      <c r="CJ16" s="60">
        <v>311</v>
      </c>
      <c r="CK16" s="43">
        <v>310</v>
      </c>
      <c r="CL16" s="43"/>
      <c r="CM16" s="43">
        <v>1553</v>
      </c>
      <c r="CN16" s="43">
        <f t="shared" si="2"/>
        <v>0</v>
      </c>
      <c r="CO16" s="43">
        <v>3246</v>
      </c>
      <c r="CP16" s="43">
        <f t="shared" si="3"/>
        <v>0</v>
      </c>
      <c r="CQ16" s="61">
        <f t="shared" si="4"/>
        <v>20.901481004507403</v>
      </c>
      <c r="CR16" s="62">
        <v>42</v>
      </c>
      <c r="CS16" s="62">
        <f t="shared" si="5"/>
        <v>100</v>
      </c>
      <c r="CT16" s="64"/>
      <c r="CU16" s="64">
        <v>355</v>
      </c>
      <c r="CV16" s="64">
        <v>355</v>
      </c>
      <c r="CW16" s="64">
        <f>CV16/CU16*100</f>
        <v>100</v>
      </c>
      <c r="CX16" s="64">
        <v>15</v>
      </c>
      <c r="CY16" s="64">
        <v>20</v>
      </c>
      <c r="CZ16" s="65">
        <v>1700</v>
      </c>
      <c r="DA16" s="64">
        <v>856</v>
      </c>
      <c r="DB16" s="66">
        <f t="shared" si="8"/>
        <v>50.352941176470587</v>
      </c>
      <c r="DC16" s="64">
        <f t="shared" si="6"/>
        <v>100</v>
      </c>
      <c r="DD16" s="43">
        <v>3</v>
      </c>
      <c r="DE16" s="62">
        <v>110</v>
      </c>
      <c r="DF16" s="64">
        <v>110</v>
      </c>
      <c r="DG16" s="62">
        <v>325</v>
      </c>
      <c r="DH16" s="64">
        <v>400</v>
      </c>
      <c r="DI16" s="67">
        <v>35</v>
      </c>
      <c r="DJ16" s="67"/>
      <c r="DK16" s="68">
        <v>1153</v>
      </c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J16" s="43">
        <v>1553</v>
      </c>
      <c r="EK16" s="43">
        <v>3246</v>
      </c>
      <c r="EL16" s="64">
        <v>756</v>
      </c>
    </row>
    <row r="17" spans="1:142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9"/>
        <v>100</v>
      </c>
      <c r="BK17" s="55" t="e">
        <f>BI17-#REF!</f>
        <v>#REF!</v>
      </c>
      <c r="BL17" s="53">
        <v>280</v>
      </c>
      <c r="BM17" s="54">
        <v>280</v>
      </c>
      <c r="BN17" s="55">
        <f t="shared" si="10"/>
        <v>100</v>
      </c>
      <c r="BO17" s="55" t="e">
        <f>BM17-#REF!</f>
        <v>#REF!</v>
      </c>
      <c r="BP17" s="53"/>
      <c r="BQ17" s="54">
        <v>1800</v>
      </c>
      <c r="BR17" s="55"/>
      <c r="BS17" s="55" t="e">
        <f>BQ17-#REF!</f>
        <v>#REF!</v>
      </c>
      <c r="BT17" s="53">
        <v>630</v>
      </c>
      <c r="BU17" s="53">
        <v>850</v>
      </c>
      <c r="BV17" s="54">
        <v>850</v>
      </c>
      <c r="BW17" s="55">
        <f t="shared" si="12"/>
        <v>100</v>
      </c>
      <c r="BX17" s="54" t="e">
        <f>BV17-#REF!</f>
        <v>#REF!</v>
      </c>
      <c r="BY17" s="54"/>
      <c r="BZ17" s="85">
        <v>100</v>
      </c>
      <c r="CA17" s="85">
        <v>100</v>
      </c>
      <c r="CB17" s="56">
        <f t="shared" si="13"/>
        <v>35.780229261678784</v>
      </c>
      <c r="CC17" s="57" t="e">
        <f t="shared" si="14"/>
        <v>#REF!</v>
      </c>
      <c r="CD17" s="57">
        <v>22.4</v>
      </c>
      <c r="CE17" s="80">
        <v>100</v>
      </c>
      <c r="CF17" s="45">
        <v>100</v>
      </c>
      <c r="CG17" s="80">
        <v>100</v>
      </c>
      <c r="CH17" s="58">
        <v>520</v>
      </c>
      <c r="CI17" s="59">
        <f t="shared" si="7"/>
        <v>520</v>
      </c>
      <c r="CJ17" s="60"/>
      <c r="CK17" s="43">
        <v>50</v>
      </c>
      <c r="CL17" s="43"/>
      <c r="CM17" s="43">
        <v>470</v>
      </c>
      <c r="CN17" s="43">
        <f t="shared" si="2"/>
        <v>0</v>
      </c>
      <c r="CO17" s="43">
        <v>1410</v>
      </c>
      <c r="CP17" s="43">
        <f t="shared" si="3"/>
        <v>0</v>
      </c>
      <c r="CQ17" s="61">
        <f t="shared" si="4"/>
        <v>30</v>
      </c>
      <c r="CR17" s="62">
        <v>14</v>
      </c>
      <c r="CS17" s="62">
        <f t="shared" si="5"/>
        <v>100</v>
      </c>
      <c r="CT17" s="64"/>
      <c r="CU17" s="66"/>
      <c r="CV17" s="66"/>
      <c r="CW17" s="64"/>
      <c r="CX17" s="64"/>
      <c r="CY17" s="64"/>
      <c r="CZ17" s="65">
        <v>350</v>
      </c>
      <c r="DA17" s="64">
        <v>350</v>
      </c>
      <c r="DB17" s="64">
        <f t="shared" si="8"/>
        <v>100</v>
      </c>
      <c r="DC17" s="64">
        <f t="shared" si="6"/>
        <v>0</v>
      </c>
      <c r="DD17" s="43"/>
      <c r="DE17" s="62">
        <v>57</v>
      </c>
      <c r="DF17" s="64">
        <v>60</v>
      </c>
      <c r="DG17" s="62">
        <v>80</v>
      </c>
      <c r="DH17" s="64">
        <v>145</v>
      </c>
      <c r="DI17" s="67"/>
      <c r="DJ17" s="67"/>
      <c r="DK17" s="68">
        <v>244</v>
      </c>
      <c r="DL17" s="69">
        <v>10</v>
      </c>
      <c r="DM17" s="69"/>
      <c r="DN17" s="69">
        <v>10</v>
      </c>
      <c r="DO17" s="51">
        <v>100</v>
      </c>
      <c r="DP17" s="51">
        <f>DO17/DN17*10</f>
        <v>100</v>
      </c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J17" s="43">
        <v>470</v>
      </c>
      <c r="EK17" s="43">
        <v>1410</v>
      </c>
      <c r="EL17" s="64">
        <v>350</v>
      </c>
    </row>
    <row r="18" spans="1:142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9"/>
        <v>100</v>
      </c>
      <c r="BK18" s="55" t="e">
        <f>BI18-#REF!</f>
        <v>#REF!</v>
      </c>
      <c r="BL18" s="53">
        <v>680</v>
      </c>
      <c r="BM18" s="54">
        <v>750</v>
      </c>
      <c r="BN18" s="55">
        <f t="shared" si="10"/>
        <v>110.29411764705883</v>
      </c>
      <c r="BO18" s="55" t="e">
        <f>BM18-#REF!</f>
        <v>#REF!</v>
      </c>
      <c r="BP18" s="53">
        <v>1300</v>
      </c>
      <c r="BQ18" s="54">
        <v>1385</v>
      </c>
      <c r="BR18" s="55">
        <f t="shared" si="11"/>
        <v>106.53846153846153</v>
      </c>
      <c r="BS18" s="55" t="e">
        <f>BQ18-#REF!</f>
        <v>#REF!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 t="e">
        <f>BV18-#REF!</f>
        <v>#REF!</v>
      </c>
      <c r="BY18" s="54">
        <v>677</v>
      </c>
      <c r="BZ18" s="38">
        <v>118</v>
      </c>
      <c r="CA18" s="38">
        <v>167</v>
      </c>
      <c r="CB18" s="56">
        <f t="shared" si="13"/>
        <v>25.437948804595759</v>
      </c>
      <c r="CC18" s="57" t="e">
        <f t="shared" si="14"/>
        <v>#REF!</v>
      </c>
      <c r="CD18" s="57">
        <v>22</v>
      </c>
      <c r="CE18" s="80">
        <v>500</v>
      </c>
      <c r="CF18" s="45">
        <v>500</v>
      </c>
      <c r="CG18" s="80">
        <v>500</v>
      </c>
      <c r="CH18" s="58">
        <v>1800</v>
      </c>
      <c r="CI18" s="59">
        <f t="shared" si="7"/>
        <v>1800</v>
      </c>
      <c r="CJ18" s="86"/>
      <c r="CK18" s="43">
        <v>260</v>
      </c>
      <c r="CL18" s="43"/>
      <c r="CM18" s="43">
        <v>1540</v>
      </c>
      <c r="CN18" s="43">
        <f t="shared" si="2"/>
        <v>0</v>
      </c>
      <c r="CO18" s="43">
        <v>2929</v>
      </c>
      <c r="CP18" s="43">
        <f t="shared" si="3"/>
        <v>0</v>
      </c>
      <c r="CQ18" s="61">
        <f t="shared" si="4"/>
        <v>19.019480519480521</v>
      </c>
      <c r="CR18" s="62">
        <v>35</v>
      </c>
      <c r="CS18" s="62">
        <f t="shared" si="5"/>
        <v>100</v>
      </c>
      <c r="CT18" s="64"/>
      <c r="CU18" s="64"/>
      <c r="CV18" s="64"/>
      <c r="CW18" s="64"/>
      <c r="CX18" s="64"/>
      <c r="CY18" s="64"/>
      <c r="CZ18" s="65">
        <v>1500</v>
      </c>
      <c r="DA18" s="64">
        <v>868</v>
      </c>
      <c r="DB18" s="66">
        <f t="shared" si="8"/>
        <v>57.866666666666667</v>
      </c>
      <c r="DC18" s="64">
        <f t="shared" si="6"/>
        <v>34</v>
      </c>
      <c r="DD18" s="43">
        <v>2</v>
      </c>
      <c r="DE18" s="62">
        <v>110</v>
      </c>
      <c r="DF18" s="64">
        <v>110</v>
      </c>
      <c r="DG18" s="62">
        <v>337</v>
      </c>
      <c r="DH18" s="64">
        <v>340</v>
      </c>
      <c r="DI18" s="67"/>
      <c r="DJ18" s="67">
        <v>5</v>
      </c>
      <c r="DK18" s="68">
        <v>534</v>
      </c>
      <c r="DL18" s="69">
        <v>20</v>
      </c>
      <c r="DM18" s="51"/>
      <c r="DN18" s="69">
        <v>20</v>
      </c>
      <c r="DO18" s="51">
        <v>300</v>
      </c>
      <c r="DP18" s="51">
        <f>DO18/DN18*10</f>
        <v>150</v>
      </c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J18" s="43">
        <v>1540</v>
      </c>
      <c r="EK18" s="43">
        <v>2929</v>
      </c>
      <c r="EL18" s="64">
        <v>834</v>
      </c>
    </row>
    <row r="19" spans="1:142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9"/>
        <v>100</v>
      </c>
      <c r="BK19" s="55" t="e">
        <f>BI19-#REF!</f>
        <v>#REF!</v>
      </c>
      <c r="BL19" s="53">
        <v>280</v>
      </c>
      <c r="BM19" s="54">
        <v>282</v>
      </c>
      <c r="BN19" s="55">
        <f t="shared" si="10"/>
        <v>100.71428571428571</v>
      </c>
      <c r="BO19" s="55" t="e">
        <f>BM19-#REF!</f>
        <v>#REF!</v>
      </c>
      <c r="BP19" s="53">
        <v>400</v>
      </c>
      <c r="BQ19" s="54">
        <v>406</v>
      </c>
      <c r="BR19" s="55">
        <f t="shared" si="11"/>
        <v>101.49999999999999</v>
      </c>
      <c r="BS19" s="55" t="e">
        <f>BQ19-#REF!</f>
        <v>#REF!</v>
      </c>
      <c r="BT19" s="53">
        <v>1800</v>
      </c>
      <c r="BU19" s="53">
        <v>2400</v>
      </c>
      <c r="BV19" s="54">
        <v>2888</v>
      </c>
      <c r="BW19" s="55">
        <f t="shared" si="12"/>
        <v>120.33333333333334</v>
      </c>
      <c r="BX19" s="54" t="e">
        <f>BV19-#REF!</f>
        <v>#REF!</v>
      </c>
      <c r="BY19" s="54"/>
      <c r="BZ19" s="38">
        <v>112</v>
      </c>
      <c r="CA19" s="38">
        <v>125</v>
      </c>
      <c r="CB19" s="56">
        <f t="shared" si="13"/>
        <v>31.812950600801067</v>
      </c>
      <c r="CC19" s="57" t="e">
        <f t="shared" si="14"/>
        <v>#REF!</v>
      </c>
      <c r="CD19" s="57">
        <v>16.8</v>
      </c>
      <c r="CE19" s="80">
        <v>63</v>
      </c>
      <c r="CF19" s="45">
        <v>60</v>
      </c>
      <c r="CG19" s="80">
        <v>63</v>
      </c>
      <c r="CH19" s="58">
        <v>287</v>
      </c>
      <c r="CI19" s="59">
        <f t="shared" si="7"/>
        <v>280</v>
      </c>
      <c r="CJ19" s="87"/>
      <c r="CK19" s="43">
        <v>40</v>
      </c>
      <c r="CL19" s="43"/>
      <c r="CM19" s="43">
        <v>240</v>
      </c>
      <c r="CN19" s="43">
        <f t="shared" si="2"/>
        <v>20</v>
      </c>
      <c r="CO19" s="43">
        <v>538</v>
      </c>
      <c r="CP19" s="43">
        <f t="shared" si="3"/>
        <v>34</v>
      </c>
      <c r="CQ19" s="61">
        <f t="shared" si="4"/>
        <v>22.416666666666668</v>
      </c>
      <c r="CR19" s="62"/>
      <c r="CS19" s="63">
        <f t="shared" si="5"/>
        <v>97.560975609756099</v>
      </c>
      <c r="CT19" s="88">
        <v>1</v>
      </c>
      <c r="CU19" s="66"/>
      <c r="CV19" s="66"/>
      <c r="CW19" s="64"/>
      <c r="CX19" s="64"/>
      <c r="CY19" s="64"/>
      <c r="CZ19" s="65">
        <v>300</v>
      </c>
      <c r="DA19" s="64">
        <v>80</v>
      </c>
      <c r="DB19" s="66">
        <f t="shared" si="8"/>
        <v>26.666666666666668</v>
      </c>
      <c r="DC19" s="64">
        <f t="shared" si="6"/>
        <v>20</v>
      </c>
      <c r="DD19" s="43">
        <v>1</v>
      </c>
      <c r="DE19" s="62">
        <v>12</v>
      </c>
      <c r="DF19" s="64"/>
      <c r="DG19" s="62">
        <v>70</v>
      </c>
      <c r="DH19" s="64">
        <v>30</v>
      </c>
      <c r="DI19" s="67"/>
      <c r="DJ19" s="67"/>
      <c r="DK19" s="68">
        <v>214</v>
      </c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J19" s="43">
        <v>220</v>
      </c>
      <c r="EK19" s="43">
        <v>504</v>
      </c>
      <c r="EL19" s="64">
        <v>60</v>
      </c>
    </row>
    <row r="20" spans="1:142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9"/>
        <v>100</v>
      </c>
      <c r="BK20" s="55" t="e">
        <f>BI20-#REF!</f>
        <v>#REF!</v>
      </c>
      <c r="BL20" s="53">
        <v>280</v>
      </c>
      <c r="BM20" s="54">
        <v>201</v>
      </c>
      <c r="BN20" s="55">
        <f t="shared" si="10"/>
        <v>71.785714285714292</v>
      </c>
      <c r="BO20" s="55" t="e">
        <f>BM20-#REF!</f>
        <v>#REF!</v>
      </c>
      <c r="BP20" s="53"/>
      <c r="BQ20" s="54"/>
      <c r="BR20" s="55"/>
      <c r="BS20" s="55" t="e">
        <f>BQ20-#REF!</f>
        <v>#REF!</v>
      </c>
      <c r="BT20" s="53">
        <v>1200</v>
      </c>
      <c r="BU20" s="53">
        <v>1500</v>
      </c>
      <c r="BV20" s="54">
        <v>1960</v>
      </c>
      <c r="BW20" s="55">
        <f t="shared" si="12"/>
        <v>130.66666666666666</v>
      </c>
      <c r="BX20" s="54" t="e">
        <f>BV20-#REF!</f>
        <v>#REF!</v>
      </c>
      <c r="BY20" s="54"/>
      <c r="BZ20" s="38">
        <v>150</v>
      </c>
      <c r="CA20" s="38">
        <v>212</v>
      </c>
      <c r="CB20" s="56">
        <f t="shared" si="13"/>
        <v>16.51921816990609</v>
      </c>
      <c r="CC20" s="57" t="e">
        <f t="shared" si="14"/>
        <v>#REF!</v>
      </c>
      <c r="CD20" s="57">
        <v>4.9000000000000004</v>
      </c>
      <c r="CE20" s="80">
        <v>100</v>
      </c>
      <c r="CF20" s="45">
        <v>100</v>
      </c>
      <c r="CG20" s="80">
        <v>100</v>
      </c>
      <c r="CH20" s="58">
        <v>355</v>
      </c>
      <c r="CI20" s="59">
        <f t="shared" si="7"/>
        <v>355</v>
      </c>
      <c r="CJ20" s="87"/>
      <c r="CK20" s="43">
        <v>195</v>
      </c>
      <c r="CL20" s="43"/>
      <c r="CM20" s="43">
        <v>160</v>
      </c>
      <c r="CN20" s="43">
        <f t="shared" si="2"/>
        <v>0</v>
      </c>
      <c r="CO20" s="43">
        <v>347</v>
      </c>
      <c r="CP20" s="43">
        <f t="shared" si="3"/>
        <v>0</v>
      </c>
      <c r="CQ20" s="61">
        <f t="shared" si="4"/>
        <v>21.6875</v>
      </c>
      <c r="CR20" s="62"/>
      <c r="CS20" s="62">
        <f t="shared" si="5"/>
        <v>100</v>
      </c>
      <c r="CT20" s="64"/>
      <c r="CU20" s="66"/>
      <c r="CV20" s="66"/>
      <c r="CW20" s="64"/>
      <c r="CX20" s="64"/>
      <c r="CY20" s="64"/>
      <c r="CZ20" s="65">
        <v>280</v>
      </c>
      <c r="DA20" s="65">
        <v>142</v>
      </c>
      <c r="DB20" s="66">
        <f t="shared" si="8"/>
        <v>50.714285714285708</v>
      </c>
      <c r="DC20" s="64">
        <f t="shared" si="6"/>
        <v>15</v>
      </c>
      <c r="DD20" s="43">
        <v>2</v>
      </c>
      <c r="DE20" s="62">
        <v>22</v>
      </c>
      <c r="DF20" s="89"/>
      <c r="DG20" s="62">
        <v>40</v>
      </c>
      <c r="DH20" s="64"/>
      <c r="DI20" s="67"/>
      <c r="DJ20" s="67"/>
      <c r="DK20" s="68">
        <v>241</v>
      </c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J20" s="43">
        <v>160</v>
      </c>
      <c r="EK20" s="43">
        <v>347</v>
      </c>
      <c r="EL20" s="65">
        <v>127</v>
      </c>
    </row>
    <row r="21" spans="1:142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 t="e">
        <f>BI21-#REF!</f>
        <v>#REF!</v>
      </c>
      <c r="BL21" s="53"/>
      <c r="BM21" s="54"/>
      <c r="BN21" s="55"/>
      <c r="BO21" s="55" t="e">
        <f>BM21-#REF!</f>
        <v>#REF!</v>
      </c>
      <c r="BP21" s="53"/>
      <c r="BQ21" s="54"/>
      <c r="BR21" s="55"/>
      <c r="BS21" s="55" t="e">
        <f>BQ21-#REF!</f>
        <v>#REF!</v>
      </c>
      <c r="BT21" s="53"/>
      <c r="BU21" s="53"/>
      <c r="BV21" s="54"/>
      <c r="BW21" s="55"/>
      <c r="BX21" s="54" t="e">
        <f>BV21-#REF!</f>
        <v>#REF!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5"/>
      <c r="CG21" s="43"/>
      <c r="CH21" s="58">
        <v>100</v>
      </c>
      <c r="CI21" s="59">
        <f t="shared" si="7"/>
        <v>100</v>
      </c>
      <c r="CJ21" s="86"/>
      <c r="CK21" s="57"/>
      <c r="CL21" s="43"/>
      <c r="CM21" s="43">
        <v>100</v>
      </c>
      <c r="CN21" s="43">
        <f t="shared" si="2"/>
        <v>0</v>
      </c>
      <c r="CO21" s="43">
        <v>200</v>
      </c>
      <c r="CP21" s="43">
        <f t="shared" si="3"/>
        <v>0</v>
      </c>
      <c r="CQ21" s="61">
        <f t="shared" si="4"/>
        <v>20</v>
      </c>
      <c r="CR21" s="62"/>
      <c r="CS21" s="62">
        <f t="shared" si="5"/>
        <v>100</v>
      </c>
      <c r="CT21" s="64"/>
      <c r="CU21" s="64"/>
      <c r="CV21" s="64"/>
      <c r="CW21" s="64"/>
      <c r="CX21" s="64"/>
      <c r="CY21" s="64"/>
      <c r="CZ21" s="65">
        <v>0</v>
      </c>
      <c r="DA21" s="78">
        <v>100</v>
      </c>
      <c r="DB21" s="64" t="e">
        <f t="shared" si="8"/>
        <v>#DIV/0!</v>
      </c>
      <c r="DC21" s="64">
        <f t="shared" si="6"/>
        <v>0</v>
      </c>
      <c r="DD21" s="43"/>
      <c r="DE21" s="62">
        <v>22</v>
      </c>
      <c r="DF21" s="64"/>
      <c r="DG21" s="62"/>
      <c r="DH21" s="64"/>
      <c r="DI21" s="67"/>
      <c r="DJ21" s="67"/>
      <c r="DK21" s="68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J21" s="43">
        <v>100</v>
      </c>
      <c r="EK21" s="43">
        <v>200</v>
      </c>
      <c r="EL21" s="78">
        <v>100</v>
      </c>
    </row>
    <row r="22" spans="1:142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 t="e">
        <f>BI22-#REF!</f>
        <v>#REF!</v>
      </c>
      <c r="BL22" s="53"/>
      <c r="BM22" s="54"/>
      <c r="BN22" s="55"/>
      <c r="BO22" s="55" t="e">
        <f>BM22-#REF!</f>
        <v>#REF!</v>
      </c>
      <c r="BP22" s="53"/>
      <c r="BQ22" s="54"/>
      <c r="BR22" s="55"/>
      <c r="BS22" s="55" t="e">
        <f>BQ22-#REF!</f>
        <v>#REF!</v>
      </c>
      <c r="BT22" s="53"/>
      <c r="BU22" s="53"/>
      <c r="BV22" s="54"/>
      <c r="BW22" s="55"/>
      <c r="BX22" s="54" t="e">
        <f>BV22-#REF!</f>
        <v>#REF!</v>
      </c>
      <c r="BY22" s="54"/>
      <c r="BZ22" s="38"/>
      <c r="CA22" s="38"/>
      <c r="CB22" s="56"/>
      <c r="CC22" s="57"/>
      <c r="CD22" s="57"/>
      <c r="CE22" s="57"/>
      <c r="CF22" s="56"/>
      <c r="CG22" s="57"/>
      <c r="CH22" s="58">
        <v>115</v>
      </c>
      <c r="CI22" s="59">
        <f t="shared" si="7"/>
        <v>115</v>
      </c>
      <c r="CJ22" s="87"/>
      <c r="CK22" s="43">
        <v>65</v>
      </c>
      <c r="CL22" s="43"/>
      <c r="CM22" s="43">
        <v>50</v>
      </c>
      <c r="CN22" s="43">
        <f t="shared" si="2"/>
        <v>0</v>
      </c>
      <c r="CO22" s="43">
        <v>125</v>
      </c>
      <c r="CP22" s="43">
        <f t="shared" si="3"/>
        <v>0</v>
      </c>
      <c r="CQ22" s="61">
        <f t="shared" si="4"/>
        <v>25</v>
      </c>
      <c r="CR22" s="62"/>
      <c r="CS22" s="62">
        <f t="shared" si="5"/>
        <v>100</v>
      </c>
      <c r="CT22" s="64"/>
      <c r="CU22" s="66"/>
      <c r="CV22" s="66"/>
      <c r="CW22" s="64"/>
      <c r="CX22" s="64"/>
      <c r="CY22" s="64"/>
      <c r="CZ22" s="65">
        <v>115</v>
      </c>
      <c r="DA22" s="78">
        <v>115</v>
      </c>
      <c r="DB22" s="64">
        <f t="shared" si="8"/>
        <v>100</v>
      </c>
      <c r="DC22" s="64">
        <f t="shared" si="6"/>
        <v>0</v>
      </c>
      <c r="DD22" s="43"/>
      <c r="DE22" s="63"/>
      <c r="DF22" s="66"/>
      <c r="DG22" s="62">
        <v>25</v>
      </c>
      <c r="DH22" s="64">
        <v>25</v>
      </c>
      <c r="DI22" s="67"/>
      <c r="DJ22" s="67"/>
      <c r="DK22" s="68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J22" s="43">
        <v>50</v>
      </c>
      <c r="EK22" s="43">
        <v>125</v>
      </c>
      <c r="EL22" s="78">
        <v>115</v>
      </c>
    </row>
    <row r="23" spans="1:142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 t="e">
        <f>BI23-#REF!</f>
        <v>#REF!</v>
      </c>
      <c r="BL23" s="53"/>
      <c r="BM23" s="54">
        <v>100</v>
      </c>
      <c r="BN23" s="55"/>
      <c r="BO23" s="55" t="e">
        <f>BM23-#REF!</f>
        <v>#REF!</v>
      </c>
      <c r="BP23" s="53"/>
      <c r="BQ23" s="54"/>
      <c r="BR23" s="55"/>
      <c r="BS23" s="55" t="e">
        <f>BQ23-#REF!</f>
        <v>#REF!</v>
      </c>
      <c r="BT23" s="53"/>
      <c r="BU23" s="53"/>
      <c r="BV23" s="54"/>
      <c r="BW23" s="55"/>
      <c r="BX23" s="54" t="e">
        <f>BV23-#REF!</f>
        <v>#REF!</v>
      </c>
      <c r="BY23" s="54"/>
      <c r="BZ23" s="38"/>
      <c r="CA23" s="38"/>
      <c r="CB23" s="56"/>
      <c r="CC23" s="57"/>
      <c r="CD23" s="57"/>
      <c r="CE23" s="57"/>
      <c r="CF23" s="56"/>
      <c r="CG23" s="57"/>
      <c r="CH23" s="58">
        <v>250</v>
      </c>
      <c r="CI23" s="59">
        <f t="shared" si="7"/>
        <v>250</v>
      </c>
      <c r="CJ23" s="87"/>
      <c r="CK23" s="57"/>
      <c r="CL23" s="57"/>
      <c r="CM23" s="43">
        <v>250</v>
      </c>
      <c r="CN23" s="43">
        <f t="shared" si="2"/>
        <v>0</v>
      </c>
      <c r="CO23" s="43">
        <v>625</v>
      </c>
      <c r="CP23" s="43">
        <f t="shared" si="3"/>
        <v>0</v>
      </c>
      <c r="CQ23" s="61">
        <f t="shared" si="4"/>
        <v>25</v>
      </c>
      <c r="CR23" s="62"/>
      <c r="CS23" s="62">
        <f t="shared" si="5"/>
        <v>100</v>
      </c>
      <c r="CT23" s="64"/>
      <c r="CU23" s="66"/>
      <c r="CV23" s="66"/>
      <c r="CW23" s="64"/>
      <c r="CX23" s="64"/>
      <c r="CY23" s="64"/>
      <c r="CZ23" s="65">
        <v>420</v>
      </c>
      <c r="DA23" s="64">
        <v>300</v>
      </c>
      <c r="DB23" s="66">
        <f t="shared" si="8"/>
        <v>71.428571428571431</v>
      </c>
      <c r="DC23" s="64">
        <f t="shared" si="6"/>
        <v>0</v>
      </c>
      <c r="DD23" s="43"/>
      <c r="DE23" s="63"/>
      <c r="DF23" s="66"/>
      <c r="DG23" s="62">
        <v>65</v>
      </c>
      <c r="DH23" s="64"/>
      <c r="DI23" s="67"/>
      <c r="DJ23" s="67"/>
      <c r="DK23" s="68"/>
      <c r="DL23" s="69">
        <v>120</v>
      </c>
      <c r="DM23" s="69">
        <v>80</v>
      </c>
      <c r="DN23" s="69">
        <v>120</v>
      </c>
      <c r="DO23" s="51">
        <v>1200</v>
      </c>
      <c r="DP23" s="51">
        <f>DO23/DN23*10</f>
        <v>100</v>
      </c>
      <c r="DQ23" s="69">
        <v>9</v>
      </c>
      <c r="DR23" s="51">
        <v>7</v>
      </c>
      <c r="DS23" s="69">
        <v>2</v>
      </c>
      <c r="DT23" s="51">
        <v>40</v>
      </c>
      <c r="DU23" s="51">
        <f>DT23/DS23*10</f>
        <v>200</v>
      </c>
      <c r="DV23" s="69">
        <v>7</v>
      </c>
      <c r="DW23" s="51">
        <v>5</v>
      </c>
      <c r="DX23" s="69">
        <v>2</v>
      </c>
      <c r="DY23" s="51">
        <v>20</v>
      </c>
      <c r="DZ23" s="51">
        <f>DY23/DX23*10</f>
        <v>100</v>
      </c>
      <c r="EA23" s="51"/>
      <c r="EB23" s="51"/>
      <c r="EC23" s="51"/>
      <c r="ED23" s="51"/>
      <c r="EE23" s="51">
        <f>DQ23+DV23+EA23</f>
        <v>16</v>
      </c>
      <c r="EF23" s="69">
        <f>DS23+DX23+EB23</f>
        <v>4</v>
      </c>
      <c r="EG23" s="51">
        <f>DT23+DY23+EC23</f>
        <v>60</v>
      </c>
      <c r="EH23" s="51">
        <f>EG23/EF23*10</f>
        <v>150</v>
      </c>
      <c r="EJ23" s="43">
        <v>250</v>
      </c>
      <c r="EK23" s="43">
        <v>625</v>
      </c>
      <c r="EL23" s="64">
        <v>300</v>
      </c>
    </row>
    <row r="24" spans="1:142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 t="e">
        <f>BI24-#REF!</f>
        <v>#REF!</v>
      </c>
      <c r="BL24" s="53">
        <v>1840</v>
      </c>
      <c r="BM24" s="54">
        <v>1414</v>
      </c>
      <c r="BN24" s="55">
        <f>BM24/BL24*100</f>
        <v>76.847826086956516</v>
      </c>
      <c r="BO24" s="55" t="e">
        <f>BM24-#REF!</f>
        <v>#REF!</v>
      </c>
      <c r="BP24" s="53">
        <v>3700</v>
      </c>
      <c r="BQ24" s="54">
        <v>1522</v>
      </c>
      <c r="BR24" s="55">
        <f>BQ24/BP24*100</f>
        <v>41.135135135135137</v>
      </c>
      <c r="BS24" s="55" t="e">
        <f>BQ24-#REF!</f>
        <v>#REF!</v>
      </c>
      <c r="BT24" s="53"/>
      <c r="BU24" s="53"/>
      <c r="BV24" s="54"/>
      <c r="BW24" s="55"/>
      <c r="BX24" s="54" t="e">
        <f>BV24-#REF!</f>
        <v>#REF!</v>
      </c>
      <c r="BY24" s="54">
        <v>1522</v>
      </c>
      <c r="BZ24" s="38"/>
      <c r="CA24" s="38"/>
      <c r="CB24" s="56">
        <f>((BM24*0.45)+(BQ24*0.34)+(BV24/1.33*0.18)+(CA24*0.2))/DK24*10</f>
        <v>42.263003663003673</v>
      </c>
      <c r="CC24" s="57" t="e">
        <f>(BO24*0.45+BS24*0.35+(BX24/1.33*0.17))/DK24*10</f>
        <v>#REF!</v>
      </c>
      <c r="CD24" s="57">
        <v>26.7</v>
      </c>
      <c r="CE24" s="43"/>
      <c r="CF24" s="45">
        <v>100</v>
      </c>
      <c r="CG24" s="43"/>
      <c r="CH24" s="58">
        <v>100</v>
      </c>
      <c r="CI24" s="59">
        <f t="shared" si="7"/>
        <v>100</v>
      </c>
      <c r="CJ24" s="87"/>
      <c r="CK24" s="43">
        <v>100</v>
      </c>
      <c r="CL24" s="43"/>
      <c r="CM24" s="43">
        <v>0</v>
      </c>
      <c r="CN24" s="43">
        <f t="shared" si="2"/>
        <v>0</v>
      </c>
      <c r="CO24" s="43">
        <v>0</v>
      </c>
      <c r="CP24" s="43">
        <f t="shared" si="3"/>
        <v>0</v>
      </c>
      <c r="CQ24" s="61">
        <v>0</v>
      </c>
      <c r="CR24" s="62"/>
      <c r="CS24" s="62">
        <f t="shared" si="5"/>
        <v>100</v>
      </c>
      <c r="CT24" s="64"/>
      <c r="CU24" s="66"/>
      <c r="CV24" s="66"/>
      <c r="CW24" s="64"/>
      <c r="CX24" s="64"/>
      <c r="CY24" s="64"/>
      <c r="CZ24" s="65">
        <v>180</v>
      </c>
      <c r="DA24" s="78">
        <v>180</v>
      </c>
      <c r="DB24" s="64">
        <f t="shared" si="8"/>
        <v>100</v>
      </c>
      <c r="DC24" s="64">
        <f t="shared" si="6"/>
        <v>0</v>
      </c>
      <c r="DD24" s="43"/>
      <c r="DE24" s="63"/>
      <c r="DF24" s="66"/>
      <c r="DG24" s="62"/>
      <c r="DH24" s="64"/>
      <c r="DI24" s="67"/>
      <c r="DJ24" s="67"/>
      <c r="DK24" s="68">
        <v>273</v>
      </c>
      <c r="DL24" s="69"/>
      <c r="DM24" s="69"/>
      <c r="DN24" s="69"/>
      <c r="DO24" s="51"/>
      <c r="DP24" s="51"/>
      <c r="DQ24" s="69"/>
      <c r="DR24" s="51"/>
      <c r="DS24" s="69"/>
      <c r="DT24" s="51"/>
      <c r="DU24" s="51"/>
      <c r="DV24" s="69"/>
      <c r="DW24" s="51"/>
      <c r="DX24" s="69"/>
      <c r="DY24" s="51"/>
      <c r="DZ24" s="51"/>
      <c r="EA24" s="51"/>
      <c r="EB24" s="51"/>
      <c r="EC24" s="51"/>
      <c r="ED24" s="51"/>
      <c r="EE24" s="51"/>
      <c r="EF24" s="69"/>
      <c r="EG24" s="51"/>
      <c r="EH24" s="51"/>
      <c r="EJ24" s="43">
        <v>0</v>
      </c>
      <c r="EK24" s="43">
        <v>0</v>
      </c>
      <c r="EL24" s="64">
        <v>180</v>
      </c>
    </row>
    <row r="25" spans="1:142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 t="e">
        <f>BI25-#REF!</f>
        <v>#REF!</v>
      </c>
      <c r="BL25" s="53"/>
      <c r="BM25" s="54"/>
      <c r="BN25" s="55"/>
      <c r="BO25" s="55" t="e">
        <f>BM25-#REF!</f>
        <v>#REF!</v>
      </c>
      <c r="BP25" s="53"/>
      <c r="BQ25" s="54"/>
      <c r="BR25" s="55"/>
      <c r="BS25" s="55" t="e">
        <f>BQ25-#REF!</f>
        <v>#REF!</v>
      </c>
      <c r="BT25" s="53"/>
      <c r="BU25" s="53"/>
      <c r="BV25" s="54"/>
      <c r="BW25" s="55"/>
      <c r="BX25" s="54" t="e">
        <f>BV25-#REF!</f>
        <v>#REF!</v>
      </c>
      <c r="BY25" s="54"/>
      <c r="BZ25" s="38"/>
      <c r="CA25" s="38"/>
      <c r="CB25" s="56"/>
      <c r="CC25" s="57"/>
      <c r="CD25" s="57"/>
      <c r="CE25" s="57"/>
      <c r="CF25" s="56"/>
      <c r="CG25" s="57"/>
      <c r="CH25" s="58"/>
      <c r="CI25" s="59"/>
      <c r="CJ25" s="87"/>
      <c r="CK25" s="57"/>
      <c r="CL25" s="57"/>
      <c r="CM25" s="43"/>
      <c r="CN25" s="43"/>
      <c r="CO25" s="43"/>
      <c r="CP25" s="43"/>
      <c r="CQ25" s="61"/>
      <c r="CR25" s="62"/>
      <c r="CS25" s="63"/>
      <c r="CT25" s="66"/>
      <c r="CU25" s="64">
        <v>350</v>
      </c>
      <c r="CV25" s="92">
        <v>324</v>
      </c>
      <c r="CW25" s="92">
        <f>CV25/CU25*100</f>
        <v>92.571428571428569</v>
      </c>
      <c r="CX25" s="92">
        <v>50</v>
      </c>
      <c r="CY25" s="92">
        <v>100</v>
      </c>
      <c r="CZ25" s="93">
        <v>200</v>
      </c>
      <c r="DA25" s="94"/>
      <c r="DB25" s="66">
        <f t="shared" si="8"/>
        <v>0</v>
      </c>
      <c r="DC25" s="64">
        <f t="shared" si="6"/>
        <v>0</v>
      </c>
      <c r="DD25" s="57"/>
      <c r="DE25" s="95"/>
      <c r="DF25" s="94"/>
      <c r="DG25" s="95"/>
      <c r="DH25" s="94"/>
      <c r="DI25" s="324">
        <v>10</v>
      </c>
      <c r="DJ25" s="96"/>
      <c r="DK25" s="97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J25" s="43"/>
      <c r="EK25" s="43"/>
      <c r="EL25" s="94"/>
    </row>
    <row r="26" spans="1:142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 t="e">
        <f>BI26-#REF!</f>
        <v>#REF!</v>
      </c>
      <c r="BL26" s="53">
        <v>1500</v>
      </c>
      <c r="BM26" s="54">
        <v>1500</v>
      </c>
      <c r="BN26" s="55">
        <f>BM26/BL26*100</f>
        <v>100</v>
      </c>
      <c r="BO26" s="55" t="e">
        <f>BM26-#REF!</f>
        <v>#REF!</v>
      </c>
      <c r="BP26" s="53"/>
      <c r="BQ26" s="54"/>
      <c r="BR26" s="55"/>
      <c r="BS26" s="55" t="e">
        <f>BQ26-#REF!</f>
        <v>#REF!</v>
      </c>
      <c r="BT26" s="53"/>
      <c r="BU26" s="53"/>
      <c r="BV26" s="54"/>
      <c r="BW26" s="55"/>
      <c r="BX26" s="54" t="e">
        <f>BV26-#REF!</f>
        <v>#REF!</v>
      </c>
      <c r="BY26" s="54"/>
      <c r="BZ26" s="38">
        <v>35</v>
      </c>
      <c r="CA26" s="38">
        <v>42</v>
      </c>
      <c r="CB26" s="56">
        <f>((BM26*0.45)+(BQ26*0.34)+(BV26/1.33*0.18)+(CA26*0.2))/DK26*10</f>
        <v>13.066921606118546</v>
      </c>
      <c r="CC26" s="57" t="e">
        <f>(BO26*0.45+BS26*0.35+(BX26/1.33*0.17))/DK26*10</f>
        <v>#REF!</v>
      </c>
      <c r="CD26" s="57"/>
      <c r="CE26" s="43">
        <v>484</v>
      </c>
      <c r="CF26" s="45">
        <v>270</v>
      </c>
      <c r="CG26" s="80">
        <v>484</v>
      </c>
      <c r="CH26" s="58">
        <v>800</v>
      </c>
      <c r="CI26" s="59">
        <f t="shared" si="7"/>
        <v>767</v>
      </c>
      <c r="CJ26" s="87"/>
      <c r="CK26" s="43">
        <v>198</v>
      </c>
      <c r="CL26" s="57"/>
      <c r="CM26" s="43">
        <v>569</v>
      </c>
      <c r="CN26" s="43">
        <f>CM26-EJ26</f>
        <v>15</v>
      </c>
      <c r="CO26" s="43">
        <v>1060</v>
      </c>
      <c r="CP26" s="43">
        <f>CO26-EK26</f>
        <v>29</v>
      </c>
      <c r="CQ26" s="61">
        <f t="shared" si="4"/>
        <v>18.629173989455186</v>
      </c>
      <c r="CR26" s="62"/>
      <c r="CS26" s="63">
        <f>CI26/CH26*100</f>
        <v>95.875</v>
      </c>
      <c r="CT26" s="64">
        <v>6</v>
      </c>
      <c r="CU26" s="66"/>
      <c r="CV26" s="57"/>
      <c r="CW26" s="43"/>
      <c r="CX26" s="43"/>
      <c r="CY26" s="43"/>
      <c r="CZ26" s="100">
        <v>775</v>
      </c>
      <c r="DA26" s="43">
        <v>653</v>
      </c>
      <c r="DB26" s="66">
        <f t="shared" si="8"/>
        <v>84.258064516129025</v>
      </c>
      <c r="DC26" s="64">
        <f t="shared" si="6"/>
        <v>167</v>
      </c>
      <c r="DD26" s="43">
        <v>2</v>
      </c>
      <c r="DE26" s="61"/>
      <c r="DF26" s="80">
        <v>132</v>
      </c>
      <c r="DG26" s="101"/>
      <c r="DH26" s="80">
        <v>18</v>
      </c>
      <c r="DI26" s="102"/>
      <c r="DJ26" s="102"/>
      <c r="DK26" s="51">
        <v>523</v>
      </c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43">
        <v>554</v>
      </c>
      <c r="EK26" s="43">
        <v>1031</v>
      </c>
      <c r="EL26" s="43">
        <v>486</v>
      </c>
    </row>
    <row r="27" spans="1:142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38"/>
      <c r="CA27" s="38"/>
      <c r="CB27" s="56"/>
      <c r="CC27" s="57"/>
      <c r="CD27" s="57"/>
      <c r="CE27" s="43"/>
      <c r="CF27" s="45"/>
      <c r="CG27" s="43"/>
      <c r="CH27" s="58"/>
      <c r="CI27" s="59">
        <f t="shared" si="7"/>
        <v>0</v>
      </c>
      <c r="CJ27" s="87"/>
      <c r="CK27" s="57"/>
      <c r="CL27" s="57"/>
      <c r="CM27" s="43"/>
      <c r="CN27" s="43"/>
      <c r="CO27" s="43">
        <v>209</v>
      </c>
      <c r="CP27" s="43"/>
      <c r="CQ27" s="61"/>
      <c r="CR27" s="62"/>
      <c r="CS27" s="63"/>
      <c r="CT27" s="64"/>
      <c r="CU27" s="66"/>
      <c r="CV27" s="57"/>
      <c r="CW27" s="43"/>
      <c r="CX27" s="43"/>
      <c r="CY27" s="43"/>
      <c r="CZ27" s="100"/>
      <c r="DA27" s="80"/>
      <c r="DB27" s="66"/>
      <c r="DC27" s="64"/>
      <c r="DD27" s="43"/>
      <c r="DE27" s="61"/>
      <c r="DF27" s="80"/>
      <c r="DG27" s="101"/>
      <c r="DH27" s="80"/>
      <c r="DI27" s="102"/>
      <c r="DJ27" s="102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43">
        <v>85</v>
      </c>
      <c r="EK27" s="43">
        <v>209</v>
      </c>
      <c r="EL27" s="80"/>
    </row>
    <row r="28" spans="1:142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16">SUM(I5:I26)</f>
        <v>20674</v>
      </c>
      <c r="J28" s="41">
        <f t="shared" si="16"/>
        <v>12393</v>
      </c>
      <c r="K28" s="41">
        <f t="shared" si="16"/>
        <v>6684</v>
      </c>
      <c r="L28" s="41">
        <f t="shared" si="16"/>
        <v>3925</v>
      </c>
      <c r="M28" s="41">
        <f t="shared" si="16"/>
        <v>20</v>
      </c>
      <c r="N28" s="41">
        <f t="shared" si="16"/>
        <v>20674</v>
      </c>
      <c r="O28" s="41">
        <f t="shared" si="16"/>
        <v>4542</v>
      </c>
      <c r="P28" s="41">
        <f t="shared" si="16"/>
        <v>0</v>
      </c>
      <c r="Q28" s="41">
        <f t="shared" si="16"/>
        <v>19344</v>
      </c>
      <c r="R28" s="41">
        <f t="shared" si="16"/>
        <v>19344</v>
      </c>
      <c r="S28" s="45">
        <f t="shared" si="1"/>
        <v>100</v>
      </c>
      <c r="T28" s="45" t="e">
        <f>R28-#REF!</f>
        <v>#REF!</v>
      </c>
      <c r="U28" s="41">
        <f t="shared" ref="U28:BI28" si="17">SUM(U5:U26)</f>
        <v>550</v>
      </c>
      <c r="V28" s="41">
        <f t="shared" si="17"/>
        <v>700</v>
      </c>
      <c r="W28" s="41">
        <f t="shared" si="17"/>
        <v>0</v>
      </c>
      <c r="X28" s="41">
        <f t="shared" si="17"/>
        <v>0</v>
      </c>
      <c r="Y28" s="41">
        <f t="shared" si="17"/>
        <v>20</v>
      </c>
      <c r="Z28" s="41">
        <f t="shared" si="17"/>
        <v>1080</v>
      </c>
      <c r="AA28" s="41">
        <f t="shared" si="17"/>
        <v>1249</v>
      </c>
      <c r="AB28" s="41">
        <f t="shared" si="17"/>
        <v>2061</v>
      </c>
      <c r="AC28" s="41">
        <f t="shared" si="17"/>
        <v>2287</v>
      </c>
      <c r="AD28" s="41">
        <f t="shared" si="17"/>
        <v>965</v>
      </c>
      <c r="AE28" s="41">
        <f t="shared" si="17"/>
        <v>444</v>
      </c>
      <c r="AF28" s="41">
        <f t="shared" si="17"/>
        <v>442</v>
      </c>
      <c r="AG28" s="41">
        <f t="shared" si="17"/>
        <v>120</v>
      </c>
      <c r="AH28" s="41">
        <f t="shared" si="17"/>
        <v>0</v>
      </c>
      <c r="AI28" s="41">
        <f t="shared" si="17"/>
        <v>0</v>
      </c>
      <c r="AJ28" s="41">
        <f t="shared" si="17"/>
        <v>465</v>
      </c>
      <c r="AK28" s="41">
        <f t="shared" si="17"/>
        <v>460</v>
      </c>
      <c r="AL28" s="41">
        <f t="shared" si="17"/>
        <v>70</v>
      </c>
      <c r="AM28" s="41">
        <f t="shared" si="17"/>
        <v>55</v>
      </c>
      <c r="AN28" s="41">
        <f t="shared" si="17"/>
        <v>21</v>
      </c>
      <c r="AO28" s="41">
        <f t="shared" si="17"/>
        <v>9</v>
      </c>
      <c r="AP28" s="41">
        <f t="shared" si="17"/>
        <v>25</v>
      </c>
      <c r="AQ28" s="41">
        <f t="shared" si="17"/>
        <v>4069</v>
      </c>
      <c r="AR28" s="41">
        <f t="shared" si="17"/>
        <v>4204</v>
      </c>
      <c r="AS28" s="41">
        <f t="shared" si="17"/>
        <v>0</v>
      </c>
      <c r="AT28" s="41">
        <f t="shared" si="17"/>
        <v>0</v>
      </c>
      <c r="AU28" s="41">
        <f t="shared" si="17"/>
        <v>0</v>
      </c>
      <c r="AV28" s="41">
        <f t="shared" si="17"/>
        <v>0</v>
      </c>
      <c r="AW28" s="41">
        <f t="shared" si="17"/>
        <v>0</v>
      </c>
      <c r="AX28" s="41">
        <f t="shared" si="17"/>
        <v>0</v>
      </c>
      <c r="AY28" s="41">
        <f t="shared" si="17"/>
        <v>0</v>
      </c>
      <c r="AZ28" s="41">
        <f t="shared" si="17"/>
        <v>0</v>
      </c>
      <c r="BA28" s="41">
        <f t="shared" si="17"/>
        <v>0</v>
      </c>
      <c r="BB28" s="41">
        <f t="shared" si="17"/>
        <v>2192</v>
      </c>
      <c r="BC28" s="41">
        <f t="shared" si="17"/>
        <v>15248</v>
      </c>
      <c r="BD28" s="41">
        <f t="shared" si="17"/>
        <v>415</v>
      </c>
      <c r="BE28" s="41">
        <f t="shared" si="17"/>
        <v>550</v>
      </c>
      <c r="BF28" s="41">
        <f t="shared" si="17"/>
        <v>290</v>
      </c>
      <c r="BG28" s="41">
        <f t="shared" si="17"/>
        <v>61</v>
      </c>
      <c r="BH28" s="105">
        <f t="shared" si="17"/>
        <v>21187</v>
      </c>
      <c r="BI28" s="106">
        <f t="shared" si="17"/>
        <v>21187</v>
      </c>
      <c r="BJ28" s="107">
        <f>BI28/BH28*100</f>
        <v>100</v>
      </c>
      <c r="BK28" s="108" t="e">
        <f>SUM(BK5:BK26)</f>
        <v>#REF!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 t="e">
        <f>SUM(BO5:BO26)</f>
        <v>#REF!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 t="e">
        <f>SUM(BS5:BS26)</f>
        <v>#REF!</v>
      </c>
      <c r="BT28" s="106">
        <f>SUM(BT5:BT26)</f>
        <v>61100</v>
      </c>
      <c r="BU28" s="106">
        <f>SUM(BU5:BU26)</f>
        <v>81263</v>
      </c>
      <c r="BV28" s="106">
        <f>SUM(BV5:BV26)</f>
        <v>52723</v>
      </c>
      <c r="BW28" s="107">
        <f t="shared" si="12"/>
        <v>64.879465439375849</v>
      </c>
      <c r="BX28" s="106" t="e">
        <f>SUM(BX5:BX26)</f>
        <v>#REF!</v>
      </c>
      <c r="BY28" s="106">
        <f>SUM(BY5:BY26)</f>
        <v>17171</v>
      </c>
      <c r="BZ28" s="41">
        <f>SUM(BZ5:BZ27)</f>
        <v>9834</v>
      </c>
      <c r="CA28" s="41">
        <f>SUM(CA5:CA27)</f>
        <v>13091</v>
      </c>
      <c r="CB28" s="109">
        <f>((BM28*0.45)+(BQ28*0.34)+(BV28/1.33*0.18)+(CA28*0.2))/DK28*10</f>
        <v>26.892168251408464</v>
      </c>
      <c r="CC28" s="109" t="e">
        <f>(BO28*0.45+BS28*0.35+(BX28/1.33*0.17))/DK28*10</f>
        <v>#REF!</v>
      </c>
      <c r="CD28" s="109"/>
      <c r="CE28" s="110">
        <f t="shared" ref="CE28:CL28" si="18">SUM(CE5:CE27)</f>
        <v>6691</v>
      </c>
      <c r="CF28" s="110">
        <f t="shared" si="18"/>
        <v>6514</v>
      </c>
      <c r="CG28" s="110">
        <f t="shared" si="18"/>
        <v>6809</v>
      </c>
      <c r="CH28" s="110">
        <f t="shared" si="18"/>
        <v>24920</v>
      </c>
      <c r="CI28" s="110">
        <f>SUM(CI5:CI27)</f>
        <v>24880</v>
      </c>
      <c r="CJ28" s="110">
        <f t="shared" si="18"/>
        <v>1109</v>
      </c>
      <c r="CK28" s="110">
        <f t="shared" si="18"/>
        <v>3112</v>
      </c>
      <c r="CL28" s="110">
        <f t="shared" si="18"/>
        <v>0</v>
      </c>
      <c r="CM28" s="110">
        <f>SUM(CM5:CM27)</f>
        <v>21768</v>
      </c>
      <c r="CN28" s="110">
        <f>SUM(CN5:CN27)</f>
        <v>92</v>
      </c>
      <c r="CO28" s="110">
        <f>SUM(CO5:CO27)</f>
        <v>53903.6</v>
      </c>
      <c r="CP28" s="110">
        <f>SUM(CP5:CP27)</f>
        <v>407</v>
      </c>
      <c r="CQ28" s="61">
        <f t="shared" si="4"/>
        <v>24.762771040058801</v>
      </c>
      <c r="CR28" s="111">
        <f>SUM(CR5:CR26)</f>
        <v>1077</v>
      </c>
      <c r="CS28" s="63">
        <f>CI28/CH28*100</f>
        <v>99.839486356340288</v>
      </c>
      <c r="CT28" s="110">
        <f>SUM(CT5:CT26)</f>
        <v>14</v>
      </c>
      <c r="CU28" s="110">
        <f t="shared" ref="CU28:EH28" si="19">SUM(CU5:CU26)</f>
        <v>705</v>
      </c>
      <c r="CV28" s="110">
        <f t="shared" si="19"/>
        <v>679</v>
      </c>
      <c r="CW28" s="110">
        <f>CV28/CU28*100</f>
        <v>96.312056737588648</v>
      </c>
      <c r="CX28" s="110">
        <f>SUM(CX5:CX27)</f>
        <v>65</v>
      </c>
      <c r="CY28" s="110">
        <f>SUM(CY5:CY27)</f>
        <v>120</v>
      </c>
      <c r="CZ28" s="45">
        <f t="shared" si="19"/>
        <v>21046</v>
      </c>
      <c r="DA28" s="45">
        <f>SUM(DA5:DA27)</f>
        <v>11555</v>
      </c>
      <c r="DB28" s="113">
        <f t="shared" si="8"/>
        <v>54.903544616554214</v>
      </c>
      <c r="DC28" s="45">
        <f t="shared" si="19"/>
        <v>641</v>
      </c>
      <c r="DD28" s="45">
        <f t="shared" si="19"/>
        <v>28</v>
      </c>
      <c r="DE28" s="45">
        <f t="shared" si="19"/>
        <v>1455</v>
      </c>
      <c r="DF28" s="45">
        <f>SUM(DF5:DF25)</f>
        <v>1151</v>
      </c>
      <c r="DG28" s="45">
        <f>SUM(DG5:DG26)</f>
        <v>4879</v>
      </c>
      <c r="DH28" s="45">
        <f>SUM(DH5:DH25)</f>
        <v>5453</v>
      </c>
      <c r="DI28" s="114">
        <f t="shared" si="19"/>
        <v>45</v>
      </c>
      <c r="DJ28" s="114">
        <f t="shared" si="19"/>
        <v>33</v>
      </c>
      <c r="DK28" s="114">
        <f t="shared" si="19"/>
        <v>14360</v>
      </c>
      <c r="DL28" s="114">
        <f t="shared" si="19"/>
        <v>423</v>
      </c>
      <c r="DM28" s="114">
        <f t="shared" si="19"/>
        <v>95</v>
      </c>
      <c r="DN28" s="114">
        <f t="shared" si="19"/>
        <v>423</v>
      </c>
      <c r="DO28" s="114">
        <f t="shared" si="19"/>
        <v>5514</v>
      </c>
      <c r="DP28" s="114">
        <f t="shared" si="19"/>
        <v>1233.3694963573012</v>
      </c>
      <c r="DQ28" s="114">
        <f t="shared" si="19"/>
        <v>34</v>
      </c>
      <c r="DR28" s="114">
        <f t="shared" si="19"/>
        <v>7</v>
      </c>
      <c r="DS28" s="114">
        <f t="shared" si="19"/>
        <v>27</v>
      </c>
      <c r="DT28" s="114">
        <f t="shared" si="19"/>
        <v>400</v>
      </c>
      <c r="DU28" s="114">
        <f t="shared" si="19"/>
        <v>344</v>
      </c>
      <c r="DV28" s="114">
        <f t="shared" si="19"/>
        <v>27</v>
      </c>
      <c r="DW28" s="114">
        <f t="shared" si="19"/>
        <v>5</v>
      </c>
      <c r="DX28" s="114">
        <f t="shared" si="19"/>
        <v>22</v>
      </c>
      <c r="DY28" s="114">
        <f t="shared" si="19"/>
        <v>338</v>
      </c>
      <c r="DZ28" s="114">
        <f t="shared" si="19"/>
        <v>259</v>
      </c>
      <c r="EA28" s="114">
        <f t="shared" si="19"/>
        <v>25</v>
      </c>
      <c r="EB28" s="114">
        <f t="shared" si="19"/>
        <v>25</v>
      </c>
      <c r="EC28" s="114">
        <f t="shared" si="19"/>
        <v>1957</v>
      </c>
      <c r="ED28" s="114">
        <f t="shared" si="19"/>
        <v>782.8</v>
      </c>
      <c r="EE28" s="114">
        <f t="shared" si="19"/>
        <v>86</v>
      </c>
      <c r="EF28" s="114">
        <f t="shared" si="19"/>
        <v>74</v>
      </c>
      <c r="EG28" s="114">
        <f t="shared" si="19"/>
        <v>2695</v>
      </c>
      <c r="EH28" s="114">
        <f t="shared" si="19"/>
        <v>526.42857142857144</v>
      </c>
      <c r="EI28" s="114">
        <f>SUM(EI5:EI26)</f>
        <v>0</v>
      </c>
      <c r="EJ28" s="114">
        <f>SUM(EJ5:EJ27)</f>
        <v>21761</v>
      </c>
      <c r="EK28" s="114">
        <f>SUM(EK5:EK27)</f>
        <v>53496.6</v>
      </c>
      <c r="EL28" s="114">
        <f>SUM(EL5:EL27)</f>
        <v>10914</v>
      </c>
    </row>
    <row r="29" spans="1:142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2"/>
        <v>72.180451127819538</v>
      </c>
      <c r="BX29" s="123"/>
      <c r="BY29" s="123">
        <v>560</v>
      </c>
      <c r="BZ29" s="125">
        <v>1500</v>
      </c>
      <c r="CA29" s="125">
        <v>2100</v>
      </c>
      <c r="CB29" s="109">
        <f>((BM29*0.45)+(BQ29*0.34)+(BV29/1.33*0.18)+(CA29*0.2))/DK29*10</f>
        <v>21.331303292906334</v>
      </c>
      <c r="CC29" s="125"/>
      <c r="CD29" s="125"/>
      <c r="CE29" s="125">
        <v>600</v>
      </c>
      <c r="CF29" s="125">
        <v>600</v>
      </c>
      <c r="CG29" s="127">
        <v>505</v>
      </c>
      <c r="CH29" s="127">
        <v>8096</v>
      </c>
      <c r="CI29" s="278">
        <f>CK29+CM29</f>
        <v>7800</v>
      </c>
      <c r="CJ29" s="127">
        <v>20</v>
      </c>
      <c r="CK29" s="127">
        <v>1100</v>
      </c>
      <c r="CL29" s="127"/>
      <c r="CM29" s="127">
        <v>6700</v>
      </c>
      <c r="CN29" s="127"/>
      <c r="CO29" s="127">
        <v>13735</v>
      </c>
      <c r="CP29" s="127"/>
      <c r="CQ29" s="128">
        <f t="shared" si="4"/>
        <v>20.5</v>
      </c>
      <c r="CR29" s="129"/>
      <c r="CS29" s="129">
        <f>CI29/CH29*100</f>
        <v>96.343873517786562</v>
      </c>
      <c r="CT29" s="127"/>
      <c r="CU29" s="127"/>
      <c r="CV29" s="130"/>
      <c r="CW29" s="131"/>
      <c r="CX29" s="323"/>
      <c r="CY29" s="323"/>
      <c r="CZ29" s="132"/>
      <c r="DA29" s="132">
        <v>2900</v>
      </c>
      <c r="DB29" s="133"/>
      <c r="DC29" s="132"/>
      <c r="DD29" s="132"/>
      <c r="DE29" s="130"/>
      <c r="DF29" s="130"/>
      <c r="DG29" s="130"/>
      <c r="DH29" s="130"/>
      <c r="DI29" s="279"/>
      <c r="DJ29" s="279"/>
      <c r="DK29" s="135">
        <v>2163</v>
      </c>
      <c r="DL29" s="134">
        <v>553</v>
      </c>
      <c r="DM29" s="134"/>
      <c r="DN29" s="134">
        <v>549</v>
      </c>
      <c r="DO29" s="134">
        <v>7023</v>
      </c>
      <c r="DP29" s="136">
        <f>DO29/DN29*10</f>
        <v>127.92349726775956</v>
      </c>
      <c r="DQ29" s="134"/>
      <c r="DR29" s="134"/>
      <c r="DS29" s="134">
        <v>20</v>
      </c>
      <c r="DT29" s="134">
        <v>650</v>
      </c>
      <c r="DU29" s="137">
        <f>DT29/DS29*10</f>
        <v>325</v>
      </c>
      <c r="DV29" s="134"/>
      <c r="DW29" s="134"/>
      <c r="DX29" s="134">
        <v>16</v>
      </c>
      <c r="DY29" s="134">
        <v>384</v>
      </c>
      <c r="DZ29" s="137">
        <f>DY29/DX29*10</f>
        <v>240</v>
      </c>
      <c r="EA29" s="134"/>
      <c r="EB29" s="134">
        <v>27</v>
      </c>
      <c r="EC29" s="134">
        <v>832</v>
      </c>
      <c r="ED29" s="137">
        <f>EC29/EB29*10</f>
        <v>308.14814814814815</v>
      </c>
      <c r="EE29" s="134"/>
      <c r="EF29" s="134">
        <f>DS29+DX29+EB29</f>
        <v>63</v>
      </c>
      <c r="EG29" s="134">
        <f>DT29+DY29+EC29</f>
        <v>1866</v>
      </c>
      <c r="EH29" s="137">
        <f>EG29/EF29*10</f>
        <v>296.1904761904762</v>
      </c>
    </row>
    <row r="30" spans="1:142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31793</v>
      </c>
      <c r="BW30" s="146">
        <f t="shared" si="12"/>
        <v>43.552054794520551</v>
      </c>
      <c r="BX30" s="145"/>
      <c r="BY30" s="145">
        <v>9386</v>
      </c>
      <c r="BZ30" s="147">
        <v>20178</v>
      </c>
      <c r="CA30" s="147">
        <v>11130</v>
      </c>
      <c r="CB30" s="148">
        <v>23.7</v>
      </c>
      <c r="CC30" s="147"/>
      <c r="CD30" s="147"/>
      <c r="CE30" s="147">
        <v>6760</v>
      </c>
      <c r="CF30" s="147">
        <v>7600</v>
      </c>
      <c r="CG30" s="147">
        <v>6654</v>
      </c>
      <c r="CH30" s="147">
        <v>24880</v>
      </c>
      <c r="CI30" s="147"/>
      <c r="CJ30" s="147"/>
      <c r="CK30" s="147">
        <v>173</v>
      </c>
      <c r="CL30" s="147"/>
      <c r="CM30" s="147">
        <v>13356</v>
      </c>
      <c r="CN30" s="147"/>
      <c r="CO30" s="147">
        <v>16762</v>
      </c>
      <c r="CP30" s="147"/>
      <c r="CQ30" s="128">
        <f t="shared" si="4"/>
        <v>12.55016471997604</v>
      </c>
      <c r="CR30" s="149"/>
      <c r="CS30" s="149">
        <v>54</v>
      </c>
      <c r="CT30" s="147"/>
      <c r="CU30" s="147">
        <v>700</v>
      </c>
      <c r="CV30" s="147">
        <v>195</v>
      </c>
      <c r="CW30" s="150"/>
      <c r="CX30" s="150"/>
      <c r="CY30" s="150"/>
      <c r="CZ30" s="147">
        <v>21175</v>
      </c>
      <c r="DA30" s="147">
        <v>13544</v>
      </c>
      <c r="DB30" s="151">
        <f t="shared" si="8"/>
        <v>63.962219598583239</v>
      </c>
      <c r="DC30" s="147"/>
      <c r="DD30" s="147"/>
      <c r="DE30" s="147">
        <v>1274</v>
      </c>
      <c r="DF30" s="147">
        <v>997</v>
      </c>
      <c r="DG30" s="147">
        <v>5964</v>
      </c>
      <c r="DH30" s="147">
        <v>5915</v>
      </c>
      <c r="DI30" s="143">
        <v>13</v>
      </c>
      <c r="DJ30" s="143">
        <v>48</v>
      </c>
    </row>
    <row r="31" spans="1:142" ht="12.75" customHeight="1" x14ac:dyDescent="0.3">
      <c r="B31" s="155"/>
      <c r="C31" s="156"/>
      <c r="Y31" s="135"/>
      <c r="EJ31" s="163"/>
      <c r="EK31" s="163"/>
    </row>
    <row r="32" spans="1:142" ht="12.75" customHeight="1" x14ac:dyDescent="0.3">
      <c r="B32" s="155"/>
      <c r="C32" s="156"/>
      <c r="EJ32" s="163"/>
      <c r="EK32" s="163"/>
    </row>
    <row r="33" spans="2:141" ht="12.75" customHeight="1" x14ac:dyDescent="0.3">
      <c r="B33" s="155"/>
      <c r="C33" s="156"/>
      <c r="EJ33" s="163"/>
      <c r="EK33" s="163"/>
    </row>
    <row r="34" spans="2:141" ht="12.75" customHeight="1" x14ac:dyDescent="0.3">
      <c r="B34" s="155"/>
      <c r="C34" s="156"/>
      <c r="EJ34" s="163"/>
      <c r="EK34" s="163"/>
    </row>
    <row r="35" spans="2:141" ht="12.75" customHeight="1" x14ac:dyDescent="0.3">
      <c r="B35" s="155"/>
      <c r="C35" s="156"/>
      <c r="CU35" s="164"/>
      <c r="EJ35" s="163"/>
      <c r="EK35" s="163"/>
    </row>
    <row r="36" spans="2:141" ht="12.75" customHeight="1" x14ac:dyDescent="0.3">
      <c r="B36" s="155"/>
      <c r="C36" s="156"/>
      <c r="EJ36" s="163"/>
      <c r="EK36" s="163"/>
    </row>
    <row r="37" spans="2:141" x14ac:dyDescent="0.3">
      <c r="EJ37" s="163"/>
      <c r="EK37" s="163"/>
    </row>
    <row r="38" spans="2:141" x14ac:dyDescent="0.3">
      <c r="EJ38" s="163"/>
      <c r="EK38" s="163"/>
    </row>
    <row r="39" spans="2:141" x14ac:dyDescent="0.3">
      <c r="EJ39" s="163"/>
      <c r="EK39" s="163"/>
    </row>
    <row r="40" spans="2:141" x14ac:dyDescent="0.3">
      <c r="EJ40" s="163"/>
      <c r="EK40" s="163"/>
    </row>
    <row r="41" spans="2:141" x14ac:dyDescent="0.3">
      <c r="EJ41" s="163"/>
      <c r="EK41" s="163"/>
    </row>
    <row r="42" spans="2:141" x14ac:dyDescent="0.3">
      <c r="EJ42" s="163"/>
      <c r="EK42" s="163"/>
    </row>
    <row r="43" spans="2:141" x14ac:dyDescent="0.3">
      <c r="EJ43" s="163"/>
      <c r="EK43" s="163"/>
    </row>
    <row r="44" spans="2:141" x14ac:dyDescent="0.3">
      <c r="EJ44" s="163"/>
      <c r="EK44" s="163"/>
    </row>
    <row r="45" spans="2:141" x14ac:dyDescent="0.3">
      <c r="EJ45" s="163"/>
      <c r="EK45" s="163"/>
    </row>
    <row r="46" spans="2:141" x14ac:dyDescent="0.3">
      <c r="EJ46" s="163"/>
      <c r="EK46" s="163"/>
    </row>
    <row r="47" spans="2:141" x14ac:dyDescent="0.3">
      <c r="EJ47" s="163"/>
      <c r="EK47" s="163"/>
    </row>
  </sheetData>
  <mergeCells count="76">
    <mergeCell ref="AJ2:AK3"/>
    <mergeCell ref="AG3:AG4"/>
    <mergeCell ref="B1:DC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D2:CD3"/>
    <mergeCell ref="CE2:CE4"/>
    <mergeCell ref="CF2:CG3"/>
    <mergeCell ref="CH2:CT3"/>
    <mergeCell ref="BC2:BE3"/>
    <mergeCell ref="BF2:BG3"/>
    <mergeCell ref="BH2:BK3"/>
    <mergeCell ref="BL2:BW2"/>
    <mergeCell ref="BY2:BY4"/>
    <mergeCell ref="BZ2:CA2"/>
    <mergeCell ref="BT3:BX3"/>
    <mergeCell ref="BZ3:CA3"/>
    <mergeCell ref="DL2:DP3"/>
    <mergeCell ref="DQ2:ED2"/>
    <mergeCell ref="EE2:EH3"/>
    <mergeCell ref="E3:H3"/>
    <mergeCell ref="I3:J3"/>
    <mergeCell ref="K3:M3"/>
    <mergeCell ref="N3:O3"/>
    <mergeCell ref="AD3:AD4"/>
    <mergeCell ref="AE3:AE4"/>
    <mergeCell ref="AF3:AF4"/>
    <mergeCell ref="CU2:CW3"/>
    <mergeCell ref="CX2:CY3"/>
    <mergeCell ref="CZ2:DC3"/>
    <mergeCell ref="DD2:DD4"/>
    <mergeCell ref="DE2:DJ2"/>
    <mergeCell ref="AP3:AP4"/>
    <mergeCell ref="DQ3:DU3"/>
    <mergeCell ref="DV3:DZ3"/>
    <mergeCell ref="EA3:ED3"/>
    <mergeCell ref="AX3:AX4"/>
    <mergeCell ref="AY3:AY4"/>
    <mergeCell ref="AZ3:AZ4"/>
    <mergeCell ref="BA3:BA4"/>
    <mergeCell ref="BL3:BO3"/>
    <mergeCell ref="BP3:BS3"/>
    <mergeCell ref="DK2:DK4"/>
    <mergeCell ref="DE3:DF3"/>
    <mergeCell ref="DG3:DH3"/>
    <mergeCell ref="DI3:DI4"/>
    <mergeCell ref="DJ3:DJ4"/>
    <mergeCell ref="CB2:CB4"/>
    <mergeCell ref="CC2:CC4"/>
  </mergeCells>
  <pageMargins left="0.51181102362204722" right="0.11811023622047245" top="0.55118110236220474" bottom="0.55118110236220474" header="0.31496062992125984" footer="0.31496062992125984"/>
  <pageSetup paperSize="9" scale="5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47"/>
  <sheetViews>
    <sheetView view="pageBreakPreview" zoomScale="49" zoomScaleNormal="71" zoomScaleSheetLayoutView="49" zoomScalePageLayoutView="29" workbookViewId="0">
      <selection activeCell="CV13" sqref="CV13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customWidth="1"/>
    <col min="75" max="75" width="7" style="154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9.8867187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hidden="1" customWidth="1"/>
    <col min="84" max="84" width="8.88671875" style="154" hidden="1" customWidth="1"/>
    <col min="85" max="85" width="8.44140625" style="154" hidden="1" customWidth="1"/>
    <col min="86" max="86" width="9.33203125" style="154" customWidth="1"/>
    <col min="87" max="87" width="10.77734375" style="154" customWidth="1"/>
    <col min="88" max="88" width="10.33203125" style="160" hidden="1" customWidth="1"/>
    <col min="89" max="89" width="8.44140625" style="154" customWidth="1"/>
    <col min="90" max="90" width="9.77734375" style="154" hidden="1" customWidth="1"/>
    <col min="91" max="91" width="9.44140625" style="154" customWidth="1"/>
    <col min="92" max="92" width="7.44140625" style="154" customWidth="1"/>
    <col min="93" max="93" width="11.5546875" style="154" customWidth="1"/>
    <col min="94" max="94" width="8.21875" style="154" customWidth="1"/>
    <col min="95" max="95" width="9.5546875" style="154" customWidth="1"/>
    <col min="96" max="96" width="8.109375" style="154" hidden="1" customWidth="1"/>
    <col min="97" max="97" width="8.109375" style="154" customWidth="1"/>
    <col min="98" max="98" width="8.44140625" style="154" customWidth="1"/>
    <col min="99" max="99" width="6.5546875" style="154" customWidth="1"/>
    <col min="100" max="100" width="7" style="154" customWidth="1"/>
    <col min="101" max="101" width="5.88671875" style="154" customWidth="1"/>
    <col min="102" max="102" width="6.77734375" style="154" customWidth="1"/>
    <col min="103" max="103" width="5.88671875" style="154" customWidth="1"/>
    <col min="104" max="104" width="10" style="154" customWidth="1"/>
    <col min="105" max="105" width="9.5546875" style="154" customWidth="1"/>
    <col min="106" max="106" width="11.44140625" style="154" customWidth="1"/>
    <col min="107" max="108" width="7.21875" style="154" customWidth="1"/>
    <col min="109" max="109" width="8.44140625" style="154" customWidth="1"/>
    <col min="110" max="110" width="8.88671875" style="154" customWidth="1"/>
    <col min="111" max="111" width="8.33203125" style="154" customWidth="1"/>
    <col min="112" max="112" width="9.21875" style="154" customWidth="1"/>
    <col min="113" max="113" width="7.109375" style="154" customWidth="1"/>
    <col min="114" max="114" width="7.6640625" style="154" customWidth="1"/>
    <col min="115" max="115" width="13.109375" style="154" hidden="1" customWidth="1"/>
    <col min="116" max="116" width="6.88671875" style="154" hidden="1" customWidth="1"/>
    <col min="117" max="117" width="8.109375" style="154" hidden="1" customWidth="1"/>
    <col min="118" max="118" width="6.77734375" style="154" hidden="1" customWidth="1"/>
    <col min="119" max="119" width="8.21875" style="154" hidden="1" customWidth="1"/>
    <col min="120" max="120" width="7.109375" style="154" hidden="1" customWidth="1"/>
    <col min="121" max="121" width="5.44140625" style="154" hidden="1" customWidth="1"/>
    <col min="122" max="122" width="5.77734375" style="154" hidden="1" customWidth="1"/>
    <col min="123" max="123" width="6.5546875" style="154" hidden="1" customWidth="1"/>
    <col min="124" max="124" width="6.109375" style="154" hidden="1" customWidth="1"/>
    <col min="125" max="125" width="5.88671875" style="154" hidden="1" customWidth="1"/>
    <col min="126" max="126" width="5.44140625" style="154" hidden="1" customWidth="1"/>
    <col min="127" max="127" width="5.5546875" style="154" hidden="1" customWidth="1"/>
    <col min="128" max="128" width="6.44140625" style="154" hidden="1" customWidth="1"/>
    <col min="129" max="129" width="6" style="154" hidden="1" customWidth="1"/>
    <col min="130" max="130" width="5.88671875" style="154" hidden="1" customWidth="1"/>
    <col min="131" max="131" width="5.109375" style="154" hidden="1" customWidth="1"/>
    <col min="132" max="132" width="6.77734375" style="154" hidden="1" customWidth="1"/>
    <col min="133" max="133" width="7.44140625" style="154" hidden="1" customWidth="1"/>
    <col min="134" max="134" width="5.5546875" style="154" hidden="1" customWidth="1"/>
    <col min="135" max="135" width="5.6640625" style="154" hidden="1" customWidth="1"/>
    <col min="136" max="136" width="6.88671875" style="154" hidden="1" customWidth="1"/>
    <col min="137" max="137" width="8.109375" style="154" hidden="1" customWidth="1"/>
    <col min="138" max="138" width="5.5546875" style="154" hidden="1" customWidth="1"/>
    <col min="139" max="139" width="9.109375" style="162" customWidth="1"/>
    <col min="140" max="140" width="11.21875" style="162" customWidth="1"/>
    <col min="141" max="141" width="11" style="162" customWidth="1"/>
    <col min="142" max="256" width="9.109375" style="162"/>
    <col min="257" max="257" width="4.6640625" style="162" customWidth="1"/>
    <col min="258" max="258" width="28.5546875" style="162" customWidth="1"/>
    <col min="259" max="329" width="0" style="162" hidden="1" customWidth="1"/>
    <col min="330" max="330" width="10.44140625" style="162" customWidth="1"/>
    <col min="331" max="331" width="7" style="162" customWidth="1"/>
    <col min="332" max="333" width="0" style="162" hidden="1" customWidth="1"/>
    <col min="334" max="334" width="9.21875" style="162" customWidth="1"/>
    <col min="335" max="335" width="9.88671875" style="162" customWidth="1"/>
    <col min="336" max="336" width="8.109375" style="162" customWidth="1"/>
    <col min="337" max="341" width="0" style="162" hidden="1" customWidth="1"/>
    <col min="342" max="342" width="9.33203125" style="162" customWidth="1"/>
    <col min="343" max="343" width="10.77734375" style="162" customWidth="1"/>
    <col min="344" max="344" width="0" style="162" hidden="1" customWidth="1"/>
    <col min="345" max="345" width="8.44140625" style="162" customWidth="1"/>
    <col min="346" max="346" width="0" style="162" hidden="1" customWidth="1"/>
    <col min="347" max="347" width="9.44140625" style="162" customWidth="1"/>
    <col min="348" max="348" width="7.44140625" style="162" customWidth="1"/>
    <col min="349" max="349" width="11.5546875" style="162" customWidth="1"/>
    <col min="350" max="350" width="8.21875" style="162" customWidth="1"/>
    <col min="351" max="351" width="9.5546875" style="162" customWidth="1"/>
    <col min="352" max="352" width="0" style="162" hidden="1" customWidth="1"/>
    <col min="353" max="353" width="8.109375" style="162" customWidth="1"/>
    <col min="354" max="354" width="8.44140625" style="162" customWidth="1"/>
    <col min="355" max="355" width="6.5546875" style="162" customWidth="1"/>
    <col min="356" max="356" width="7" style="162" customWidth="1"/>
    <col min="357" max="357" width="5.88671875" style="162" customWidth="1"/>
    <col min="358" max="358" width="6.77734375" style="162" customWidth="1"/>
    <col min="359" max="359" width="5.88671875" style="162" customWidth="1"/>
    <col min="360" max="360" width="10" style="162" customWidth="1"/>
    <col min="361" max="361" width="9.5546875" style="162" customWidth="1"/>
    <col min="362" max="362" width="11.44140625" style="162" customWidth="1"/>
    <col min="363" max="364" width="7.21875" style="162" customWidth="1"/>
    <col min="365" max="365" width="8.44140625" style="162" customWidth="1"/>
    <col min="366" max="366" width="8.88671875" style="162" customWidth="1"/>
    <col min="367" max="367" width="8.33203125" style="162" customWidth="1"/>
    <col min="368" max="368" width="9.21875" style="162" customWidth="1"/>
    <col min="369" max="369" width="7.109375" style="162" customWidth="1"/>
    <col min="370" max="370" width="7.6640625" style="162" customWidth="1"/>
    <col min="371" max="394" width="0" style="162" hidden="1" customWidth="1"/>
    <col min="395" max="395" width="9.109375" style="162" customWidth="1"/>
    <col min="396" max="396" width="11.21875" style="162" customWidth="1"/>
    <col min="397" max="397" width="11" style="162" customWidth="1"/>
    <col min="398" max="512" width="9.109375" style="162"/>
    <col min="513" max="513" width="4.6640625" style="162" customWidth="1"/>
    <col min="514" max="514" width="28.5546875" style="162" customWidth="1"/>
    <col min="515" max="585" width="0" style="162" hidden="1" customWidth="1"/>
    <col min="586" max="586" width="10.44140625" style="162" customWidth="1"/>
    <col min="587" max="587" width="7" style="162" customWidth="1"/>
    <col min="588" max="589" width="0" style="162" hidden="1" customWidth="1"/>
    <col min="590" max="590" width="9.21875" style="162" customWidth="1"/>
    <col min="591" max="591" width="9.88671875" style="162" customWidth="1"/>
    <col min="592" max="592" width="8.109375" style="162" customWidth="1"/>
    <col min="593" max="597" width="0" style="162" hidden="1" customWidth="1"/>
    <col min="598" max="598" width="9.33203125" style="162" customWidth="1"/>
    <col min="599" max="599" width="10.77734375" style="162" customWidth="1"/>
    <col min="600" max="600" width="0" style="162" hidden="1" customWidth="1"/>
    <col min="601" max="601" width="8.44140625" style="162" customWidth="1"/>
    <col min="602" max="602" width="0" style="162" hidden="1" customWidth="1"/>
    <col min="603" max="603" width="9.44140625" style="162" customWidth="1"/>
    <col min="604" max="604" width="7.44140625" style="162" customWidth="1"/>
    <col min="605" max="605" width="11.5546875" style="162" customWidth="1"/>
    <col min="606" max="606" width="8.21875" style="162" customWidth="1"/>
    <col min="607" max="607" width="9.5546875" style="162" customWidth="1"/>
    <col min="608" max="608" width="0" style="162" hidden="1" customWidth="1"/>
    <col min="609" max="609" width="8.109375" style="162" customWidth="1"/>
    <col min="610" max="610" width="8.44140625" style="162" customWidth="1"/>
    <col min="611" max="611" width="6.5546875" style="162" customWidth="1"/>
    <col min="612" max="612" width="7" style="162" customWidth="1"/>
    <col min="613" max="613" width="5.88671875" style="162" customWidth="1"/>
    <col min="614" max="614" width="6.77734375" style="162" customWidth="1"/>
    <col min="615" max="615" width="5.88671875" style="162" customWidth="1"/>
    <col min="616" max="616" width="10" style="162" customWidth="1"/>
    <col min="617" max="617" width="9.5546875" style="162" customWidth="1"/>
    <col min="618" max="618" width="11.44140625" style="162" customWidth="1"/>
    <col min="619" max="620" width="7.21875" style="162" customWidth="1"/>
    <col min="621" max="621" width="8.44140625" style="162" customWidth="1"/>
    <col min="622" max="622" width="8.88671875" style="162" customWidth="1"/>
    <col min="623" max="623" width="8.33203125" style="162" customWidth="1"/>
    <col min="624" max="624" width="9.21875" style="162" customWidth="1"/>
    <col min="625" max="625" width="7.109375" style="162" customWidth="1"/>
    <col min="626" max="626" width="7.6640625" style="162" customWidth="1"/>
    <col min="627" max="650" width="0" style="162" hidden="1" customWidth="1"/>
    <col min="651" max="651" width="9.109375" style="162" customWidth="1"/>
    <col min="652" max="652" width="11.21875" style="162" customWidth="1"/>
    <col min="653" max="653" width="11" style="162" customWidth="1"/>
    <col min="654" max="768" width="9.109375" style="162"/>
    <col min="769" max="769" width="4.6640625" style="162" customWidth="1"/>
    <col min="770" max="770" width="28.5546875" style="162" customWidth="1"/>
    <col min="771" max="841" width="0" style="162" hidden="1" customWidth="1"/>
    <col min="842" max="842" width="10.44140625" style="162" customWidth="1"/>
    <col min="843" max="843" width="7" style="162" customWidth="1"/>
    <col min="844" max="845" width="0" style="162" hidden="1" customWidth="1"/>
    <col min="846" max="846" width="9.21875" style="162" customWidth="1"/>
    <col min="847" max="847" width="9.88671875" style="162" customWidth="1"/>
    <col min="848" max="848" width="8.109375" style="162" customWidth="1"/>
    <col min="849" max="853" width="0" style="162" hidden="1" customWidth="1"/>
    <col min="854" max="854" width="9.33203125" style="162" customWidth="1"/>
    <col min="855" max="855" width="10.77734375" style="162" customWidth="1"/>
    <col min="856" max="856" width="0" style="162" hidden="1" customWidth="1"/>
    <col min="857" max="857" width="8.44140625" style="162" customWidth="1"/>
    <col min="858" max="858" width="0" style="162" hidden="1" customWidth="1"/>
    <col min="859" max="859" width="9.44140625" style="162" customWidth="1"/>
    <col min="860" max="860" width="7.44140625" style="162" customWidth="1"/>
    <col min="861" max="861" width="11.5546875" style="162" customWidth="1"/>
    <col min="862" max="862" width="8.21875" style="162" customWidth="1"/>
    <col min="863" max="863" width="9.5546875" style="162" customWidth="1"/>
    <col min="864" max="864" width="0" style="162" hidden="1" customWidth="1"/>
    <col min="865" max="865" width="8.109375" style="162" customWidth="1"/>
    <col min="866" max="866" width="8.44140625" style="162" customWidth="1"/>
    <col min="867" max="867" width="6.5546875" style="162" customWidth="1"/>
    <col min="868" max="868" width="7" style="162" customWidth="1"/>
    <col min="869" max="869" width="5.88671875" style="162" customWidth="1"/>
    <col min="870" max="870" width="6.77734375" style="162" customWidth="1"/>
    <col min="871" max="871" width="5.88671875" style="162" customWidth="1"/>
    <col min="872" max="872" width="10" style="162" customWidth="1"/>
    <col min="873" max="873" width="9.5546875" style="162" customWidth="1"/>
    <col min="874" max="874" width="11.44140625" style="162" customWidth="1"/>
    <col min="875" max="876" width="7.21875" style="162" customWidth="1"/>
    <col min="877" max="877" width="8.44140625" style="162" customWidth="1"/>
    <col min="878" max="878" width="8.88671875" style="162" customWidth="1"/>
    <col min="879" max="879" width="8.33203125" style="162" customWidth="1"/>
    <col min="880" max="880" width="9.21875" style="162" customWidth="1"/>
    <col min="881" max="881" width="7.109375" style="162" customWidth="1"/>
    <col min="882" max="882" width="7.6640625" style="162" customWidth="1"/>
    <col min="883" max="906" width="0" style="162" hidden="1" customWidth="1"/>
    <col min="907" max="907" width="9.109375" style="162" customWidth="1"/>
    <col min="908" max="908" width="11.21875" style="162" customWidth="1"/>
    <col min="909" max="909" width="11" style="162" customWidth="1"/>
    <col min="910" max="1024" width="9.109375" style="162"/>
    <col min="1025" max="1025" width="4.6640625" style="162" customWidth="1"/>
    <col min="1026" max="1026" width="28.5546875" style="162" customWidth="1"/>
    <col min="1027" max="1097" width="0" style="162" hidden="1" customWidth="1"/>
    <col min="1098" max="1098" width="10.44140625" style="162" customWidth="1"/>
    <col min="1099" max="1099" width="7" style="162" customWidth="1"/>
    <col min="1100" max="1101" width="0" style="162" hidden="1" customWidth="1"/>
    <col min="1102" max="1102" width="9.21875" style="162" customWidth="1"/>
    <col min="1103" max="1103" width="9.88671875" style="162" customWidth="1"/>
    <col min="1104" max="1104" width="8.109375" style="162" customWidth="1"/>
    <col min="1105" max="1109" width="0" style="162" hidden="1" customWidth="1"/>
    <col min="1110" max="1110" width="9.33203125" style="162" customWidth="1"/>
    <col min="1111" max="1111" width="10.77734375" style="162" customWidth="1"/>
    <col min="1112" max="1112" width="0" style="162" hidden="1" customWidth="1"/>
    <col min="1113" max="1113" width="8.44140625" style="162" customWidth="1"/>
    <col min="1114" max="1114" width="0" style="162" hidden="1" customWidth="1"/>
    <col min="1115" max="1115" width="9.44140625" style="162" customWidth="1"/>
    <col min="1116" max="1116" width="7.44140625" style="162" customWidth="1"/>
    <col min="1117" max="1117" width="11.5546875" style="162" customWidth="1"/>
    <col min="1118" max="1118" width="8.21875" style="162" customWidth="1"/>
    <col min="1119" max="1119" width="9.5546875" style="162" customWidth="1"/>
    <col min="1120" max="1120" width="0" style="162" hidden="1" customWidth="1"/>
    <col min="1121" max="1121" width="8.109375" style="162" customWidth="1"/>
    <col min="1122" max="1122" width="8.44140625" style="162" customWidth="1"/>
    <col min="1123" max="1123" width="6.5546875" style="162" customWidth="1"/>
    <col min="1124" max="1124" width="7" style="162" customWidth="1"/>
    <col min="1125" max="1125" width="5.88671875" style="162" customWidth="1"/>
    <col min="1126" max="1126" width="6.77734375" style="162" customWidth="1"/>
    <col min="1127" max="1127" width="5.88671875" style="162" customWidth="1"/>
    <col min="1128" max="1128" width="10" style="162" customWidth="1"/>
    <col min="1129" max="1129" width="9.5546875" style="162" customWidth="1"/>
    <col min="1130" max="1130" width="11.44140625" style="162" customWidth="1"/>
    <col min="1131" max="1132" width="7.21875" style="162" customWidth="1"/>
    <col min="1133" max="1133" width="8.44140625" style="162" customWidth="1"/>
    <col min="1134" max="1134" width="8.88671875" style="162" customWidth="1"/>
    <col min="1135" max="1135" width="8.33203125" style="162" customWidth="1"/>
    <col min="1136" max="1136" width="9.21875" style="162" customWidth="1"/>
    <col min="1137" max="1137" width="7.109375" style="162" customWidth="1"/>
    <col min="1138" max="1138" width="7.6640625" style="162" customWidth="1"/>
    <col min="1139" max="1162" width="0" style="162" hidden="1" customWidth="1"/>
    <col min="1163" max="1163" width="9.109375" style="162" customWidth="1"/>
    <col min="1164" max="1164" width="11.21875" style="162" customWidth="1"/>
    <col min="1165" max="1165" width="11" style="162" customWidth="1"/>
    <col min="1166" max="1280" width="9.109375" style="162"/>
    <col min="1281" max="1281" width="4.6640625" style="162" customWidth="1"/>
    <col min="1282" max="1282" width="28.5546875" style="162" customWidth="1"/>
    <col min="1283" max="1353" width="0" style="162" hidden="1" customWidth="1"/>
    <col min="1354" max="1354" width="10.44140625" style="162" customWidth="1"/>
    <col min="1355" max="1355" width="7" style="162" customWidth="1"/>
    <col min="1356" max="1357" width="0" style="162" hidden="1" customWidth="1"/>
    <col min="1358" max="1358" width="9.21875" style="162" customWidth="1"/>
    <col min="1359" max="1359" width="9.88671875" style="162" customWidth="1"/>
    <col min="1360" max="1360" width="8.109375" style="162" customWidth="1"/>
    <col min="1361" max="1365" width="0" style="162" hidden="1" customWidth="1"/>
    <col min="1366" max="1366" width="9.33203125" style="162" customWidth="1"/>
    <col min="1367" max="1367" width="10.77734375" style="162" customWidth="1"/>
    <col min="1368" max="1368" width="0" style="162" hidden="1" customWidth="1"/>
    <col min="1369" max="1369" width="8.44140625" style="162" customWidth="1"/>
    <col min="1370" max="1370" width="0" style="162" hidden="1" customWidth="1"/>
    <col min="1371" max="1371" width="9.44140625" style="162" customWidth="1"/>
    <col min="1372" max="1372" width="7.44140625" style="162" customWidth="1"/>
    <col min="1373" max="1373" width="11.5546875" style="162" customWidth="1"/>
    <col min="1374" max="1374" width="8.21875" style="162" customWidth="1"/>
    <col min="1375" max="1375" width="9.5546875" style="162" customWidth="1"/>
    <col min="1376" max="1376" width="0" style="162" hidden="1" customWidth="1"/>
    <col min="1377" max="1377" width="8.109375" style="162" customWidth="1"/>
    <col min="1378" max="1378" width="8.44140625" style="162" customWidth="1"/>
    <col min="1379" max="1379" width="6.5546875" style="162" customWidth="1"/>
    <col min="1380" max="1380" width="7" style="162" customWidth="1"/>
    <col min="1381" max="1381" width="5.88671875" style="162" customWidth="1"/>
    <col min="1382" max="1382" width="6.77734375" style="162" customWidth="1"/>
    <col min="1383" max="1383" width="5.88671875" style="162" customWidth="1"/>
    <col min="1384" max="1384" width="10" style="162" customWidth="1"/>
    <col min="1385" max="1385" width="9.5546875" style="162" customWidth="1"/>
    <col min="1386" max="1386" width="11.44140625" style="162" customWidth="1"/>
    <col min="1387" max="1388" width="7.21875" style="162" customWidth="1"/>
    <col min="1389" max="1389" width="8.44140625" style="162" customWidth="1"/>
    <col min="1390" max="1390" width="8.88671875" style="162" customWidth="1"/>
    <col min="1391" max="1391" width="8.33203125" style="162" customWidth="1"/>
    <col min="1392" max="1392" width="9.21875" style="162" customWidth="1"/>
    <col min="1393" max="1393" width="7.109375" style="162" customWidth="1"/>
    <col min="1394" max="1394" width="7.6640625" style="162" customWidth="1"/>
    <col min="1395" max="1418" width="0" style="162" hidden="1" customWidth="1"/>
    <col min="1419" max="1419" width="9.109375" style="162" customWidth="1"/>
    <col min="1420" max="1420" width="11.21875" style="162" customWidth="1"/>
    <col min="1421" max="1421" width="11" style="162" customWidth="1"/>
    <col min="1422" max="1536" width="9.109375" style="162"/>
    <col min="1537" max="1537" width="4.6640625" style="162" customWidth="1"/>
    <col min="1538" max="1538" width="28.5546875" style="162" customWidth="1"/>
    <col min="1539" max="1609" width="0" style="162" hidden="1" customWidth="1"/>
    <col min="1610" max="1610" width="10.44140625" style="162" customWidth="1"/>
    <col min="1611" max="1611" width="7" style="162" customWidth="1"/>
    <col min="1612" max="1613" width="0" style="162" hidden="1" customWidth="1"/>
    <col min="1614" max="1614" width="9.21875" style="162" customWidth="1"/>
    <col min="1615" max="1615" width="9.88671875" style="162" customWidth="1"/>
    <col min="1616" max="1616" width="8.109375" style="162" customWidth="1"/>
    <col min="1617" max="1621" width="0" style="162" hidden="1" customWidth="1"/>
    <col min="1622" max="1622" width="9.33203125" style="162" customWidth="1"/>
    <col min="1623" max="1623" width="10.77734375" style="162" customWidth="1"/>
    <col min="1624" max="1624" width="0" style="162" hidden="1" customWidth="1"/>
    <col min="1625" max="1625" width="8.44140625" style="162" customWidth="1"/>
    <col min="1626" max="1626" width="0" style="162" hidden="1" customWidth="1"/>
    <col min="1627" max="1627" width="9.44140625" style="162" customWidth="1"/>
    <col min="1628" max="1628" width="7.44140625" style="162" customWidth="1"/>
    <col min="1629" max="1629" width="11.5546875" style="162" customWidth="1"/>
    <col min="1630" max="1630" width="8.21875" style="162" customWidth="1"/>
    <col min="1631" max="1631" width="9.5546875" style="162" customWidth="1"/>
    <col min="1632" max="1632" width="0" style="162" hidden="1" customWidth="1"/>
    <col min="1633" max="1633" width="8.109375" style="162" customWidth="1"/>
    <col min="1634" max="1634" width="8.44140625" style="162" customWidth="1"/>
    <col min="1635" max="1635" width="6.5546875" style="162" customWidth="1"/>
    <col min="1636" max="1636" width="7" style="162" customWidth="1"/>
    <col min="1637" max="1637" width="5.88671875" style="162" customWidth="1"/>
    <col min="1638" max="1638" width="6.77734375" style="162" customWidth="1"/>
    <col min="1639" max="1639" width="5.88671875" style="162" customWidth="1"/>
    <col min="1640" max="1640" width="10" style="162" customWidth="1"/>
    <col min="1641" max="1641" width="9.5546875" style="162" customWidth="1"/>
    <col min="1642" max="1642" width="11.44140625" style="162" customWidth="1"/>
    <col min="1643" max="1644" width="7.21875" style="162" customWidth="1"/>
    <col min="1645" max="1645" width="8.44140625" style="162" customWidth="1"/>
    <col min="1646" max="1646" width="8.88671875" style="162" customWidth="1"/>
    <col min="1647" max="1647" width="8.33203125" style="162" customWidth="1"/>
    <col min="1648" max="1648" width="9.21875" style="162" customWidth="1"/>
    <col min="1649" max="1649" width="7.109375" style="162" customWidth="1"/>
    <col min="1650" max="1650" width="7.6640625" style="162" customWidth="1"/>
    <col min="1651" max="1674" width="0" style="162" hidden="1" customWidth="1"/>
    <col min="1675" max="1675" width="9.109375" style="162" customWidth="1"/>
    <col min="1676" max="1676" width="11.21875" style="162" customWidth="1"/>
    <col min="1677" max="1677" width="11" style="162" customWidth="1"/>
    <col min="1678" max="1792" width="9.109375" style="162"/>
    <col min="1793" max="1793" width="4.6640625" style="162" customWidth="1"/>
    <col min="1794" max="1794" width="28.5546875" style="162" customWidth="1"/>
    <col min="1795" max="1865" width="0" style="162" hidden="1" customWidth="1"/>
    <col min="1866" max="1866" width="10.44140625" style="162" customWidth="1"/>
    <col min="1867" max="1867" width="7" style="162" customWidth="1"/>
    <col min="1868" max="1869" width="0" style="162" hidden="1" customWidth="1"/>
    <col min="1870" max="1870" width="9.21875" style="162" customWidth="1"/>
    <col min="1871" max="1871" width="9.88671875" style="162" customWidth="1"/>
    <col min="1872" max="1872" width="8.109375" style="162" customWidth="1"/>
    <col min="1873" max="1877" width="0" style="162" hidden="1" customWidth="1"/>
    <col min="1878" max="1878" width="9.33203125" style="162" customWidth="1"/>
    <col min="1879" max="1879" width="10.77734375" style="162" customWidth="1"/>
    <col min="1880" max="1880" width="0" style="162" hidden="1" customWidth="1"/>
    <col min="1881" max="1881" width="8.44140625" style="162" customWidth="1"/>
    <col min="1882" max="1882" width="0" style="162" hidden="1" customWidth="1"/>
    <col min="1883" max="1883" width="9.44140625" style="162" customWidth="1"/>
    <col min="1884" max="1884" width="7.44140625" style="162" customWidth="1"/>
    <col min="1885" max="1885" width="11.5546875" style="162" customWidth="1"/>
    <col min="1886" max="1886" width="8.21875" style="162" customWidth="1"/>
    <col min="1887" max="1887" width="9.5546875" style="162" customWidth="1"/>
    <col min="1888" max="1888" width="0" style="162" hidden="1" customWidth="1"/>
    <col min="1889" max="1889" width="8.109375" style="162" customWidth="1"/>
    <col min="1890" max="1890" width="8.44140625" style="162" customWidth="1"/>
    <col min="1891" max="1891" width="6.5546875" style="162" customWidth="1"/>
    <col min="1892" max="1892" width="7" style="162" customWidth="1"/>
    <col min="1893" max="1893" width="5.88671875" style="162" customWidth="1"/>
    <col min="1894" max="1894" width="6.77734375" style="162" customWidth="1"/>
    <col min="1895" max="1895" width="5.88671875" style="162" customWidth="1"/>
    <col min="1896" max="1896" width="10" style="162" customWidth="1"/>
    <col min="1897" max="1897" width="9.5546875" style="162" customWidth="1"/>
    <col min="1898" max="1898" width="11.44140625" style="162" customWidth="1"/>
    <col min="1899" max="1900" width="7.21875" style="162" customWidth="1"/>
    <col min="1901" max="1901" width="8.44140625" style="162" customWidth="1"/>
    <col min="1902" max="1902" width="8.88671875" style="162" customWidth="1"/>
    <col min="1903" max="1903" width="8.33203125" style="162" customWidth="1"/>
    <col min="1904" max="1904" width="9.21875" style="162" customWidth="1"/>
    <col min="1905" max="1905" width="7.109375" style="162" customWidth="1"/>
    <col min="1906" max="1906" width="7.6640625" style="162" customWidth="1"/>
    <col min="1907" max="1930" width="0" style="162" hidden="1" customWidth="1"/>
    <col min="1931" max="1931" width="9.109375" style="162" customWidth="1"/>
    <col min="1932" max="1932" width="11.21875" style="162" customWidth="1"/>
    <col min="1933" max="1933" width="11" style="162" customWidth="1"/>
    <col min="1934" max="2048" width="9.109375" style="162"/>
    <col min="2049" max="2049" width="4.6640625" style="162" customWidth="1"/>
    <col min="2050" max="2050" width="28.5546875" style="162" customWidth="1"/>
    <col min="2051" max="2121" width="0" style="162" hidden="1" customWidth="1"/>
    <col min="2122" max="2122" width="10.44140625" style="162" customWidth="1"/>
    <col min="2123" max="2123" width="7" style="162" customWidth="1"/>
    <col min="2124" max="2125" width="0" style="162" hidden="1" customWidth="1"/>
    <col min="2126" max="2126" width="9.21875" style="162" customWidth="1"/>
    <col min="2127" max="2127" width="9.88671875" style="162" customWidth="1"/>
    <col min="2128" max="2128" width="8.109375" style="162" customWidth="1"/>
    <col min="2129" max="2133" width="0" style="162" hidden="1" customWidth="1"/>
    <col min="2134" max="2134" width="9.33203125" style="162" customWidth="1"/>
    <col min="2135" max="2135" width="10.77734375" style="162" customWidth="1"/>
    <col min="2136" max="2136" width="0" style="162" hidden="1" customWidth="1"/>
    <col min="2137" max="2137" width="8.44140625" style="162" customWidth="1"/>
    <col min="2138" max="2138" width="0" style="162" hidden="1" customWidth="1"/>
    <col min="2139" max="2139" width="9.44140625" style="162" customWidth="1"/>
    <col min="2140" max="2140" width="7.44140625" style="162" customWidth="1"/>
    <col min="2141" max="2141" width="11.5546875" style="162" customWidth="1"/>
    <col min="2142" max="2142" width="8.21875" style="162" customWidth="1"/>
    <col min="2143" max="2143" width="9.5546875" style="162" customWidth="1"/>
    <col min="2144" max="2144" width="0" style="162" hidden="1" customWidth="1"/>
    <col min="2145" max="2145" width="8.109375" style="162" customWidth="1"/>
    <col min="2146" max="2146" width="8.44140625" style="162" customWidth="1"/>
    <col min="2147" max="2147" width="6.5546875" style="162" customWidth="1"/>
    <col min="2148" max="2148" width="7" style="162" customWidth="1"/>
    <col min="2149" max="2149" width="5.88671875" style="162" customWidth="1"/>
    <col min="2150" max="2150" width="6.77734375" style="162" customWidth="1"/>
    <col min="2151" max="2151" width="5.88671875" style="162" customWidth="1"/>
    <col min="2152" max="2152" width="10" style="162" customWidth="1"/>
    <col min="2153" max="2153" width="9.5546875" style="162" customWidth="1"/>
    <col min="2154" max="2154" width="11.44140625" style="162" customWidth="1"/>
    <col min="2155" max="2156" width="7.21875" style="162" customWidth="1"/>
    <col min="2157" max="2157" width="8.44140625" style="162" customWidth="1"/>
    <col min="2158" max="2158" width="8.88671875" style="162" customWidth="1"/>
    <col min="2159" max="2159" width="8.33203125" style="162" customWidth="1"/>
    <col min="2160" max="2160" width="9.21875" style="162" customWidth="1"/>
    <col min="2161" max="2161" width="7.109375" style="162" customWidth="1"/>
    <col min="2162" max="2162" width="7.6640625" style="162" customWidth="1"/>
    <col min="2163" max="2186" width="0" style="162" hidden="1" customWidth="1"/>
    <col min="2187" max="2187" width="9.109375" style="162" customWidth="1"/>
    <col min="2188" max="2188" width="11.21875" style="162" customWidth="1"/>
    <col min="2189" max="2189" width="11" style="162" customWidth="1"/>
    <col min="2190" max="2304" width="9.109375" style="162"/>
    <col min="2305" max="2305" width="4.6640625" style="162" customWidth="1"/>
    <col min="2306" max="2306" width="28.5546875" style="162" customWidth="1"/>
    <col min="2307" max="2377" width="0" style="162" hidden="1" customWidth="1"/>
    <col min="2378" max="2378" width="10.44140625" style="162" customWidth="1"/>
    <col min="2379" max="2379" width="7" style="162" customWidth="1"/>
    <col min="2380" max="2381" width="0" style="162" hidden="1" customWidth="1"/>
    <col min="2382" max="2382" width="9.21875" style="162" customWidth="1"/>
    <col min="2383" max="2383" width="9.88671875" style="162" customWidth="1"/>
    <col min="2384" max="2384" width="8.109375" style="162" customWidth="1"/>
    <col min="2385" max="2389" width="0" style="162" hidden="1" customWidth="1"/>
    <col min="2390" max="2390" width="9.33203125" style="162" customWidth="1"/>
    <col min="2391" max="2391" width="10.77734375" style="162" customWidth="1"/>
    <col min="2392" max="2392" width="0" style="162" hidden="1" customWidth="1"/>
    <col min="2393" max="2393" width="8.44140625" style="162" customWidth="1"/>
    <col min="2394" max="2394" width="0" style="162" hidden="1" customWidth="1"/>
    <col min="2395" max="2395" width="9.44140625" style="162" customWidth="1"/>
    <col min="2396" max="2396" width="7.44140625" style="162" customWidth="1"/>
    <col min="2397" max="2397" width="11.5546875" style="162" customWidth="1"/>
    <col min="2398" max="2398" width="8.21875" style="162" customWidth="1"/>
    <col min="2399" max="2399" width="9.5546875" style="162" customWidth="1"/>
    <col min="2400" max="2400" width="0" style="162" hidden="1" customWidth="1"/>
    <col min="2401" max="2401" width="8.109375" style="162" customWidth="1"/>
    <col min="2402" max="2402" width="8.44140625" style="162" customWidth="1"/>
    <col min="2403" max="2403" width="6.5546875" style="162" customWidth="1"/>
    <col min="2404" max="2404" width="7" style="162" customWidth="1"/>
    <col min="2405" max="2405" width="5.88671875" style="162" customWidth="1"/>
    <col min="2406" max="2406" width="6.77734375" style="162" customWidth="1"/>
    <col min="2407" max="2407" width="5.88671875" style="162" customWidth="1"/>
    <col min="2408" max="2408" width="10" style="162" customWidth="1"/>
    <col min="2409" max="2409" width="9.5546875" style="162" customWidth="1"/>
    <col min="2410" max="2410" width="11.44140625" style="162" customWidth="1"/>
    <col min="2411" max="2412" width="7.21875" style="162" customWidth="1"/>
    <col min="2413" max="2413" width="8.44140625" style="162" customWidth="1"/>
    <col min="2414" max="2414" width="8.88671875" style="162" customWidth="1"/>
    <col min="2415" max="2415" width="8.33203125" style="162" customWidth="1"/>
    <col min="2416" max="2416" width="9.21875" style="162" customWidth="1"/>
    <col min="2417" max="2417" width="7.109375" style="162" customWidth="1"/>
    <col min="2418" max="2418" width="7.6640625" style="162" customWidth="1"/>
    <col min="2419" max="2442" width="0" style="162" hidden="1" customWidth="1"/>
    <col min="2443" max="2443" width="9.109375" style="162" customWidth="1"/>
    <col min="2444" max="2444" width="11.21875" style="162" customWidth="1"/>
    <col min="2445" max="2445" width="11" style="162" customWidth="1"/>
    <col min="2446" max="2560" width="9.109375" style="162"/>
    <col min="2561" max="2561" width="4.6640625" style="162" customWidth="1"/>
    <col min="2562" max="2562" width="28.5546875" style="162" customWidth="1"/>
    <col min="2563" max="2633" width="0" style="162" hidden="1" customWidth="1"/>
    <col min="2634" max="2634" width="10.44140625" style="162" customWidth="1"/>
    <col min="2635" max="2635" width="7" style="162" customWidth="1"/>
    <col min="2636" max="2637" width="0" style="162" hidden="1" customWidth="1"/>
    <col min="2638" max="2638" width="9.21875" style="162" customWidth="1"/>
    <col min="2639" max="2639" width="9.88671875" style="162" customWidth="1"/>
    <col min="2640" max="2640" width="8.109375" style="162" customWidth="1"/>
    <col min="2641" max="2645" width="0" style="162" hidden="1" customWidth="1"/>
    <col min="2646" max="2646" width="9.33203125" style="162" customWidth="1"/>
    <col min="2647" max="2647" width="10.77734375" style="162" customWidth="1"/>
    <col min="2648" max="2648" width="0" style="162" hidden="1" customWidth="1"/>
    <col min="2649" max="2649" width="8.44140625" style="162" customWidth="1"/>
    <col min="2650" max="2650" width="0" style="162" hidden="1" customWidth="1"/>
    <col min="2651" max="2651" width="9.44140625" style="162" customWidth="1"/>
    <col min="2652" max="2652" width="7.44140625" style="162" customWidth="1"/>
    <col min="2653" max="2653" width="11.5546875" style="162" customWidth="1"/>
    <col min="2654" max="2654" width="8.21875" style="162" customWidth="1"/>
    <col min="2655" max="2655" width="9.5546875" style="162" customWidth="1"/>
    <col min="2656" max="2656" width="0" style="162" hidden="1" customWidth="1"/>
    <col min="2657" max="2657" width="8.109375" style="162" customWidth="1"/>
    <col min="2658" max="2658" width="8.44140625" style="162" customWidth="1"/>
    <col min="2659" max="2659" width="6.5546875" style="162" customWidth="1"/>
    <col min="2660" max="2660" width="7" style="162" customWidth="1"/>
    <col min="2661" max="2661" width="5.88671875" style="162" customWidth="1"/>
    <col min="2662" max="2662" width="6.77734375" style="162" customWidth="1"/>
    <col min="2663" max="2663" width="5.88671875" style="162" customWidth="1"/>
    <col min="2664" max="2664" width="10" style="162" customWidth="1"/>
    <col min="2665" max="2665" width="9.5546875" style="162" customWidth="1"/>
    <col min="2666" max="2666" width="11.44140625" style="162" customWidth="1"/>
    <col min="2667" max="2668" width="7.21875" style="162" customWidth="1"/>
    <col min="2669" max="2669" width="8.44140625" style="162" customWidth="1"/>
    <col min="2670" max="2670" width="8.88671875" style="162" customWidth="1"/>
    <col min="2671" max="2671" width="8.33203125" style="162" customWidth="1"/>
    <col min="2672" max="2672" width="9.21875" style="162" customWidth="1"/>
    <col min="2673" max="2673" width="7.109375" style="162" customWidth="1"/>
    <col min="2674" max="2674" width="7.6640625" style="162" customWidth="1"/>
    <col min="2675" max="2698" width="0" style="162" hidden="1" customWidth="1"/>
    <col min="2699" max="2699" width="9.109375" style="162" customWidth="1"/>
    <col min="2700" max="2700" width="11.21875" style="162" customWidth="1"/>
    <col min="2701" max="2701" width="11" style="162" customWidth="1"/>
    <col min="2702" max="2816" width="9.109375" style="162"/>
    <col min="2817" max="2817" width="4.6640625" style="162" customWidth="1"/>
    <col min="2818" max="2818" width="28.5546875" style="162" customWidth="1"/>
    <col min="2819" max="2889" width="0" style="162" hidden="1" customWidth="1"/>
    <col min="2890" max="2890" width="10.44140625" style="162" customWidth="1"/>
    <col min="2891" max="2891" width="7" style="162" customWidth="1"/>
    <col min="2892" max="2893" width="0" style="162" hidden="1" customWidth="1"/>
    <col min="2894" max="2894" width="9.21875" style="162" customWidth="1"/>
    <col min="2895" max="2895" width="9.88671875" style="162" customWidth="1"/>
    <col min="2896" max="2896" width="8.109375" style="162" customWidth="1"/>
    <col min="2897" max="2901" width="0" style="162" hidden="1" customWidth="1"/>
    <col min="2902" max="2902" width="9.33203125" style="162" customWidth="1"/>
    <col min="2903" max="2903" width="10.77734375" style="162" customWidth="1"/>
    <col min="2904" max="2904" width="0" style="162" hidden="1" customWidth="1"/>
    <col min="2905" max="2905" width="8.44140625" style="162" customWidth="1"/>
    <col min="2906" max="2906" width="0" style="162" hidden="1" customWidth="1"/>
    <col min="2907" max="2907" width="9.44140625" style="162" customWidth="1"/>
    <col min="2908" max="2908" width="7.44140625" style="162" customWidth="1"/>
    <col min="2909" max="2909" width="11.5546875" style="162" customWidth="1"/>
    <col min="2910" max="2910" width="8.21875" style="162" customWidth="1"/>
    <col min="2911" max="2911" width="9.5546875" style="162" customWidth="1"/>
    <col min="2912" max="2912" width="0" style="162" hidden="1" customWidth="1"/>
    <col min="2913" max="2913" width="8.109375" style="162" customWidth="1"/>
    <col min="2914" max="2914" width="8.44140625" style="162" customWidth="1"/>
    <col min="2915" max="2915" width="6.5546875" style="162" customWidth="1"/>
    <col min="2916" max="2916" width="7" style="162" customWidth="1"/>
    <col min="2917" max="2917" width="5.88671875" style="162" customWidth="1"/>
    <col min="2918" max="2918" width="6.77734375" style="162" customWidth="1"/>
    <col min="2919" max="2919" width="5.88671875" style="162" customWidth="1"/>
    <col min="2920" max="2920" width="10" style="162" customWidth="1"/>
    <col min="2921" max="2921" width="9.5546875" style="162" customWidth="1"/>
    <col min="2922" max="2922" width="11.44140625" style="162" customWidth="1"/>
    <col min="2923" max="2924" width="7.21875" style="162" customWidth="1"/>
    <col min="2925" max="2925" width="8.44140625" style="162" customWidth="1"/>
    <col min="2926" max="2926" width="8.88671875" style="162" customWidth="1"/>
    <col min="2927" max="2927" width="8.33203125" style="162" customWidth="1"/>
    <col min="2928" max="2928" width="9.21875" style="162" customWidth="1"/>
    <col min="2929" max="2929" width="7.109375" style="162" customWidth="1"/>
    <col min="2930" max="2930" width="7.6640625" style="162" customWidth="1"/>
    <col min="2931" max="2954" width="0" style="162" hidden="1" customWidth="1"/>
    <col min="2955" max="2955" width="9.109375" style="162" customWidth="1"/>
    <col min="2956" max="2956" width="11.21875" style="162" customWidth="1"/>
    <col min="2957" max="2957" width="11" style="162" customWidth="1"/>
    <col min="2958" max="3072" width="9.109375" style="162"/>
    <col min="3073" max="3073" width="4.6640625" style="162" customWidth="1"/>
    <col min="3074" max="3074" width="28.5546875" style="162" customWidth="1"/>
    <col min="3075" max="3145" width="0" style="162" hidden="1" customWidth="1"/>
    <col min="3146" max="3146" width="10.44140625" style="162" customWidth="1"/>
    <col min="3147" max="3147" width="7" style="162" customWidth="1"/>
    <col min="3148" max="3149" width="0" style="162" hidden="1" customWidth="1"/>
    <col min="3150" max="3150" width="9.21875" style="162" customWidth="1"/>
    <col min="3151" max="3151" width="9.88671875" style="162" customWidth="1"/>
    <col min="3152" max="3152" width="8.109375" style="162" customWidth="1"/>
    <col min="3153" max="3157" width="0" style="162" hidden="1" customWidth="1"/>
    <col min="3158" max="3158" width="9.33203125" style="162" customWidth="1"/>
    <col min="3159" max="3159" width="10.77734375" style="162" customWidth="1"/>
    <col min="3160" max="3160" width="0" style="162" hidden="1" customWidth="1"/>
    <col min="3161" max="3161" width="8.44140625" style="162" customWidth="1"/>
    <col min="3162" max="3162" width="0" style="162" hidden="1" customWidth="1"/>
    <col min="3163" max="3163" width="9.44140625" style="162" customWidth="1"/>
    <col min="3164" max="3164" width="7.44140625" style="162" customWidth="1"/>
    <col min="3165" max="3165" width="11.5546875" style="162" customWidth="1"/>
    <col min="3166" max="3166" width="8.21875" style="162" customWidth="1"/>
    <col min="3167" max="3167" width="9.5546875" style="162" customWidth="1"/>
    <col min="3168" max="3168" width="0" style="162" hidden="1" customWidth="1"/>
    <col min="3169" max="3169" width="8.109375" style="162" customWidth="1"/>
    <col min="3170" max="3170" width="8.44140625" style="162" customWidth="1"/>
    <col min="3171" max="3171" width="6.5546875" style="162" customWidth="1"/>
    <col min="3172" max="3172" width="7" style="162" customWidth="1"/>
    <col min="3173" max="3173" width="5.88671875" style="162" customWidth="1"/>
    <col min="3174" max="3174" width="6.77734375" style="162" customWidth="1"/>
    <col min="3175" max="3175" width="5.88671875" style="162" customWidth="1"/>
    <col min="3176" max="3176" width="10" style="162" customWidth="1"/>
    <col min="3177" max="3177" width="9.5546875" style="162" customWidth="1"/>
    <col min="3178" max="3178" width="11.44140625" style="162" customWidth="1"/>
    <col min="3179" max="3180" width="7.21875" style="162" customWidth="1"/>
    <col min="3181" max="3181" width="8.44140625" style="162" customWidth="1"/>
    <col min="3182" max="3182" width="8.88671875" style="162" customWidth="1"/>
    <col min="3183" max="3183" width="8.33203125" style="162" customWidth="1"/>
    <col min="3184" max="3184" width="9.21875" style="162" customWidth="1"/>
    <col min="3185" max="3185" width="7.109375" style="162" customWidth="1"/>
    <col min="3186" max="3186" width="7.6640625" style="162" customWidth="1"/>
    <col min="3187" max="3210" width="0" style="162" hidden="1" customWidth="1"/>
    <col min="3211" max="3211" width="9.109375" style="162" customWidth="1"/>
    <col min="3212" max="3212" width="11.21875" style="162" customWidth="1"/>
    <col min="3213" max="3213" width="11" style="162" customWidth="1"/>
    <col min="3214" max="3328" width="9.109375" style="162"/>
    <col min="3329" max="3329" width="4.6640625" style="162" customWidth="1"/>
    <col min="3330" max="3330" width="28.5546875" style="162" customWidth="1"/>
    <col min="3331" max="3401" width="0" style="162" hidden="1" customWidth="1"/>
    <col min="3402" max="3402" width="10.44140625" style="162" customWidth="1"/>
    <col min="3403" max="3403" width="7" style="162" customWidth="1"/>
    <col min="3404" max="3405" width="0" style="162" hidden="1" customWidth="1"/>
    <col min="3406" max="3406" width="9.21875" style="162" customWidth="1"/>
    <col min="3407" max="3407" width="9.88671875" style="162" customWidth="1"/>
    <col min="3408" max="3408" width="8.109375" style="162" customWidth="1"/>
    <col min="3409" max="3413" width="0" style="162" hidden="1" customWidth="1"/>
    <col min="3414" max="3414" width="9.33203125" style="162" customWidth="1"/>
    <col min="3415" max="3415" width="10.77734375" style="162" customWidth="1"/>
    <col min="3416" max="3416" width="0" style="162" hidden="1" customWidth="1"/>
    <col min="3417" max="3417" width="8.44140625" style="162" customWidth="1"/>
    <col min="3418" max="3418" width="0" style="162" hidden="1" customWidth="1"/>
    <col min="3419" max="3419" width="9.44140625" style="162" customWidth="1"/>
    <col min="3420" max="3420" width="7.44140625" style="162" customWidth="1"/>
    <col min="3421" max="3421" width="11.5546875" style="162" customWidth="1"/>
    <col min="3422" max="3422" width="8.21875" style="162" customWidth="1"/>
    <col min="3423" max="3423" width="9.5546875" style="162" customWidth="1"/>
    <col min="3424" max="3424" width="0" style="162" hidden="1" customWidth="1"/>
    <col min="3425" max="3425" width="8.109375" style="162" customWidth="1"/>
    <col min="3426" max="3426" width="8.44140625" style="162" customWidth="1"/>
    <col min="3427" max="3427" width="6.5546875" style="162" customWidth="1"/>
    <col min="3428" max="3428" width="7" style="162" customWidth="1"/>
    <col min="3429" max="3429" width="5.88671875" style="162" customWidth="1"/>
    <col min="3430" max="3430" width="6.77734375" style="162" customWidth="1"/>
    <col min="3431" max="3431" width="5.88671875" style="162" customWidth="1"/>
    <col min="3432" max="3432" width="10" style="162" customWidth="1"/>
    <col min="3433" max="3433" width="9.5546875" style="162" customWidth="1"/>
    <col min="3434" max="3434" width="11.44140625" style="162" customWidth="1"/>
    <col min="3435" max="3436" width="7.21875" style="162" customWidth="1"/>
    <col min="3437" max="3437" width="8.44140625" style="162" customWidth="1"/>
    <col min="3438" max="3438" width="8.88671875" style="162" customWidth="1"/>
    <col min="3439" max="3439" width="8.33203125" style="162" customWidth="1"/>
    <col min="3440" max="3440" width="9.21875" style="162" customWidth="1"/>
    <col min="3441" max="3441" width="7.109375" style="162" customWidth="1"/>
    <col min="3442" max="3442" width="7.6640625" style="162" customWidth="1"/>
    <col min="3443" max="3466" width="0" style="162" hidden="1" customWidth="1"/>
    <col min="3467" max="3467" width="9.109375" style="162" customWidth="1"/>
    <col min="3468" max="3468" width="11.21875" style="162" customWidth="1"/>
    <col min="3469" max="3469" width="11" style="162" customWidth="1"/>
    <col min="3470" max="3584" width="9.109375" style="162"/>
    <col min="3585" max="3585" width="4.6640625" style="162" customWidth="1"/>
    <col min="3586" max="3586" width="28.5546875" style="162" customWidth="1"/>
    <col min="3587" max="3657" width="0" style="162" hidden="1" customWidth="1"/>
    <col min="3658" max="3658" width="10.44140625" style="162" customWidth="1"/>
    <col min="3659" max="3659" width="7" style="162" customWidth="1"/>
    <col min="3660" max="3661" width="0" style="162" hidden="1" customWidth="1"/>
    <col min="3662" max="3662" width="9.21875" style="162" customWidth="1"/>
    <col min="3663" max="3663" width="9.88671875" style="162" customWidth="1"/>
    <col min="3664" max="3664" width="8.109375" style="162" customWidth="1"/>
    <col min="3665" max="3669" width="0" style="162" hidden="1" customWidth="1"/>
    <col min="3670" max="3670" width="9.33203125" style="162" customWidth="1"/>
    <col min="3671" max="3671" width="10.77734375" style="162" customWidth="1"/>
    <col min="3672" max="3672" width="0" style="162" hidden="1" customWidth="1"/>
    <col min="3673" max="3673" width="8.44140625" style="162" customWidth="1"/>
    <col min="3674" max="3674" width="0" style="162" hidden="1" customWidth="1"/>
    <col min="3675" max="3675" width="9.44140625" style="162" customWidth="1"/>
    <col min="3676" max="3676" width="7.44140625" style="162" customWidth="1"/>
    <col min="3677" max="3677" width="11.5546875" style="162" customWidth="1"/>
    <col min="3678" max="3678" width="8.21875" style="162" customWidth="1"/>
    <col min="3679" max="3679" width="9.5546875" style="162" customWidth="1"/>
    <col min="3680" max="3680" width="0" style="162" hidden="1" customWidth="1"/>
    <col min="3681" max="3681" width="8.109375" style="162" customWidth="1"/>
    <col min="3682" max="3682" width="8.44140625" style="162" customWidth="1"/>
    <col min="3683" max="3683" width="6.5546875" style="162" customWidth="1"/>
    <col min="3684" max="3684" width="7" style="162" customWidth="1"/>
    <col min="3685" max="3685" width="5.88671875" style="162" customWidth="1"/>
    <col min="3686" max="3686" width="6.77734375" style="162" customWidth="1"/>
    <col min="3687" max="3687" width="5.88671875" style="162" customWidth="1"/>
    <col min="3688" max="3688" width="10" style="162" customWidth="1"/>
    <col min="3689" max="3689" width="9.5546875" style="162" customWidth="1"/>
    <col min="3690" max="3690" width="11.44140625" style="162" customWidth="1"/>
    <col min="3691" max="3692" width="7.21875" style="162" customWidth="1"/>
    <col min="3693" max="3693" width="8.44140625" style="162" customWidth="1"/>
    <col min="3694" max="3694" width="8.88671875" style="162" customWidth="1"/>
    <col min="3695" max="3695" width="8.33203125" style="162" customWidth="1"/>
    <col min="3696" max="3696" width="9.21875" style="162" customWidth="1"/>
    <col min="3697" max="3697" width="7.109375" style="162" customWidth="1"/>
    <col min="3698" max="3698" width="7.6640625" style="162" customWidth="1"/>
    <col min="3699" max="3722" width="0" style="162" hidden="1" customWidth="1"/>
    <col min="3723" max="3723" width="9.109375" style="162" customWidth="1"/>
    <col min="3724" max="3724" width="11.21875" style="162" customWidth="1"/>
    <col min="3725" max="3725" width="11" style="162" customWidth="1"/>
    <col min="3726" max="3840" width="9.109375" style="162"/>
    <col min="3841" max="3841" width="4.6640625" style="162" customWidth="1"/>
    <col min="3842" max="3842" width="28.5546875" style="162" customWidth="1"/>
    <col min="3843" max="3913" width="0" style="162" hidden="1" customWidth="1"/>
    <col min="3914" max="3914" width="10.44140625" style="162" customWidth="1"/>
    <col min="3915" max="3915" width="7" style="162" customWidth="1"/>
    <col min="3916" max="3917" width="0" style="162" hidden="1" customWidth="1"/>
    <col min="3918" max="3918" width="9.21875" style="162" customWidth="1"/>
    <col min="3919" max="3919" width="9.88671875" style="162" customWidth="1"/>
    <col min="3920" max="3920" width="8.109375" style="162" customWidth="1"/>
    <col min="3921" max="3925" width="0" style="162" hidden="1" customWidth="1"/>
    <col min="3926" max="3926" width="9.33203125" style="162" customWidth="1"/>
    <col min="3927" max="3927" width="10.77734375" style="162" customWidth="1"/>
    <col min="3928" max="3928" width="0" style="162" hidden="1" customWidth="1"/>
    <col min="3929" max="3929" width="8.44140625" style="162" customWidth="1"/>
    <col min="3930" max="3930" width="0" style="162" hidden="1" customWidth="1"/>
    <col min="3931" max="3931" width="9.44140625" style="162" customWidth="1"/>
    <col min="3932" max="3932" width="7.44140625" style="162" customWidth="1"/>
    <col min="3933" max="3933" width="11.5546875" style="162" customWidth="1"/>
    <col min="3934" max="3934" width="8.21875" style="162" customWidth="1"/>
    <col min="3935" max="3935" width="9.5546875" style="162" customWidth="1"/>
    <col min="3936" max="3936" width="0" style="162" hidden="1" customWidth="1"/>
    <col min="3937" max="3937" width="8.109375" style="162" customWidth="1"/>
    <col min="3938" max="3938" width="8.44140625" style="162" customWidth="1"/>
    <col min="3939" max="3939" width="6.5546875" style="162" customWidth="1"/>
    <col min="3940" max="3940" width="7" style="162" customWidth="1"/>
    <col min="3941" max="3941" width="5.88671875" style="162" customWidth="1"/>
    <col min="3942" max="3942" width="6.77734375" style="162" customWidth="1"/>
    <col min="3943" max="3943" width="5.88671875" style="162" customWidth="1"/>
    <col min="3944" max="3944" width="10" style="162" customWidth="1"/>
    <col min="3945" max="3945" width="9.5546875" style="162" customWidth="1"/>
    <col min="3946" max="3946" width="11.44140625" style="162" customWidth="1"/>
    <col min="3947" max="3948" width="7.21875" style="162" customWidth="1"/>
    <col min="3949" max="3949" width="8.44140625" style="162" customWidth="1"/>
    <col min="3950" max="3950" width="8.88671875" style="162" customWidth="1"/>
    <col min="3951" max="3951" width="8.33203125" style="162" customWidth="1"/>
    <col min="3952" max="3952" width="9.21875" style="162" customWidth="1"/>
    <col min="3953" max="3953" width="7.109375" style="162" customWidth="1"/>
    <col min="3954" max="3954" width="7.6640625" style="162" customWidth="1"/>
    <col min="3955" max="3978" width="0" style="162" hidden="1" customWidth="1"/>
    <col min="3979" max="3979" width="9.109375" style="162" customWidth="1"/>
    <col min="3980" max="3980" width="11.21875" style="162" customWidth="1"/>
    <col min="3981" max="3981" width="11" style="162" customWidth="1"/>
    <col min="3982" max="4096" width="9.109375" style="162"/>
    <col min="4097" max="4097" width="4.6640625" style="162" customWidth="1"/>
    <col min="4098" max="4098" width="28.5546875" style="162" customWidth="1"/>
    <col min="4099" max="4169" width="0" style="162" hidden="1" customWidth="1"/>
    <col min="4170" max="4170" width="10.44140625" style="162" customWidth="1"/>
    <col min="4171" max="4171" width="7" style="162" customWidth="1"/>
    <col min="4172" max="4173" width="0" style="162" hidden="1" customWidth="1"/>
    <col min="4174" max="4174" width="9.21875" style="162" customWidth="1"/>
    <col min="4175" max="4175" width="9.88671875" style="162" customWidth="1"/>
    <col min="4176" max="4176" width="8.109375" style="162" customWidth="1"/>
    <col min="4177" max="4181" width="0" style="162" hidden="1" customWidth="1"/>
    <col min="4182" max="4182" width="9.33203125" style="162" customWidth="1"/>
    <col min="4183" max="4183" width="10.77734375" style="162" customWidth="1"/>
    <col min="4184" max="4184" width="0" style="162" hidden="1" customWidth="1"/>
    <col min="4185" max="4185" width="8.44140625" style="162" customWidth="1"/>
    <col min="4186" max="4186" width="0" style="162" hidden="1" customWidth="1"/>
    <col min="4187" max="4187" width="9.44140625" style="162" customWidth="1"/>
    <col min="4188" max="4188" width="7.44140625" style="162" customWidth="1"/>
    <col min="4189" max="4189" width="11.5546875" style="162" customWidth="1"/>
    <col min="4190" max="4190" width="8.21875" style="162" customWidth="1"/>
    <col min="4191" max="4191" width="9.5546875" style="162" customWidth="1"/>
    <col min="4192" max="4192" width="0" style="162" hidden="1" customWidth="1"/>
    <col min="4193" max="4193" width="8.109375" style="162" customWidth="1"/>
    <col min="4194" max="4194" width="8.44140625" style="162" customWidth="1"/>
    <col min="4195" max="4195" width="6.5546875" style="162" customWidth="1"/>
    <col min="4196" max="4196" width="7" style="162" customWidth="1"/>
    <col min="4197" max="4197" width="5.88671875" style="162" customWidth="1"/>
    <col min="4198" max="4198" width="6.77734375" style="162" customWidth="1"/>
    <col min="4199" max="4199" width="5.88671875" style="162" customWidth="1"/>
    <col min="4200" max="4200" width="10" style="162" customWidth="1"/>
    <col min="4201" max="4201" width="9.5546875" style="162" customWidth="1"/>
    <col min="4202" max="4202" width="11.44140625" style="162" customWidth="1"/>
    <col min="4203" max="4204" width="7.21875" style="162" customWidth="1"/>
    <col min="4205" max="4205" width="8.44140625" style="162" customWidth="1"/>
    <col min="4206" max="4206" width="8.88671875" style="162" customWidth="1"/>
    <col min="4207" max="4207" width="8.33203125" style="162" customWidth="1"/>
    <col min="4208" max="4208" width="9.21875" style="162" customWidth="1"/>
    <col min="4209" max="4209" width="7.109375" style="162" customWidth="1"/>
    <col min="4210" max="4210" width="7.6640625" style="162" customWidth="1"/>
    <col min="4211" max="4234" width="0" style="162" hidden="1" customWidth="1"/>
    <col min="4235" max="4235" width="9.109375" style="162" customWidth="1"/>
    <col min="4236" max="4236" width="11.21875" style="162" customWidth="1"/>
    <col min="4237" max="4237" width="11" style="162" customWidth="1"/>
    <col min="4238" max="4352" width="9.109375" style="162"/>
    <col min="4353" max="4353" width="4.6640625" style="162" customWidth="1"/>
    <col min="4354" max="4354" width="28.5546875" style="162" customWidth="1"/>
    <col min="4355" max="4425" width="0" style="162" hidden="1" customWidth="1"/>
    <col min="4426" max="4426" width="10.44140625" style="162" customWidth="1"/>
    <col min="4427" max="4427" width="7" style="162" customWidth="1"/>
    <col min="4428" max="4429" width="0" style="162" hidden="1" customWidth="1"/>
    <col min="4430" max="4430" width="9.21875" style="162" customWidth="1"/>
    <col min="4431" max="4431" width="9.88671875" style="162" customWidth="1"/>
    <col min="4432" max="4432" width="8.109375" style="162" customWidth="1"/>
    <col min="4433" max="4437" width="0" style="162" hidden="1" customWidth="1"/>
    <col min="4438" max="4438" width="9.33203125" style="162" customWidth="1"/>
    <col min="4439" max="4439" width="10.77734375" style="162" customWidth="1"/>
    <col min="4440" max="4440" width="0" style="162" hidden="1" customWidth="1"/>
    <col min="4441" max="4441" width="8.44140625" style="162" customWidth="1"/>
    <col min="4442" max="4442" width="0" style="162" hidden="1" customWidth="1"/>
    <col min="4443" max="4443" width="9.44140625" style="162" customWidth="1"/>
    <col min="4444" max="4444" width="7.44140625" style="162" customWidth="1"/>
    <col min="4445" max="4445" width="11.5546875" style="162" customWidth="1"/>
    <col min="4446" max="4446" width="8.21875" style="162" customWidth="1"/>
    <col min="4447" max="4447" width="9.5546875" style="162" customWidth="1"/>
    <col min="4448" max="4448" width="0" style="162" hidden="1" customWidth="1"/>
    <col min="4449" max="4449" width="8.109375" style="162" customWidth="1"/>
    <col min="4450" max="4450" width="8.44140625" style="162" customWidth="1"/>
    <col min="4451" max="4451" width="6.5546875" style="162" customWidth="1"/>
    <col min="4452" max="4452" width="7" style="162" customWidth="1"/>
    <col min="4453" max="4453" width="5.88671875" style="162" customWidth="1"/>
    <col min="4454" max="4454" width="6.77734375" style="162" customWidth="1"/>
    <col min="4455" max="4455" width="5.88671875" style="162" customWidth="1"/>
    <col min="4456" max="4456" width="10" style="162" customWidth="1"/>
    <col min="4457" max="4457" width="9.5546875" style="162" customWidth="1"/>
    <col min="4458" max="4458" width="11.44140625" style="162" customWidth="1"/>
    <col min="4459" max="4460" width="7.21875" style="162" customWidth="1"/>
    <col min="4461" max="4461" width="8.44140625" style="162" customWidth="1"/>
    <col min="4462" max="4462" width="8.88671875" style="162" customWidth="1"/>
    <col min="4463" max="4463" width="8.33203125" style="162" customWidth="1"/>
    <col min="4464" max="4464" width="9.21875" style="162" customWidth="1"/>
    <col min="4465" max="4465" width="7.109375" style="162" customWidth="1"/>
    <col min="4466" max="4466" width="7.6640625" style="162" customWidth="1"/>
    <col min="4467" max="4490" width="0" style="162" hidden="1" customWidth="1"/>
    <col min="4491" max="4491" width="9.109375" style="162" customWidth="1"/>
    <col min="4492" max="4492" width="11.21875" style="162" customWidth="1"/>
    <col min="4493" max="4493" width="11" style="162" customWidth="1"/>
    <col min="4494" max="4608" width="9.109375" style="162"/>
    <col min="4609" max="4609" width="4.6640625" style="162" customWidth="1"/>
    <col min="4610" max="4610" width="28.5546875" style="162" customWidth="1"/>
    <col min="4611" max="4681" width="0" style="162" hidden="1" customWidth="1"/>
    <col min="4682" max="4682" width="10.44140625" style="162" customWidth="1"/>
    <col min="4683" max="4683" width="7" style="162" customWidth="1"/>
    <col min="4684" max="4685" width="0" style="162" hidden="1" customWidth="1"/>
    <col min="4686" max="4686" width="9.21875" style="162" customWidth="1"/>
    <col min="4687" max="4687" width="9.88671875" style="162" customWidth="1"/>
    <col min="4688" max="4688" width="8.109375" style="162" customWidth="1"/>
    <col min="4689" max="4693" width="0" style="162" hidden="1" customWidth="1"/>
    <col min="4694" max="4694" width="9.33203125" style="162" customWidth="1"/>
    <col min="4695" max="4695" width="10.77734375" style="162" customWidth="1"/>
    <col min="4696" max="4696" width="0" style="162" hidden="1" customWidth="1"/>
    <col min="4697" max="4697" width="8.44140625" style="162" customWidth="1"/>
    <col min="4698" max="4698" width="0" style="162" hidden="1" customWidth="1"/>
    <col min="4699" max="4699" width="9.44140625" style="162" customWidth="1"/>
    <col min="4700" max="4700" width="7.44140625" style="162" customWidth="1"/>
    <col min="4701" max="4701" width="11.5546875" style="162" customWidth="1"/>
    <col min="4702" max="4702" width="8.21875" style="162" customWidth="1"/>
    <col min="4703" max="4703" width="9.5546875" style="162" customWidth="1"/>
    <col min="4704" max="4704" width="0" style="162" hidden="1" customWidth="1"/>
    <col min="4705" max="4705" width="8.109375" style="162" customWidth="1"/>
    <col min="4706" max="4706" width="8.44140625" style="162" customWidth="1"/>
    <col min="4707" max="4707" width="6.5546875" style="162" customWidth="1"/>
    <col min="4708" max="4708" width="7" style="162" customWidth="1"/>
    <col min="4709" max="4709" width="5.88671875" style="162" customWidth="1"/>
    <col min="4710" max="4710" width="6.77734375" style="162" customWidth="1"/>
    <col min="4711" max="4711" width="5.88671875" style="162" customWidth="1"/>
    <col min="4712" max="4712" width="10" style="162" customWidth="1"/>
    <col min="4713" max="4713" width="9.5546875" style="162" customWidth="1"/>
    <col min="4714" max="4714" width="11.44140625" style="162" customWidth="1"/>
    <col min="4715" max="4716" width="7.21875" style="162" customWidth="1"/>
    <col min="4717" max="4717" width="8.44140625" style="162" customWidth="1"/>
    <col min="4718" max="4718" width="8.88671875" style="162" customWidth="1"/>
    <col min="4719" max="4719" width="8.33203125" style="162" customWidth="1"/>
    <col min="4720" max="4720" width="9.21875" style="162" customWidth="1"/>
    <col min="4721" max="4721" width="7.109375" style="162" customWidth="1"/>
    <col min="4722" max="4722" width="7.6640625" style="162" customWidth="1"/>
    <col min="4723" max="4746" width="0" style="162" hidden="1" customWidth="1"/>
    <col min="4747" max="4747" width="9.109375" style="162" customWidth="1"/>
    <col min="4748" max="4748" width="11.21875" style="162" customWidth="1"/>
    <col min="4749" max="4749" width="11" style="162" customWidth="1"/>
    <col min="4750" max="4864" width="9.109375" style="162"/>
    <col min="4865" max="4865" width="4.6640625" style="162" customWidth="1"/>
    <col min="4866" max="4866" width="28.5546875" style="162" customWidth="1"/>
    <col min="4867" max="4937" width="0" style="162" hidden="1" customWidth="1"/>
    <col min="4938" max="4938" width="10.44140625" style="162" customWidth="1"/>
    <col min="4939" max="4939" width="7" style="162" customWidth="1"/>
    <col min="4940" max="4941" width="0" style="162" hidden="1" customWidth="1"/>
    <col min="4942" max="4942" width="9.21875" style="162" customWidth="1"/>
    <col min="4943" max="4943" width="9.88671875" style="162" customWidth="1"/>
    <col min="4944" max="4944" width="8.109375" style="162" customWidth="1"/>
    <col min="4945" max="4949" width="0" style="162" hidden="1" customWidth="1"/>
    <col min="4950" max="4950" width="9.33203125" style="162" customWidth="1"/>
    <col min="4951" max="4951" width="10.77734375" style="162" customWidth="1"/>
    <col min="4952" max="4952" width="0" style="162" hidden="1" customWidth="1"/>
    <col min="4953" max="4953" width="8.44140625" style="162" customWidth="1"/>
    <col min="4954" max="4954" width="0" style="162" hidden="1" customWidth="1"/>
    <col min="4955" max="4955" width="9.44140625" style="162" customWidth="1"/>
    <col min="4956" max="4956" width="7.44140625" style="162" customWidth="1"/>
    <col min="4957" max="4957" width="11.5546875" style="162" customWidth="1"/>
    <col min="4958" max="4958" width="8.21875" style="162" customWidth="1"/>
    <col min="4959" max="4959" width="9.5546875" style="162" customWidth="1"/>
    <col min="4960" max="4960" width="0" style="162" hidden="1" customWidth="1"/>
    <col min="4961" max="4961" width="8.109375" style="162" customWidth="1"/>
    <col min="4962" max="4962" width="8.44140625" style="162" customWidth="1"/>
    <col min="4963" max="4963" width="6.5546875" style="162" customWidth="1"/>
    <col min="4964" max="4964" width="7" style="162" customWidth="1"/>
    <col min="4965" max="4965" width="5.88671875" style="162" customWidth="1"/>
    <col min="4966" max="4966" width="6.77734375" style="162" customWidth="1"/>
    <col min="4967" max="4967" width="5.88671875" style="162" customWidth="1"/>
    <col min="4968" max="4968" width="10" style="162" customWidth="1"/>
    <col min="4969" max="4969" width="9.5546875" style="162" customWidth="1"/>
    <col min="4970" max="4970" width="11.44140625" style="162" customWidth="1"/>
    <col min="4971" max="4972" width="7.21875" style="162" customWidth="1"/>
    <col min="4973" max="4973" width="8.44140625" style="162" customWidth="1"/>
    <col min="4974" max="4974" width="8.88671875" style="162" customWidth="1"/>
    <col min="4975" max="4975" width="8.33203125" style="162" customWidth="1"/>
    <col min="4976" max="4976" width="9.21875" style="162" customWidth="1"/>
    <col min="4977" max="4977" width="7.109375" style="162" customWidth="1"/>
    <col min="4978" max="4978" width="7.6640625" style="162" customWidth="1"/>
    <col min="4979" max="5002" width="0" style="162" hidden="1" customWidth="1"/>
    <col min="5003" max="5003" width="9.109375" style="162" customWidth="1"/>
    <col min="5004" max="5004" width="11.21875" style="162" customWidth="1"/>
    <col min="5005" max="5005" width="11" style="162" customWidth="1"/>
    <col min="5006" max="5120" width="9.109375" style="162"/>
    <col min="5121" max="5121" width="4.6640625" style="162" customWidth="1"/>
    <col min="5122" max="5122" width="28.5546875" style="162" customWidth="1"/>
    <col min="5123" max="5193" width="0" style="162" hidden="1" customWidth="1"/>
    <col min="5194" max="5194" width="10.44140625" style="162" customWidth="1"/>
    <col min="5195" max="5195" width="7" style="162" customWidth="1"/>
    <col min="5196" max="5197" width="0" style="162" hidden="1" customWidth="1"/>
    <col min="5198" max="5198" width="9.21875" style="162" customWidth="1"/>
    <col min="5199" max="5199" width="9.88671875" style="162" customWidth="1"/>
    <col min="5200" max="5200" width="8.109375" style="162" customWidth="1"/>
    <col min="5201" max="5205" width="0" style="162" hidden="1" customWidth="1"/>
    <col min="5206" max="5206" width="9.33203125" style="162" customWidth="1"/>
    <col min="5207" max="5207" width="10.77734375" style="162" customWidth="1"/>
    <col min="5208" max="5208" width="0" style="162" hidden="1" customWidth="1"/>
    <col min="5209" max="5209" width="8.44140625" style="162" customWidth="1"/>
    <col min="5210" max="5210" width="0" style="162" hidden="1" customWidth="1"/>
    <col min="5211" max="5211" width="9.44140625" style="162" customWidth="1"/>
    <col min="5212" max="5212" width="7.44140625" style="162" customWidth="1"/>
    <col min="5213" max="5213" width="11.5546875" style="162" customWidth="1"/>
    <col min="5214" max="5214" width="8.21875" style="162" customWidth="1"/>
    <col min="5215" max="5215" width="9.5546875" style="162" customWidth="1"/>
    <col min="5216" max="5216" width="0" style="162" hidden="1" customWidth="1"/>
    <col min="5217" max="5217" width="8.109375" style="162" customWidth="1"/>
    <col min="5218" max="5218" width="8.44140625" style="162" customWidth="1"/>
    <col min="5219" max="5219" width="6.5546875" style="162" customWidth="1"/>
    <col min="5220" max="5220" width="7" style="162" customWidth="1"/>
    <col min="5221" max="5221" width="5.88671875" style="162" customWidth="1"/>
    <col min="5222" max="5222" width="6.77734375" style="162" customWidth="1"/>
    <col min="5223" max="5223" width="5.88671875" style="162" customWidth="1"/>
    <col min="5224" max="5224" width="10" style="162" customWidth="1"/>
    <col min="5225" max="5225" width="9.5546875" style="162" customWidth="1"/>
    <col min="5226" max="5226" width="11.44140625" style="162" customWidth="1"/>
    <col min="5227" max="5228" width="7.21875" style="162" customWidth="1"/>
    <col min="5229" max="5229" width="8.44140625" style="162" customWidth="1"/>
    <col min="5230" max="5230" width="8.88671875" style="162" customWidth="1"/>
    <col min="5231" max="5231" width="8.33203125" style="162" customWidth="1"/>
    <col min="5232" max="5232" width="9.21875" style="162" customWidth="1"/>
    <col min="5233" max="5233" width="7.109375" style="162" customWidth="1"/>
    <col min="5234" max="5234" width="7.6640625" style="162" customWidth="1"/>
    <col min="5235" max="5258" width="0" style="162" hidden="1" customWidth="1"/>
    <col min="5259" max="5259" width="9.109375" style="162" customWidth="1"/>
    <col min="5260" max="5260" width="11.21875" style="162" customWidth="1"/>
    <col min="5261" max="5261" width="11" style="162" customWidth="1"/>
    <col min="5262" max="5376" width="9.109375" style="162"/>
    <col min="5377" max="5377" width="4.6640625" style="162" customWidth="1"/>
    <col min="5378" max="5378" width="28.5546875" style="162" customWidth="1"/>
    <col min="5379" max="5449" width="0" style="162" hidden="1" customWidth="1"/>
    <col min="5450" max="5450" width="10.44140625" style="162" customWidth="1"/>
    <col min="5451" max="5451" width="7" style="162" customWidth="1"/>
    <col min="5452" max="5453" width="0" style="162" hidden="1" customWidth="1"/>
    <col min="5454" max="5454" width="9.21875" style="162" customWidth="1"/>
    <col min="5455" max="5455" width="9.88671875" style="162" customWidth="1"/>
    <col min="5456" max="5456" width="8.109375" style="162" customWidth="1"/>
    <col min="5457" max="5461" width="0" style="162" hidden="1" customWidth="1"/>
    <col min="5462" max="5462" width="9.33203125" style="162" customWidth="1"/>
    <col min="5463" max="5463" width="10.77734375" style="162" customWidth="1"/>
    <col min="5464" max="5464" width="0" style="162" hidden="1" customWidth="1"/>
    <col min="5465" max="5465" width="8.44140625" style="162" customWidth="1"/>
    <col min="5466" max="5466" width="0" style="162" hidden="1" customWidth="1"/>
    <col min="5467" max="5467" width="9.44140625" style="162" customWidth="1"/>
    <col min="5468" max="5468" width="7.44140625" style="162" customWidth="1"/>
    <col min="5469" max="5469" width="11.5546875" style="162" customWidth="1"/>
    <col min="5470" max="5470" width="8.21875" style="162" customWidth="1"/>
    <col min="5471" max="5471" width="9.5546875" style="162" customWidth="1"/>
    <col min="5472" max="5472" width="0" style="162" hidden="1" customWidth="1"/>
    <col min="5473" max="5473" width="8.109375" style="162" customWidth="1"/>
    <col min="5474" max="5474" width="8.44140625" style="162" customWidth="1"/>
    <col min="5475" max="5475" width="6.5546875" style="162" customWidth="1"/>
    <col min="5476" max="5476" width="7" style="162" customWidth="1"/>
    <col min="5477" max="5477" width="5.88671875" style="162" customWidth="1"/>
    <col min="5478" max="5478" width="6.77734375" style="162" customWidth="1"/>
    <col min="5479" max="5479" width="5.88671875" style="162" customWidth="1"/>
    <col min="5480" max="5480" width="10" style="162" customWidth="1"/>
    <col min="5481" max="5481" width="9.5546875" style="162" customWidth="1"/>
    <col min="5482" max="5482" width="11.44140625" style="162" customWidth="1"/>
    <col min="5483" max="5484" width="7.21875" style="162" customWidth="1"/>
    <col min="5485" max="5485" width="8.44140625" style="162" customWidth="1"/>
    <col min="5486" max="5486" width="8.88671875" style="162" customWidth="1"/>
    <col min="5487" max="5487" width="8.33203125" style="162" customWidth="1"/>
    <col min="5488" max="5488" width="9.21875" style="162" customWidth="1"/>
    <col min="5489" max="5489" width="7.109375" style="162" customWidth="1"/>
    <col min="5490" max="5490" width="7.6640625" style="162" customWidth="1"/>
    <col min="5491" max="5514" width="0" style="162" hidden="1" customWidth="1"/>
    <col min="5515" max="5515" width="9.109375" style="162" customWidth="1"/>
    <col min="5516" max="5516" width="11.21875" style="162" customWidth="1"/>
    <col min="5517" max="5517" width="11" style="162" customWidth="1"/>
    <col min="5518" max="5632" width="9.109375" style="162"/>
    <col min="5633" max="5633" width="4.6640625" style="162" customWidth="1"/>
    <col min="5634" max="5634" width="28.5546875" style="162" customWidth="1"/>
    <col min="5635" max="5705" width="0" style="162" hidden="1" customWidth="1"/>
    <col min="5706" max="5706" width="10.44140625" style="162" customWidth="1"/>
    <col min="5707" max="5707" width="7" style="162" customWidth="1"/>
    <col min="5708" max="5709" width="0" style="162" hidden="1" customWidth="1"/>
    <col min="5710" max="5710" width="9.21875" style="162" customWidth="1"/>
    <col min="5711" max="5711" width="9.88671875" style="162" customWidth="1"/>
    <col min="5712" max="5712" width="8.109375" style="162" customWidth="1"/>
    <col min="5713" max="5717" width="0" style="162" hidden="1" customWidth="1"/>
    <col min="5718" max="5718" width="9.33203125" style="162" customWidth="1"/>
    <col min="5719" max="5719" width="10.77734375" style="162" customWidth="1"/>
    <col min="5720" max="5720" width="0" style="162" hidden="1" customWidth="1"/>
    <col min="5721" max="5721" width="8.44140625" style="162" customWidth="1"/>
    <col min="5722" max="5722" width="0" style="162" hidden="1" customWidth="1"/>
    <col min="5723" max="5723" width="9.44140625" style="162" customWidth="1"/>
    <col min="5724" max="5724" width="7.44140625" style="162" customWidth="1"/>
    <col min="5725" max="5725" width="11.5546875" style="162" customWidth="1"/>
    <col min="5726" max="5726" width="8.21875" style="162" customWidth="1"/>
    <col min="5727" max="5727" width="9.5546875" style="162" customWidth="1"/>
    <col min="5728" max="5728" width="0" style="162" hidden="1" customWidth="1"/>
    <col min="5729" max="5729" width="8.109375" style="162" customWidth="1"/>
    <col min="5730" max="5730" width="8.44140625" style="162" customWidth="1"/>
    <col min="5731" max="5731" width="6.5546875" style="162" customWidth="1"/>
    <col min="5732" max="5732" width="7" style="162" customWidth="1"/>
    <col min="5733" max="5733" width="5.88671875" style="162" customWidth="1"/>
    <col min="5734" max="5734" width="6.77734375" style="162" customWidth="1"/>
    <col min="5735" max="5735" width="5.88671875" style="162" customWidth="1"/>
    <col min="5736" max="5736" width="10" style="162" customWidth="1"/>
    <col min="5737" max="5737" width="9.5546875" style="162" customWidth="1"/>
    <col min="5738" max="5738" width="11.44140625" style="162" customWidth="1"/>
    <col min="5739" max="5740" width="7.21875" style="162" customWidth="1"/>
    <col min="5741" max="5741" width="8.44140625" style="162" customWidth="1"/>
    <col min="5742" max="5742" width="8.88671875" style="162" customWidth="1"/>
    <col min="5743" max="5743" width="8.33203125" style="162" customWidth="1"/>
    <col min="5744" max="5744" width="9.21875" style="162" customWidth="1"/>
    <col min="5745" max="5745" width="7.109375" style="162" customWidth="1"/>
    <col min="5746" max="5746" width="7.6640625" style="162" customWidth="1"/>
    <col min="5747" max="5770" width="0" style="162" hidden="1" customWidth="1"/>
    <col min="5771" max="5771" width="9.109375" style="162" customWidth="1"/>
    <col min="5772" max="5772" width="11.21875" style="162" customWidth="1"/>
    <col min="5773" max="5773" width="11" style="162" customWidth="1"/>
    <col min="5774" max="5888" width="9.109375" style="162"/>
    <col min="5889" max="5889" width="4.6640625" style="162" customWidth="1"/>
    <col min="5890" max="5890" width="28.5546875" style="162" customWidth="1"/>
    <col min="5891" max="5961" width="0" style="162" hidden="1" customWidth="1"/>
    <col min="5962" max="5962" width="10.44140625" style="162" customWidth="1"/>
    <col min="5963" max="5963" width="7" style="162" customWidth="1"/>
    <col min="5964" max="5965" width="0" style="162" hidden="1" customWidth="1"/>
    <col min="5966" max="5966" width="9.21875" style="162" customWidth="1"/>
    <col min="5967" max="5967" width="9.88671875" style="162" customWidth="1"/>
    <col min="5968" max="5968" width="8.109375" style="162" customWidth="1"/>
    <col min="5969" max="5973" width="0" style="162" hidden="1" customWidth="1"/>
    <col min="5974" max="5974" width="9.33203125" style="162" customWidth="1"/>
    <col min="5975" max="5975" width="10.77734375" style="162" customWidth="1"/>
    <col min="5976" max="5976" width="0" style="162" hidden="1" customWidth="1"/>
    <col min="5977" max="5977" width="8.44140625" style="162" customWidth="1"/>
    <col min="5978" max="5978" width="0" style="162" hidden="1" customWidth="1"/>
    <col min="5979" max="5979" width="9.44140625" style="162" customWidth="1"/>
    <col min="5980" max="5980" width="7.44140625" style="162" customWidth="1"/>
    <col min="5981" max="5981" width="11.5546875" style="162" customWidth="1"/>
    <col min="5982" max="5982" width="8.21875" style="162" customWidth="1"/>
    <col min="5983" max="5983" width="9.5546875" style="162" customWidth="1"/>
    <col min="5984" max="5984" width="0" style="162" hidden="1" customWidth="1"/>
    <col min="5985" max="5985" width="8.109375" style="162" customWidth="1"/>
    <col min="5986" max="5986" width="8.44140625" style="162" customWidth="1"/>
    <col min="5987" max="5987" width="6.5546875" style="162" customWidth="1"/>
    <col min="5988" max="5988" width="7" style="162" customWidth="1"/>
    <col min="5989" max="5989" width="5.88671875" style="162" customWidth="1"/>
    <col min="5990" max="5990" width="6.77734375" style="162" customWidth="1"/>
    <col min="5991" max="5991" width="5.88671875" style="162" customWidth="1"/>
    <col min="5992" max="5992" width="10" style="162" customWidth="1"/>
    <col min="5993" max="5993" width="9.5546875" style="162" customWidth="1"/>
    <col min="5994" max="5994" width="11.44140625" style="162" customWidth="1"/>
    <col min="5995" max="5996" width="7.21875" style="162" customWidth="1"/>
    <col min="5997" max="5997" width="8.44140625" style="162" customWidth="1"/>
    <col min="5998" max="5998" width="8.88671875" style="162" customWidth="1"/>
    <col min="5999" max="5999" width="8.33203125" style="162" customWidth="1"/>
    <col min="6000" max="6000" width="9.21875" style="162" customWidth="1"/>
    <col min="6001" max="6001" width="7.109375" style="162" customWidth="1"/>
    <col min="6002" max="6002" width="7.6640625" style="162" customWidth="1"/>
    <col min="6003" max="6026" width="0" style="162" hidden="1" customWidth="1"/>
    <col min="6027" max="6027" width="9.109375" style="162" customWidth="1"/>
    <col min="6028" max="6028" width="11.21875" style="162" customWidth="1"/>
    <col min="6029" max="6029" width="11" style="162" customWidth="1"/>
    <col min="6030" max="6144" width="9.109375" style="162"/>
    <col min="6145" max="6145" width="4.6640625" style="162" customWidth="1"/>
    <col min="6146" max="6146" width="28.5546875" style="162" customWidth="1"/>
    <col min="6147" max="6217" width="0" style="162" hidden="1" customWidth="1"/>
    <col min="6218" max="6218" width="10.44140625" style="162" customWidth="1"/>
    <col min="6219" max="6219" width="7" style="162" customWidth="1"/>
    <col min="6220" max="6221" width="0" style="162" hidden="1" customWidth="1"/>
    <col min="6222" max="6222" width="9.21875" style="162" customWidth="1"/>
    <col min="6223" max="6223" width="9.88671875" style="162" customWidth="1"/>
    <col min="6224" max="6224" width="8.109375" style="162" customWidth="1"/>
    <col min="6225" max="6229" width="0" style="162" hidden="1" customWidth="1"/>
    <col min="6230" max="6230" width="9.33203125" style="162" customWidth="1"/>
    <col min="6231" max="6231" width="10.77734375" style="162" customWidth="1"/>
    <col min="6232" max="6232" width="0" style="162" hidden="1" customWidth="1"/>
    <col min="6233" max="6233" width="8.44140625" style="162" customWidth="1"/>
    <col min="6234" max="6234" width="0" style="162" hidden="1" customWidth="1"/>
    <col min="6235" max="6235" width="9.44140625" style="162" customWidth="1"/>
    <col min="6236" max="6236" width="7.44140625" style="162" customWidth="1"/>
    <col min="6237" max="6237" width="11.5546875" style="162" customWidth="1"/>
    <col min="6238" max="6238" width="8.21875" style="162" customWidth="1"/>
    <col min="6239" max="6239" width="9.5546875" style="162" customWidth="1"/>
    <col min="6240" max="6240" width="0" style="162" hidden="1" customWidth="1"/>
    <col min="6241" max="6241" width="8.109375" style="162" customWidth="1"/>
    <col min="6242" max="6242" width="8.44140625" style="162" customWidth="1"/>
    <col min="6243" max="6243" width="6.5546875" style="162" customWidth="1"/>
    <col min="6244" max="6244" width="7" style="162" customWidth="1"/>
    <col min="6245" max="6245" width="5.88671875" style="162" customWidth="1"/>
    <col min="6246" max="6246" width="6.77734375" style="162" customWidth="1"/>
    <col min="6247" max="6247" width="5.88671875" style="162" customWidth="1"/>
    <col min="6248" max="6248" width="10" style="162" customWidth="1"/>
    <col min="6249" max="6249" width="9.5546875" style="162" customWidth="1"/>
    <col min="6250" max="6250" width="11.44140625" style="162" customWidth="1"/>
    <col min="6251" max="6252" width="7.21875" style="162" customWidth="1"/>
    <col min="6253" max="6253" width="8.44140625" style="162" customWidth="1"/>
    <col min="6254" max="6254" width="8.88671875" style="162" customWidth="1"/>
    <col min="6255" max="6255" width="8.33203125" style="162" customWidth="1"/>
    <col min="6256" max="6256" width="9.21875" style="162" customWidth="1"/>
    <col min="6257" max="6257" width="7.109375" style="162" customWidth="1"/>
    <col min="6258" max="6258" width="7.6640625" style="162" customWidth="1"/>
    <col min="6259" max="6282" width="0" style="162" hidden="1" customWidth="1"/>
    <col min="6283" max="6283" width="9.109375" style="162" customWidth="1"/>
    <col min="6284" max="6284" width="11.21875" style="162" customWidth="1"/>
    <col min="6285" max="6285" width="11" style="162" customWidth="1"/>
    <col min="6286" max="6400" width="9.109375" style="162"/>
    <col min="6401" max="6401" width="4.6640625" style="162" customWidth="1"/>
    <col min="6402" max="6402" width="28.5546875" style="162" customWidth="1"/>
    <col min="6403" max="6473" width="0" style="162" hidden="1" customWidth="1"/>
    <col min="6474" max="6474" width="10.44140625" style="162" customWidth="1"/>
    <col min="6475" max="6475" width="7" style="162" customWidth="1"/>
    <col min="6476" max="6477" width="0" style="162" hidden="1" customWidth="1"/>
    <col min="6478" max="6478" width="9.21875" style="162" customWidth="1"/>
    <col min="6479" max="6479" width="9.88671875" style="162" customWidth="1"/>
    <col min="6480" max="6480" width="8.109375" style="162" customWidth="1"/>
    <col min="6481" max="6485" width="0" style="162" hidden="1" customWidth="1"/>
    <col min="6486" max="6486" width="9.33203125" style="162" customWidth="1"/>
    <col min="6487" max="6487" width="10.77734375" style="162" customWidth="1"/>
    <col min="6488" max="6488" width="0" style="162" hidden="1" customWidth="1"/>
    <col min="6489" max="6489" width="8.44140625" style="162" customWidth="1"/>
    <col min="6490" max="6490" width="0" style="162" hidden="1" customWidth="1"/>
    <col min="6491" max="6491" width="9.44140625" style="162" customWidth="1"/>
    <col min="6492" max="6492" width="7.44140625" style="162" customWidth="1"/>
    <col min="6493" max="6493" width="11.5546875" style="162" customWidth="1"/>
    <col min="6494" max="6494" width="8.21875" style="162" customWidth="1"/>
    <col min="6495" max="6495" width="9.5546875" style="162" customWidth="1"/>
    <col min="6496" max="6496" width="0" style="162" hidden="1" customWidth="1"/>
    <col min="6497" max="6497" width="8.109375" style="162" customWidth="1"/>
    <col min="6498" max="6498" width="8.44140625" style="162" customWidth="1"/>
    <col min="6499" max="6499" width="6.5546875" style="162" customWidth="1"/>
    <col min="6500" max="6500" width="7" style="162" customWidth="1"/>
    <col min="6501" max="6501" width="5.88671875" style="162" customWidth="1"/>
    <col min="6502" max="6502" width="6.77734375" style="162" customWidth="1"/>
    <col min="6503" max="6503" width="5.88671875" style="162" customWidth="1"/>
    <col min="6504" max="6504" width="10" style="162" customWidth="1"/>
    <col min="6505" max="6505" width="9.5546875" style="162" customWidth="1"/>
    <col min="6506" max="6506" width="11.44140625" style="162" customWidth="1"/>
    <col min="6507" max="6508" width="7.21875" style="162" customWidth="1"/>
    <col min="6509" max="6509" width="8.44140625" style="162" customWidth="1"/>
    <col min="6510" max="6510" width="8.88671875" style="162" customWidth="1"/>
    <col min="6511" max="6511" width="8.33203125" style="162" customWidth="1"/>
    <col min="6512" max="6512" width="9.21875" style="162" customWidth="1"/>
    <col min="6513" max="6513" width="7.109375" style="162" customWidth="1"/>
    <col min="6514" max="6514" width="7.6640625" style="162" customWidth="1"/>
    <col min="6515" max="6538" width="0" style="162" hidden="1" customWidth="1"/>
    <col min="6539" max="6539" width="9.109375" style="162" customWidth="1"/>
    <col min="6540" max="6540" width="11.21875" style="162" customWidth="1"/>
    <col min="6541" max="6541" width="11" style="162" customWidth="1"/>
    <col min="6542" max="6656" width="9.109375" style="162"/>
    <col min="6657" max="6657" width="4.6640625" style="162" customWidth="1"/>
    <col min="6658" max="6658" width="28.5546875" style="162" customWidth="1"/>
    <col min="6659" max="6729" width="0" style="162" hidden="1" customWidth="1"/>
    <col min="6730" max="6730" width="10.44140625" style="162" customWidth="1"/>
    <col min="6731" max="6731" width="7" style="162" customWidth="1"/>
    <col min="6732" max="6733" width="0" style="162" hidden="1" customWidth="1"/>
    <col min="6734" max="6734" width="9.21875" style="162" customWidth="1"/>
    <col min="6735" max="6735" width="9.88671875" style="162" customWidth="1"/>
    <col min="6736" max="6736" width="8.109375" style="162" customWidth="1"/>
    <col min="6737" max="6741" width="0" style="162" hidden="1" customWidth="1"/>
    <col min="6742" max="6742" width="9.33203125" style="162" customWidth="1"/>
    <col min="6743" max="6743" width="10.77734375" style="162" customWidth="1"/>
    <col min="6744" max="6744" width="0" style="162" hidden="1" customWidth="1"/>
    <col min="6745" max="6745" width="8.44140625" style="162" customWidth="1"/>
    <col min="6746" max="6746" width="0" style="162" hidden="1" customWidth="1"/>
    <col min="6747" max="6747" width="9.44140625" style="162" customWidth="1"/>
    <col min="6748" max="6748" width="7.44140625" style="162" customWidth="1"/>
    <col min="6749" max="6749" width="11.5546875" style="162" customWidth="1"/>
    <col min="6750" max="6750" width="8.21875" style="162" customWidth="1"/>
    <col min="6751" max="6751" width="9.5546875" style="162" customWidth="1"/>
    <col min="6752" max="6752" width="0" style="162" hidden="1" customWidth="1"/>
    <col min="6753" max="6753" width="8.109375" style="162" customWidth="1"/>
    <col min="6754" max="6754" width="8.44140625" style="162" customWidth="1"/>
    <col min="6755" max="6755" width="6.5546875" style="162" customWidth="1"/>
    <col min="6756" max="6756" width="7" style="162" customWidth="1"/>
    <col min="6757" max="6757" width="5.88671875" style="162" customWidth="1"/>
    <col min="6758" max="6758" width="6.77734375" style="162" customWidth="1"/>
    <col min="6759" max="6759" width="5.88671875" style="162" customWidth="1"/>
    <col min="6760" max="6760" width="10" style="162" customWidth="1"/>
    <col min="6761" max="6761" width="9.5546875" style="162" customWidth="1"/>
    <col min="6762" max="6762" width="11.44140625" style="162" customWidth="1"/>
    <col min="6763" max="6764" width="7.21875" style="162" customWidth="1"/>
    <col min="6765" max="6765" width="8.44140625" style="162" customWidth="1"/>
    <col min="6766" max="6766" width="8.88671875" style="162" customWidth="1"/>
    <col min="6767" max="6767" width="8.33203125" style="162" customWidth="1"/>
    <col min="6768" max="6768" width="9.21875" style="162" customWidth="1"/>
    <col min="6769" max="6769" width="7.109375" style="162" customWidth="1"/>
    <col min="6770" max="6770" width="7.6640625" style="162" customWidth="1"/>
    <col min="6771" max="6794" width="0" style="162" hidden="1" customWidth="1"/>
    <col min="6795" max="6795" width="9.109375" style="162" customWidth="1"/>
    <col min="6796" max="6796" width="11.21875" style="162" customWidth="1"/>
    <col min="6797" max="6797" width="11" style="162" customWidth="1"/>
    <col min="6798" max="6912" width="9.109375" style="162"/>
    <col min="6913" max="6913" width="4.6640625" style="162" customWidth="1"/>
    <col min="6914" max="6914" width="28.5546875" style="162" customWidth="1"/>
    <col min="6915" max="6985" width="0" style="162" hidden="1" customWidth="1"/>
    <col min="6986" max="6986" width="10.44140625" style="162" customWidth="1"/>
    <col min="6987" max="6987" width="7" style="162" customWidth="1"/>
    <col min="6988" max="6989" width="0" style="162" hidden="1" customWidth="1"/>
    <col min="6990" max="6990" width="9.21875" style="162" customWidth="1"/>
    <col min="6991" max="6991" width="9.88671875" style="162" customWidth="1"/>
    <col min="6992" max="6992" width="8.109375" style="162" customWidth="1"/>
    <col min="6993" max="6997" width="0" style="162" hidden="1" customWidth="1"/>
    <col min="6998" max="6998" width="9.33203125" style="162" customWidth="1"/>
    <col min="6999" max="6999" width="10.77734375" style="162" customWidth="1"/>
    <col min="7000" max="7000" width="0" style="162" hidden="1" customWidth="1"/>
    <col min="7001" max="7001" width="8.44140625" style="162" customWidth="1"/>
    <col min="7002" max="7002" width="0" style="162" hidden="1" customWidth="1"/>
    <col min="7003" max="7003" width="9.44140625" style="162" customWidth="1"/>
    <col min="7004" max="7004" width="7.44140625" style="162" customWidth="1"/>
    <col min="7005" max="7005" width="11.5546875" style="162" customWidth="1"/>
    <col min="7006" max="7006" width="8.21875" style="162" customWidth="1"/>
    <col min="7007" max="7007" width="9.5546875" style="162" customWidth="1"/>
    <col min="7008" max="7008" width="0" style="162" hidden="1" customWidth="1"/>
    <col min="7009" max="7009" width="8.109375" style="162" customWidth="1"/>
    <col min="7010" max="7010" width="8.44140625" style="162" customWidth="1"/>
    <col min="7011" max="7011" width="6.5546875" style="162" customWidth="1"/>
    <col min="7012" max="7012" width="7" style="162" customWidth="1"/>
    <col min="7013" max="7013" width="5.88671875" style="162" customWidth="1"/>
    <col min="7014" max="7014" width="6.77734375" style="162" customWidth="1"/>
    <col min="7015" max="7015" width="5.88671875" style="162" customWidth="1"/>
    <col min="7016" max="7016" width="10" style="162" customWidth="1"/>
    <col min="7017" max="7017" width="9.5546875" style="162" customWidth="1"/>
    <col min="7018" max="7018" width="11.44140625" style="162" customWidth="1"/>
    <col min="7019" max="7020" width="7.21875" style="162" customWidth="1"/>
    <col min="7021" max="7021" width="8.44140625" style="162" customWidth="1"/>
    <col min="7022" max="7022" width="8.88671875" style="162" customWidth="1"/>
    <col min="7023" max="7023" width="8.33203125" style="162" customWidth="1"/>
    <col min="7024" max="7024" width="9.21875" style="162" customWidth="1"/>
    <col min="7025" max="7025" width="7.109375" style="162" customWidth="1"/>
    <col min="7026" max="7026" width="7.6640625" style="162" customWidth="1"/>
    <col min="7027" max="7050" width="0" style="162" hidden="1" customWidth="1"/>
    <col min="7051" max="7051" width="9.109375" style="162" customWidth="1"/>
    <col min="7052" max="7052" width="11.21875" style="162" customWidth="1"/>
    <col min="7053" max="7053" width="11" style="162" customWidth="1"/>
    <col min="7054" max="7168" width="9.109375" style="162"/>
    <col min="7169" max="7169" width="4.6640625" style="162" customWidth="1"/>
    <col min="7170" max="7170" width="28.5546875" style="162" customWidth="1"/>
    <col min="7171" max="7241" width="0" style="162" hidden="1" customWidth="1"/>
    <col min="7242" max="7242" width="10.44140625" style="162" customWidth="1"/>
    <col min="7243" max="7243" width="7" style="162" customWidth="1"/>
    <col min="7244" max="7245" width="0" style="162" hidden="1" customWidth="1"/>
    <col min="7246" max="7246" width="9.21875" style="162" customWidth="1"/>
    <col min="7247" max="7247" width="9.88671875" style="162" customWidth="1"/>
    <col min="7248" max="7248" width="8.109375" style="162" customWidth="1"/>
    <col min="7249" max="7253" width="0" style="162" hidden="1" customWidth="1"/>
    <col min="7254" max="7254" width="9.33203125" style="162" customWidth="1"/>
    <col min="7255" max="7255" width="10.77734375" style="162" customWidth="1"/>
    <col min="7256" max="7256" width="0" style="162" hidden="1" customWidth="1"/>
    <col min="7257" max="7257" width="8.44140625" style="162" customWidth="1"/>
    <col min="7258" max="7258" width="0" style="162" hidden="1" customWidth="1"/>
    <col min="7259" max="7259" width="9.44140625" style="162" customWidth="1"/>
    <col min="7260" max="7260" width="7.44140625" style="162" customWidth="1"/>
    <col min="7261" max="7261" width="11.5546875" style="162" customWidth="1"/>
    <col min="7262" max="7262" width="8.21875" style="162" customWidth="1"/>
    <col min="7263" max="7263" width="9.5546875" style="162" customWidth="1"/>
    <col min="7264" max="7264" width="0" style="162" hidden="1" customWidth="1"/>
    <col min="7265" max="7265" width="8.109375" style="162" customWidth="1"/>
    <col min="7266" max="7266" width="8.44140625" style="162" customWidth="1"/>
    <col min="7267" max="7267" width="6.5546875" style="162" customWidth="1"/>
    <col min="7268" max="7268" width="7" style="162" customWidth="1"/>
    <col min="7269" max="7269" width="5.88671875" style="162" customWidth="1"/>
    <col min="7270" max="7270" width="6.77734375" style="162" customWidth="1"/>
    <col min="7271" max="7271" width="5.88671875" style="162" customWidth="1"/>
    <col min="7272" max="7272" width="10" style="162" customWidth="1"/>
    <col min="7273" max="7273" width="9.5546875" style="162" customWidth="1"/>
    <col min="7274" max="7274" width="11.44140625" style="162" customWidth="1"/>
    <col min="7275" max="7276" width="7.21875" style="162" customWidth="1"/>
    <col min="7277" max="7277" width="8.44140625" style="162" customWidth="1"/>
    <col min="7278" max="7278" width="8.88671875" style="162" customWidth="1"/>
    <col min="7279" max="7279" width="8.33203125" style="162" customWidth="1"/>
    <col min="7280" max="7280" width="9.21875" style="162" customWidth="1"/>
    <col min="7281" max="7281" width="7.109375" style="162" customWidth="1"/>
    <col min="7282" max="7282" width="7.6640625" style="162" customWidth="1"/>
    <col min="7283" max="7306" width="0" style="162" hidden="1" customWidth="1"/>
    <col min="7307" max="7307" width="9.109375" style="162" customWidth="1"/>
    <col min="7308" max="7308" width="11.21875" style="162" customWidth="1"/>
    <col min="7309" max="7309" width="11" style="162" customWidth="1"/>
    <col min="7310" max="7424" width="9.109375" style="162"/>
    <col min="7425" max="7425" width="4.6640625" style="162" customWidth="1"/>
    <col min="7426" max="7426" width="28.5546875" style="162" customWidth="1"/>
    <col min="7427" max="7497" width="0" style="162" hidden="1" customWidth="1"/>
    <col min="7498" max="7498" width="10.44140625" style="162" customWidth="1"/>
    <col min="7499" max="7499" width="7" style="162" customWidth="1"/>
    <col min="7500" max="7501" width="0" style="162" hidden="1" customWidth="1"/>
    <col min="7502" max="7502" width="9.21875" style="162" customWidth="1"/>
    <col min="7503" max="7503" width="9.88671875" style="162" customWidth="1"/>
    <col min="7504" max="7504" width="8.109375" style="162" customWidth="1"/>
    <col min="7505" max="7509" width="0" style="162" hidden="1" customWidth="1"/>
    <col min="7510" max="7510" width="9.33203125" style="162" customWidth="1"/>
    <col min="7511" max="7511" width="10.77734375" style="162" customWidth="1"/>
    <col min="7512" max="7512" width="0" style="162" hidden="1" customWidth="1"/>
    <col min="7513" max="7513" width="8.44140625" style="162" customWidth="1"/>
    <col min="7514" max="7514" width="0" style="162" hidden="1" customWidth="1"/>
    <col min="7515" max="7515" width="9.44140625" style="162" customWidth="1"/>
    <col min="7516" max="7516" width="7.44140625" style="162" customWidth="1"/>
    <col min="7517" max="7517" width="11.5546875" style="162" customWidth="1"/>
    <col min="7518" max="7518" width="8.21875" style="162" customWidth="1"/>
    <col min="7519" max="7519" width="9.5546875" style="162" customWidth="1"/>
    <col min="7520" max="7520" width="0" style="162" hidden="1" customWidth="1"/>
    <col min="7521" max="7521" width="8.109375" style="162" customWidth="1"/>
    <col min="7522" max="7522" width="8.44140625" style="162" customWidth="1"/>
    <col min="7523" max="7523" width="6.5546875" style="162" customWidth="1"/>
    <col min="7524" max="7524" width="7" style="162" customWidth="1"/>
    <col min="7525" max="7525" width="5.88671875" style="162" customWidth="1"/>
    <col min="7526" max="7526" width="6.77734375" style="162" customWidth="1"/>
    <col min="7527" max="7527" width="5.88671875" style="162" customWidth="1"/>
    <col min="7528" max="7528" width="10" style="162" customWidth="1"/>
    <col min="7529" max="7529" width="9.5546875" style="162" customWidth="1"/>
    <col min="7530" max="7530" width="11.44140625" style="162" customWidth="1"/>
    <col min="7531" max="7532" width="7.21875" style="162" customWidth="1"/>
    <col min="7533" max="7533" width="8.44140625" style="162" customWidth="1"/>
    <col min="7534" max="7534" width="8.88671875" style="162" customWidth="1"/>
    <col min="7535" max="7535" width="8.33203125" style="162" customWidth="1"/>
    <col min="7536" max="7536" width="9.21875" style="162" customWidth="1"/>
    <col min="7537" max="7537" width="7.109375" style="162" customWidth="1"/>
    <col min="7538" max="7538" width="7.6640625" style="162" customWidth="1"/>
    <col min="7539" max="7562" width="0" style="162" hidden="1" customWidth="1"/>
    <col min="7563" max="7563" width="9.109375" style="162" customWidth="1"/>
    <col min="7564" max="7564" width="11.21875" style="162" customWidth="1"/>
    <col min="7565" max="7565" width="11" style="162" customWidth="1"/>
    <col min="7566" max="7680" width="9.109375" style="162"/>
    <col min="7681" max="7681" width="4.6640625" style="162" customWidth="1"/>
    <col min="7682" max="7682" width="28.5546875" style="162" customWidth="1"/>
    <col min="7683" max="7753" width="0" style="162" hidden="1" customWidth="1"/>
    <col min="7754" max="7754" width="10.44140625" style="162" customWidth="1"/>
    <col min="7755" max="7755" width="7" style="162" customWidth="1"/>
    <col min="7756" max="7757" width="0" style="162" hidden="1" customWidth="1"/>
    <col min="7758" max="7758" width="9.21875" style="162" customWidth="1"/>
    <col min="7759" max="7759" width="9.88671875" style="162" customWidth="1"/>
    <col min="7760" max="7760" width="8.109375" style="162" customWidth="1"/>
    <col min="7761" max="7765" width="0" style="162" hidden="1" customWidth="1"/>
    <col min="7766" max="7766" width="9.33203125" style="162" customWidth="1"/>
    <col min="7767" max="7767" width="10.77734375" style="162" customWidth="1"/>
    <col min="7768" max="7768" width="0" style="162" hidden="1" customWidth="1"/>
    <col min="7769" max="7769" width="8.44140625" style="162" customWidth="1"/>
    <col min="7770" max="7770" width="0" style="162" hidden="1" customWidth="1"/>
    <col min="7771" max="7771" width="9.44140625" style="162" customWidth="1"/>
    <col min="7772" max="7772" width="7.44140625" style="162" customWidth="1"/>
    <col min="7773" max="7773" width="11.5546875" style="162" customWidth="1"/>
    <col min="7774" max="7774" width="8.21875" style="162" customWidth="1"/>
    <col min="7775" max="7775" width="9.5546875" style="162" customWidth="1"/>
    <col min="7776" max="7776" width="0" style="162" hidden="1" customWidth="1"/>
    <col min="7777" max="7777" width="8.109375" style="162" customWidth="1"/>
    <col min="7778" max="7778" width="8.44140625" style="162" customWidth="1"/>
    <col min="7779" max="7779" width="6.5546875" style="162" customWidth="1"/>
    <col min="7780" max="7780" width="7" style="162" customWidth="1"/>
    <col min="7781" max="7781" width="5.88671875" style="162" customWidth="1"/>
    <col min="7782" max="7782" width="6.77734375" style="162" customWidth="1"/>
    <col min="7783" max="7783" width="5.88671875" style="162" customWidth="1"/>
    <col min="7784" max="7784" width="10" style="162" customWidth="1"/>
    <col min="7785" max="7785" width="9.5546875" style="162" customWidth="1"/>
    <col min="7786" max="7786" width="11.44140625" style="162" customWidth="1"/>
    <col min="7787" max="7788" width="7.21875" style="162" customWidth="1"/>
    <col min="7789" max="7789" width="8.44140625" style="162" customWidth="1"/>
    <col min="7790" max="7790" width="8.88671875" style="162" customWidth="1"/>
    <col min="7791" max="7791" width="8.33203125" style="162" customWidth="1"/>
    <col min="7792" max="7792" width="9.21875" style="162" customWidth="1"/>
    <col min="7793" max="7793" width="7.109375" style="162" customWidth="1"/>
    <col min="7794" max="7794" width="7.6640625" style="162" customWidth="1"/>
    <col min="7795" max="7818" width="0" style="162" hidden="1" customWidth="1"/>
    <col min="7819" max="7819" width="9.109375" style="162" customWidth="1"/>
    <col min="7820" max="7820" width="11.21875" style="162" customWidth="1"/>
    <col min="7821" max="7821" width="11" style="162" customWidth="1"/>
    <col min="7822" max="7936" width="9.109375" style="162"/>
    <col min="7937" max="7937" width="4.6640625" style="162" customWidth="1"/>
    <col min="7938" max="7938" width="28.5546875" style="162" customWidth="1"/>
    <col min="7939" max="8009" width="0" style="162" hidden="1" customWidth="1"/>
    <col min="8010" max="8010" width="10.44140625" style="162" customWidth="1"/>
    <col min="8011" max="8011" width="7" style="162" customWidth="1"/>
    <col min="8012" max="8013" width="0" style="162" hidden="1" customWidth="1"/>
    <col min="8014" max="8014" width="9.21875" style="162" customWidth="1"/>
    <col min="8015" max="8015" width="9.88671875" style="162" customWidth="1"/>
    <col min="8016" max="8016" width="8.109375" style="162" customWidth="1"/>
    <col min="8017" max="8021" width="0" style="162" hidden="1" customWidth="1"/>
    <col min="8022" max="8022" width="9.33203125" style="162" customWidth="1"/>
    <col min="8023" max="8023" width="10.77734375" style="162" customWidth="1"/>
    <col min="8024" max="8024" width="0" style="162" hidden="1" customWidth="1"/>
    <col min="8025" max="8025" width="8.44140625" style="162" customWidth="1"/>
    <col min="8026" max="8026" width="0" style="162" hidden="1" customWidth="1"/>
    <col min="8027" max="8027" width="9.44140625" style="162" customWidth="1"/>
    <col min="8028" max="8028" width="7.44140625" style="162" customWidth="1"/>
    <col min="8029" max="8029" width="11.5546875" style="162" customWidth="1"/>
    <col min="8030" max="8030" width="8.21875" style="162" customWidth="1"/>
    <col min="8031" max="8031" width="9.5546875" style="162" customWidth="1"/>
    <col min="8032" max="8032" width="0" style="162" hidden="1" customWidth="1"/>
    <col min="8033" max="8033" width="8.109375" style="162" customWidth="1"/>
    <col min="8034" max="8034" width="8.44140625" style="162" customWidth="1"/>
    <col min="8035" max="8035" width="6.5546875" style="162" customWidth="1"/>
    <col min="8036" max="8036" width="7" style="162" customWidth="1"/>
    <col min="8037" max="8037" width="5.88671875" style="162" customWidth="1"/>
    <col min="8038" max="8038" width="6.77734375" style="162" customWidth="1"/>
    <col min="8039" max="8039" width="5.88671875" style="162" customWidth="1"/>
    <col min="8040" max="8040" width="10" style="162" customWidth="1"/>
    <col min="8041" max="8041" width="9.5546875" style="162" customWidth="1"/>
    <col min="8042" max="8042" width="11.44140625" style="162" customWidth="1"/>
    <col min="8043" max="8044" width="7.21875" style="162" customWidth="1"/>
    <col min="8045" max="8045" width="8.44140625" style="162" customWidth="1"/>
    <col min="8046" max="8046" width="8.88671875" style="162" customWidth="1"/>
    <col min="8047" max="8047" width="8.33203125" style="162" customWidth="1"/>
    <col min="8048" max="8048" width="9.21875" style="162" customWidth="1"/>
    <col min="8049" max="8049" width="7.109375" style="162" customWidth="1"/>
    <col min="8050" max="8050" width="7.6640625" style="162" customWidth="1"/>
    <col min="8051" max="8074" width="0" style="162" hidden="1" customWidth="1"/>
    <col min="8075" max="8075" width="9.109375" style="162" customWidth="1"/>
    <col min="8076" max="8076" width="11.21875" style="162" customWidth="1"/>
    <col min="8077" max="8077" width="11" style="162" customWidth="1"/>
    <col min="8078" max="8192" width="9.109375" style="162"/>
    <col min="8193" max="8193" width="4.6640625" style="162" customWidth="1"/>
    <col min="8194" max="8194" width="28.5546875" style="162" customWidth="1"/>
    <col min="8195" max="8265" width="0" style="162" hidden="1" customWidth="1"/>
    <col min="8266" max="8266" width="10.44140625" style="162" customWidth="1"/>
    <col min="8267" max="8267" width="7" style="162" customWidth="1"/>
    <col min="8268" max="8269" width="0" style="162" hidden="1" customWidth="1"/>
    <col min="8270" max="8270" width="9.21875" style="162" customWidth="1"/>
    <col min="8271" max="8271" width="9.88671875" style="162" customWidth="1"/>
    <col min="8272" max="8272" width="8.109375" style="162" customWidth="1"/>
    <col min="8273" max="8277" width="0" style="162" hidden="1" customWidth="1"/>
    <col min="8278" max="8278" width="9.33203125" style="162" customWidth="1"/>
    <col min="8279" max="8279" width="10.77734375" style="162" customWidth="1"/>
    <col min="8280" max="8280" width="0" style="162" hidden="1" customWidth="1"/>
    <col min="8281" max="8281" width="8.44140625" style="162" customWidth="1"/>
    <col min="8282" max="8282" width="0" style="162" hidden="1" customWidth="1"/>
    <col min="8283" max="8283" width="9.44140625" style="162" customWidth="1"/>
    <col min="8284" max="8284" width="7.44140625" style="162" customWidth="1"/>
    <col min="8285" max="8285" width="11.5546875" style="162" customWidth="1"/>
    <col min="8286" max="8286" width="8.21875" style="162" customWidth="1"/>
    <col min="8287" max="8287" width="9.5546875" style="162" customWidth="1"/>
    <col min="8288" max="8288" width="0" style="162" hidden="1" customWidth="1"/>
    <col min="8289" max="8289" width="8.109375" style="162" customWidth="1"/>
    <col min="8290" max="8290" width="8.44140625" style="162" customWidth="1"/>
    <col min="8291" max="8291" width="6.5546875" style="162" customWidth="1"/>
    <col min="8292" max="8292" width="7" style="162" customWidth="1"/>
    <col min="8293" max="8293" width="5.88671875" style="162" customWidth="1"/>
    <col min="8294" max="8294" width="6.77734375" style="162" customWidth="1"/>
    <col min="8295" max="8295" width="5.88671875" style="162" customWidth="1"/>
    <col min="8296" max="8296" width="10" style="162" customWidth="1"/>
    <col min="8297" max="8297" width="9.5546875" style="162" customWidth="1"/>
    <col min="8298" max="8298" width="11.44140625" style="162" customWidth="1"/>
    <col min="8299" max="8300" width="7.21875" style="162" customWidth="1"/>
    <col min="8301" max="8301" width="8.44140625" style="162" customWidth="1"/>
    <col min="8302" max="8302" width="8.88671875" style="162" customWidth="1"/>
    <col min="8303" max="8303" width="8.33203125" style="162" customWidth="1"/>
    <col min="8304" max="8304" width="9.21875" style="162" customWidth="1"/>
    <col min="8305" max="8305" width="7.109375" style="162" customWidth="1"/>
    <col min="8306" max="8306" width="7.6640625" style="162" customWidth="1"/>
    <col min="8307" max="8330" width="0" style="162" hidden="1" customWidth="1"/>
    <col min="8331" max="8331" width="9.109375" style="162" customWidth="1"/>
    <col min="8332" max="8332" width="11.21875" style="162" customWidth="1"/>
    <col min="8333" max="8333" width="11" style="162" customWidth="1"/>
    <col min="8334" max="8448" width="9.109375" style="162"/>
    <col min="8449" max="8449" width="4.6640625" style="162" customWidth="1"/>
    <col min="8450" max="8450" width="28.5546875" style="162" customWidth="1"/>
    <col min="8451" max="8521" width="0" style="162" hidden="1" customWidth="1"/>
    <col min="8522" max="8522" width="10.44140625" style="162" customWidth="1"/>
    <col min="8523" max="8523" width="7" style="162" customWidth="1"/>
    <col min="8524" max="8525" width="0" style="162" hidden="1" customWidth="1"/>
    <col min="8526" max="8526" width="9.21875" style="162" customWidth="1"/>
    <col min="8527" max="8527" width="9.88671875" style="162" customWidth="1"/>
    <col min="8528" max="8528" width="8.109375" style="162" customWidth="1"/>
    <col min="8529" max="8533" width="0" style="162" hidden="1" customWidth="1"/>
    <col min="8534" max="8534" width="9.33203125" style="162" customWidth="1"/>
    <col min="8535" max="8535" width="10.77734375" style="162" customWidth="1"/>
    <col min="8536" max="8536" width="0" style="162" hidden="1" customWidth="1"/>
    <col min="8537" max="8537" width="8.44140625" style="162" customWidth="1"/>
    <col min="8538" max="8538" width="0" style="162" hidden="1" customWidth="1"/>
    <col min="8539" max="8539" width="9.44140625" style="162" customWidth="1"/>
    <col min="8540" max="8540" width="7.44140625" style="162" customWidth="1"/>
    <col min="8541" max="8541" width="11.5546875" style="162" customWidth="1"/>
    <col min="8542" max="8542" width="8.21875" style="162" customWidth="1"/>
    <col min="8543" max="8543" width="9.5546875" style="162" customWidth="1"/>
    <col min="8544" max="8544" width="0" style="162" hidden="1" customWidth="1"/>
    <col min="8545" max="8545" width="8.109375" style="162" customWidth="1"/>
    <col min="8546" max="8546" width="8.44140625" style="162" customWidth="1"/>
    <col min="8547" max="8547" width="6.5546875" style="162" customWidth="1"/>
    <col min="8548" max="8548" width="7" style="162" customWidth="1"/>
    <col min="8549" max="8549" width="5.88671875" style="162" customWidth="1"/>
    <col min="8550" max="8550" width="6.77734375" style="162" customWidth="1"/>
    <col min="8551" max="8551" width="5.88671875" style="162" customWidth="1"/>
    <col min="8552" max="8552" width="10" style="162" customWidth="1"/>
    <col min="8553" max="8553" width="9.5546875" style="162" customWidth="1"/>
    <col min="8554" max="8554" width="11.44140625" style="162" customWidth="1"/>
    <col min="8555" max="8556" width="7.21875" style="162" customWidth="1"/>
    <col min="8557" max="8557" width="8.44140625" style="162" customWidth="1"/>
    <col min="8558" max="8558" width="8.88671875" style="162" customWidth="1"/>
    <col min="8559" max="8559" width="8.33203125" style="162" customWidth="1"/>
    <col min="8560" max="8560" width="9.21875" style="162" customWidth="1"/>
    <col min="8561" max="8561" width="7.109375" style="162" customWidth="1"/>
    <col min="8562" max="8562" width="7.6640625" style="162" customWidth="1"/>
    <col min="8563" max="8586" width="0" style="162" hidden="1" customWidth="1"/>
    <col min="8587" max="8587" width="9.109375" style="162" customWidth="1"/>
    <col min="8588" max="8588" width="11.21875" style="162" customWidth="1"/>
    <col min="8589" max="8589" width="11" style="162" customWidth="1"/>
    <col min="8590" max="8704" width="9.109375" style="162"/>
    <col min="8705" max="8705" width="4.6640625" style="162" customWidth="1"/>
    <col min="8706" max="8706" width="28.5546875" style="162" customWidth="1"/>
    <col min="8707" max="8777" width="0" style="162" hidden="1" customWidth="1"/>
    <col min="8778" max="8778" width="10.44140625" style="162" customWidth="1"/>
    <col min="8779" max="8779" width="7" style="162" customWidth="1"/>
    <col min="8780" max="8781" width="0" style="162" hidden="1" customWidth="1"/>
    <col min="8782" max="8782" width="9.21875" style="162" customWidth="1"/>
    <col min="8783" max="8783" width="9.88671875" style="162" customWidth="1"/>
    <col min="8784" max="8784" width="8.109375" style="162" customWidth="1"/>
    <col min="8785" max="8789" width="0" style="162" hidden="1" customWidth="1"/>
    <col min="8790" max="8790" width="9.33203125" style="162" customWidth="1"/>
    <col min="8791" max="8791" width="10.77734375" style="162" customWidth="1"/>
    <col min="8792" max="8792" width="0" style="162" hidden="1" customWidth="1"/>
    <col min="8793" max="8793" width="8.44140625" style="162" customWidth="1"/>
    <col min="8794" max="8794" width="0" style="162" hidden="1" customWidth="1"/>
    <col min="8795" max="8795" width="9.44140625" style="162" customWidth="1"/>
    <col min="8796" max="8796" width="7.44140625" style="162" customWidth="1"/>
    <col min="8797" max="8797" width="11.5546875" style="162" customWidth="1"/>
    <col min="8798" max="8798" width="8.21875" style="162" customWidth="1"/>
    <col min="8799" max="8799" width="9.5546875" style="162" customWidth="1"/>
    <col min="8800" max="8800" width="0" style="162" hidden="1" customWidth="1"/>
    <col min="8801" max="8801" width="8.109375" style="162" customWidth="1"/>
    <col min="8802" max="8802" width="8.44140625" style="162" customWidth="1"/>
    <col min="8803" max="8803" width="6.5546875" style="162" customWidth="1"/>
    <col min="8804" max="8804" width="7" style="162" customWidth="1"/>
    <col min="8805" max="8805" width="5.88671875" style="162" customWidth="1"/>
    <col min="8806" max="8806" width="6.77734375" style="162" customWidth="1"/>
    <col min="8807" max="8807" width="5.88671875" style="162" customWidth="1"/>
    <col min="8808" max="8808" width="10" style="162" customWidth="1"/>
    <col min="8809" max="8809" width="9.5546875" style="162" customWidth="1"/>
    <col min="8810" max="8810" width="11.44140625" style="162" customWidth="1"/>
    <col min="8811" max="8812" width="7.21875" style="162" customWidth="1"/>
    <col min="8813" max="8813" width="8.44140625" style="162" customWidth="1"/>
    <col min="8814" max="8814" width="8.88671875" style="162" customWidth="1"/>
    <col min="8815" max="8815" width="8.33203125" style="162" customWidth="1"/>
    <col min="8816" max="8816" width="9.21875" style="162" customWidth="1"/>
    <col min="8817" max="8817" width="7.109375" style="162" customWidth="1"/>
    <col min="8818" max="8818" width="7.6640625" style="162" customWidth="1"/>
    <col min="8819" max="8842" width="0" style="162" hidden="1" customWidth="1"/>
    <col min="8843" max="8843" width="9.109375" style="162" customWidth="1"/>
    <col min="8844" max="8844" width="11.21875" style="162" customWidth="1"/>
    <col min="8845" max="8845" width="11" style="162" customWidth="1"/>
    <col min="8846" max="8960" width="9.109375" style="162"/>
    <col min="8961" max="8961" width="4.6640625" style="162" customWidth="1"/>
    <col min="8962" max="8962" width="28.5546875" style="162" customWidth="1"/>
    <col min="8963" max="9033" width="0" style="162" hidden="1" customWidth="1"/>
    <col min="9034" max="9034" width="10.44140625" style="162" customWidth="1"/>
    <col min="9035" max="9035" width="7" style="162" customWidth="1"/>
    <col min="9036" max="9037" width="0" style="162" hidden="1" customWidth="1"/>
    <col min="9038" max="9038" width="9.21875" style="162" customWidth="1"/>
    <col min="9039" max="9039" width="9.88671875" style="162" customWidth="1"/>
    <col min="9040" max="9040" width="8.109375" style="162" customWidth="1"/>
    <col min="9041" max="9045" width="0" style="162" hidden="1" customWidth="1"/>
    <col min="9046" max="9046" width="9.33203125" style="162" customWidth="1"/>
    <col min="9047" max="9047" width="10.77734375" style="162" customWidth="1"/>
    <col min="9048" max="9048" width="0" style="162" hidden="1" customWidth="1"/>
    <col min="9049" max="9049" width="8.44140625" style="162" customWidth="1"/>
    <col min="9050" max="9050" width="0" style="162" hidden="1" customWidth="1"/>
    <col min="9051" max="9051" width="9.44140625" style="162" customWidth="1"/>
    <col min="9052" max="9052" width="7.44140625" style="162" customWidth="1"/>
    <col min="9053" max="9053" width="11.5546875" style="162" customWidth="1"/>
    <col min="9054" max="9054" width="8.21875" style="162" customWidth="1"/>
    <col min="9055" max="9055" width="9.5546875" style="162" customWidth="1"/>
    <col min="9056" max="9056" width="0" style="162" hidden="1" customWidth="1"/>
    <col min="9057" max="9057" width="8.109375" style="162" customWidth="1"/>
    <col min="9058" max="9058" width="8.44140625" style="162" customWidth="1"/>
    <col min="9059" max="9059" width="6.5546875" style="162" customWidth="1"/>
    <col min="9060" max="9060" width="7" style="162" customWidth="1"/>
    <col min="9061" max="9061" width="5.88671875" style="162" customWidth="1"/>
    <col min="9062" max="9062" width="6.77734375" style="162" customWidth="1"/>
    <col min="9063" max="9063" width="5.88671875" style="162" customWidth="1"/>
    <col min="9064" max="9064" width="10" style="162" customWidth="1"/>
    <col min="9065" max="9065" width="9.5546875" style="162" customWidth="1"/>
    <col min="9066" max="9066" width="11.44140625" style="162" customWidth="1"/>
    <col min="9067" max="9068" width="7.21875" style="162" customWidth="1"/>
    <col min="9069" max="9069" width="8.44140625" style="162" customWidth="1"/>
    <col min="9070" max="9070" width="8.88671875" style="162" customWidth="1"/>
    <col min="9071" max="9071" width="8.33203125" style="162" customWidth="1"/>
    <col min="9072" max="9072" width="9.21875" style="162" customWidth="1"/>
    <col min="9073" max="9073" width="7.109375" style="162" customWidth="1"/>
    <col min="9074" max="9074" width="7.6640625" style="162" customWidth="1"/>
    <col min="9075" max="9098" width="0" style="162" hidden="1" customWidth="1"/>
    <col min="9099" max="9099" width="9.109375" style="162" customWidth="1"/>
    <col min="9100" max="9100" width="11.21875" style="162" customWidth="1"/>
    <col min="9101" max="9101" width="11" style="162" customWidth="1"/>
    <col min="9102" max="9216" width="9.109375" style="162"/>
    <col min="9217" max="9217" width="4.6640625" style="162" customWidth="1"/>
    <col min="9218" max="9218" width="28.5546875" style="162" customWidth="1"/>
    <col min="9219" max="9289" width="0" style="162" hidden="1" customWidth="1"/>
    <col min="9290" max="9290" width="10.44140625" style="162" customWidth="1"/>
    <col min="9291" max="9291" width="7" style="162" customWidth="1"/>
    <col min="9292" max="9293" width="0" style="162" hidden="1" customWidth="1"/>
    <col min="9294" max="9294" width="9.21875" style="162" customWidth="1"/>
    <col min="9295" max="9295" width="9.88671875" style="162" customWidth="1"/>
    <col min="9296" max="9296" width="8.109375" style="162" customWidth="1"/>
    <col min="9297" max="9301" width="0" style="162" hidden="1" customWidth="1"/>
    <col min="9302" max="9302" width="9.33203125" style="162" customWidth="1"/>
    <col min="9303" max="9303" width="10.77734375" style="162" customWidth="1"/>
    <col min="9304" max="9304" width="0" style="162" hidden="1" customWidth="1"/>
    <col min="9305" max="9305" width="8.44140625" style="162" customWidth="1"/>
    <col min="9306" max="9306" width="0" style="162" hidden="1" customWidth="1"/>
    <col min="9307" max="9307" width="9.44140625" style="162" customWidth="1"/>
    <col min="9308" max="9308" width="7.44140625" style="162" customWidth="1"/>
    <col min="9309" max="9309" width="11.5546875" style="162" customWidth="1"/>
    <col min="9310" max="9310" width="8.21875" style="162" customWidth="1"/>
    <col min="9311" max="9311" width="9.5546875" style="162" customWidth="1"/>
    <col min="9312" max="9312" width="0" style="162" hidden="1" customWidth="1"/>
    <col min="9313" max="9313" width="8.109375" style="162" customWidth="1"/>
    <col min="9314" max="9314" width="8.44140625" style="162" customWidth="1"/>
    <col min="9315" max="9315" width="6.5546875" style="162" customWidth="1"/>
    <col min="9316" max="9316" width="7" style="162" customWidth="1"/>
    <col min="9317" max="9317" width="5.88671875" style="162" customWidth="1"/>
    <col min="9318" max="9318" width="6.77734375" style="162" customWidth="1"/>
    <col min="9319" max="9319" width="5.88671875" style="162" customWidth="1"/>
    <col min="9320" max="9320" width="10" style="162" customWidth="1"/>
    <col min="9321" max="9321" width="9.5546875" style="162" customWidth="1"/>
    <col min="9322" max="9322" width="11.44140625" style="162" customWidth="1"/>
    <col min="9323" max="9324" width="7.21875" style="162" customWidth="1"/>
    <col min="9325" max="9325" width="8.44140625" style="162" customWidth="1"/>
    <col min="9326" max="9326" width="8.88671875" style="162" customWidth="1"/>
    <col min="9327" max="9327" width="8.33203125" style="162" customWidth="1"/>
    <col min="9328" max="9328" width="9.21875" style="162" customWidth="1"/>
    <col min="9329" max="9329" width="7.109375" style="162" customWidth="1"/>
    <col min="9330" max="9330" width="7.6640625" style="162" customWidth="1"/>
    <col min="9331" max="9354" width="0" style="162" hidden="1" customWidth="1"/>
    <col min="9355" max="9355" width="9.109375" style="162" customWidth="1"/>
    <col min="9356" max="9356" width="11.21875" style="162" customWidth="1"/>
    <col min="9357" max="9357" width="11" style="162" customWidth="1"/>
    <col min="9358" max="9472" width="9.109375" style="162"/>
    <col min="9473" max="9473" width="4.6640625" style="162" customWidth="1"/>
    <col min="9474" max="9474" width="28.5546875" style="162" customWidth="1"/>
    <col min="9475" max="9545" width="0" style="162" hidden="1" customWidth="1"/>
    <col min="9546" max="9546" width="10.44140625" style="162" customWidth="1"/>
    <col min="9547" max="9547" width="7" style="162" customWidth="1"/>
    <col min="9548" max="9549" width="0" style="162" hidden="1" customWidth="1"/>
    <col min="9550" max="9550" width="9.21875" style="162" customWidth="1"/>
    <col min="9551" max="9551" width="9.88671875" style="162" customWidth="1"/>
    <col min="9552" max="9552" width="8.109375" style="162" customWidth="1"/>
    <col min="9553" max="9557" width="0" style="162" hidden="1" customWidth="1"/>
    <col min="9558" max="9558" width="9.33203125" style="162" customWidth="1"/>
    <col min="9559" max="9559" width="10.77734375" style="162" customWidth="1"/>
    <col min="9560" max="9560" width="0" style="162" hidden="1" customWidth="1"/>
    <col min="9561" max="9561" width="8.44140625" style="162" customWidth="1"/>
    <col min="9562" max="9562" width="0" style="162" hidden="1" customWidth="1"/>
    <col min="9563" max="9563" width="9.44140625" style="162" customWidth="1"/>
    <col min="9564" max="9564" width="7.44140625" style="162" customWidth="1"/>
    <col min="9565" max="9565" width="11.5546875" style="162" customWidth="1"/>
    <col min="9566" max="9566" width="8.21875" style="162" customWidth="1"/>
    <col min="9567" max="9567" width="9.5546875" style="162" customWidth="1"/>
    <col min="9568" max="9568" width="0" style="162" hidden="1" customWidth="1"/>
    <col min="9569" max="9569" width="8.109375" style="162" customWidth="1"/>
    <col min="9570" max="9570" width="8.44140625" style="162" customWidth="1"/>
    <col min="9571" max="9571" width="6.5546875" style="162" customWidth="1"/>
    <col min="9572" max="9572" width="7" style="162" customWidth="1"/>
    <col min="9573" max="9573" width="5.88671875" style="162" customWidth="1"/>
    <col min="9574" max="9574" width="6.77734375" style="162" customWidth="1"/>
    <col min="9575" max="9575" width="5.88671875" style="162" customWidth="1"/>
    <col min="9576" max="9576" width="10" style="162" customWidth="1"/>
    <col min="9577" max="9577" width="9.5546875" style="162" customWidth="1"/>
    <col min="9578" max="9578" width="11.44140625" style="162" customWidth="1"/>
    <col min="9579" max="9580" width="7.21875" style="162" customWidth="1"/>
    <col min="9581" max="9581" width="8.44140625" style="162" customWidth="1"/>
    <col min="9582" max="9582" width="8.88671875" style="162" customWidth="1"/>
    <col min="9583" max="9583" width="8.33203125" style="162" customWidth="1"/>
    <col min="9584" max="9584" width="9.21875" style="162" customWidth="1"/>
    <col min="9585" max="9585" width="7.109375" style="162" customWidth="1"/>
    <col min="9586" max="9586" width="7.6640625" style="162" customWidth="1"/>
    <col min="9587" max="9610" width="0" style="162" hidden="1" customWidth="1"/>
    <col min="9611" max="9611" width="9.109375" style="162" customWidth="1"/>
    <col min="9612" max="9612" width="11.21875" style="162" customWidth="1"/>
    <col min="9613" max="9613" width="11" style="162" customWidth="1"/>
    <col min="9614" max="9728" width="9.109375" style="162"/>
    <col min="9729" max="9729" width="4.6640625" style="162" customWidth="1"/>
    <col min="9730" max="9730" width="28.5546875" style="162" customWidth="1"/>
    <col min="9731" max="9801" width="0" style="162" hidden="1" customWidth="1"/>
    <col min="9802" max="9802" width="10.44140625" style="162" customWidth="1"/>
    <col min="9803" max="9803" width="7" style="162" customWidth="1"/>
    <col min="9804" max="9805" width="0" style="162" hidden="1" customWidth="1"/>
    <col min="9806" max="9806" width="9.21875" style="162" customWidth="1"/>
    <col min="9807" max="9807" width="9.88671875" style="162" customWidth="1"/>
    <col min="9808" max="9808" width="8.109375" style="162" customWidth="1"/>
    <col min="9809" max="9813" width="0" style="162" hidden="1" customWidth="1"/>
    <col min="9814" max="9814" width="9.33203125" style="162" customWidth="1"/>
    <col min="9815" max="9815" width="10.77734375" style="162" customWidth="1"/>
    <col min="9816" max="9816" width="0" style="162" hidden="1" customWidth="1"/>
    <col min="9817" max="9817" width="8.44140625" style="162" customWidth="1"/>
    <col min="9818" max="9818" width="0" style="162" hidden="1" customWidth="1"/>
    <col min="9819" max="9819" width="9.44140625" style="162" customWidth="1"/>
    <col min="9820" max="9820" width="7.44140625" style="162" customWidth="1"/>
    <col min="9821" max="9821" width="11.5546875" style="162" customWidth="1"/>
    <col min="9822" max="9822" width="8.21875" style="162" customWidth="1"/>
    <col min="9823" max="9823" width="9.5546875" style="162" customWidth="1"/>
    <col min="9824" max="9824" width="0" style="162" hidden="1" customWidth="1"/>
    <col min="9825" max="9825" width="8.109375" style="162" customWidth="1"/>
    <col min="9826" max="9826" width="8.44140625" style="162" customWidth="1"/>
    <col min="9827" max="9827" width="6.5546875" style="162" customWidth="1"/>
    <col min="9828" max="9828" width="7" style="162" customWidth="1"/>
    <col min="9829" max="9829" width="5.88671875" style="162" customWidth="1"/>
    <col min="9830" max="9830" width="6.77734375" style="162" customWidth="1"/>
    <col min="9831" max="9831" width="5.88671875" style="162" customWidth="1"/>
    <col min="9832" max="9832" width="10" style="162" customWidth="1"/>
    <col min="9833" max="9833" width="9.5546875" style="162" customWidth="1"/>
    <col min="9834" max="9834" width="11.44140625" style="162" customWidth="1"/>
    <col min="9835" max="9836" width="7.21875" style="162" customWidth="1"/>
    <col min="9837" max="9837" width="8.44140625" style="162" customWidth="1"/>
    <col min="9838" max="9838" width="8.88671875" style="162" customWidth="1"/>
    <col min="9839" max="9839" width="8.33203125" style="162" customWidth="1"/>
    <col min="9840" max="9840" width="9.21875" style="162" customWidth="1"/>
    <col min="9841" max="9841" width="7.109375" style="162" customWidth="1"/>
    <col min="9842" max="9842" width="7.6640625" style="162" customWidth="1"/>
    <col min="9843" max="9866" width="0" style="162" hidden="1" customWidth="1"/>
    <col min="9867" max="9867" width="9.109375" style="162" customWidth="1"/>
    <col min="9868" max="9868" width="11.21875" style="162" customWidth="1"/>
    <col min="9869" max="9869" width="11" style="162" customWidth="1"/>
    <col min="9870" max="9984" width="9.109375" style="162"/>
    <col min="9985" max="9985" width="4.6640625" style="162" customWidth="1"/>
    <col min="9986" max="9986" width="28.5546875" style="162" customWidth="1"/>
    <col min="9987" max="10057" width="0" style="162" hidden="1" customWidth="1"/>
    <col min="10058" max="10058" width="10.44140625" style="162" customWidth="1"/>
    <col min="10059" max="10059" width="7" style="162" customWidth="1"/>
    <col min="10060" max="10061" width="0" style="162" hidden="1" customWidth="1"/>
    <col min="10062" max="10062" width="9.21875" style="162" customWidth="1"/>
    <col min="10063" max="10063" width="9.88671875" style="162" customWidth="1"/>
    <col min="10064" max="10064" width="8.109375" style="162" customWidth="1"/>
    <col min="10065" max="10069" width="0" style="162" hidden="1" customWidth="1"/>
    <col min="10070" max="10070" width="9.33203125" style="162" customWidth="1"/>
    <col min="10071" max="10071" width="10.77734375" style="162" customWidth="1"/>
    <col min="10072" max="10072" width="0" style="162" hidden="1" customWidth="1"/>
    <col min="10073" max="10073" width="8.44140625" style="162" customWidth="1"/>
    <col min="10074" max="10074" width="0" style="162" hidden="1" customWidth="1"/>
    <col min="10075" max="10075" width="9.44140625" style="162" customWidth="1"/>
    <col min="10076" max="10076" width="7.44140625" style="162" customWidth="1"/>
    <col min="10077" max="10077" width="11.5546875" style="162" customWidth="1"/>
    <col min="10078" max="10078" width="8.21875" style="162" customWidth="1"/>
    <col min="10079" max="10079" width="9.5546875" style="162" customWidth="1"/>
    <col min="10080" max="10080" width="0" style="162" hidden="1" customWidth="1"/>
    <col min="10081" max="10081" width="8.109375" style="162" customWidth="1"/>
    <col min="10082" max="10082" width="8.44140625" style="162" customWidth="1"/>
    <col min="10083" max="10083" width="6.5546875" style="162" customWidth="1"/>
    <col min="10084" max="10084" width="7" style="162" customWidth="1"/>
    <col min="10085" max="10085" width="5.88671875" style="162" customWidth="1"/>
    <col min="10086" max="10086" width="6.77734375" style="162" customWidth="1"/>
    <col min="10087" max="10087" width="5.88671875" style="162" customWidth="1"/>
    <col min="10088" max="10088" width="10" style="162" customWidth="1"/>
    <col min="10089" max="10089" width="9.5546875" style="162" customWidth="1"/>
    <col min="10090" max="10090" width="11.44140625" style="162" customWidth="1"/>
    <col min="10091" max="10092" width="7.21875" style="162" customWidth="1"/>
    <col min="10093" max="10093" width="8.44140625" style="162" customWidth="1"/>
    <col min="10094" max="10094" width="8.88671875" style="162" customWidth="1"/>
    <col min="10095" max="10095" width="8.33203125" style="162" customWidth="1"/>
    <col min="10096" max="10096" width="9.21875" style="162" customWidth="1"/>
    <col min="10097" max="10097" width="7.109375" style="162" customWidth="1"/>
    <col min="10098" max="10098" width="7.6640625" style="162" customWidth="1"/>
    <col min="10099" max="10122" width="0" style="162" hidden="1" customWidth="1"/>
    <col min="10123" max="10123" width="9.109375" style="162" customWidth="1"/>
    <col min="10124" max="10124" width="11.21875" style="162" customWidth="1"/>
    <col min="10125" max="10125" width="11" style="162" customWidth="1"/>
    <col min="10126" max="10240" width="9.109375" style="162"/>
    <col min="10241" max="10241" width="4.6640625" style="162" customWidth="1"/>
    <col min="10242" max="10242" width="28.5546875" style="162" customWidth="1"/>
    <col min="10243" max="10313" width="0" style="162" hidden="1" customWidth="1"/>
    <col min="10314" max="10314" width="10.44140625" style="162" customWidth="1"/>
    <col min="10315" max="10315" width="7" style="162" customWidth="1"/>
    <col min="10316" max="10317" width="0" style="162" hidden="1" customWidth="1"/>
    <col min="10318" max="10318" width="9.21875" style="162" customWidth="1"/>
    <col min="10319" max="10319" width="9.88671875" style="162" customWidth="1"/>
    <col min="10320" max="10320" width="8.109375" style="162" customWidth="1"/>
    <col min="10321" max="10325" width="0" style="162" hidden="1" customWidth="1"/>
    <col min="10326" max="10326" width="9.33203125" style="162" customWidth="1"/>
    <col min="10327" max="10327" width="10.77734375" style="162" customWidth="1"/>
    <col min="10328" max="10328" width="0" style="162" hidden="1" customWidth="1"/>
    <col min="10329" max="10329" width="8.44140625" style="162" customWidth="1"/>
    <col min="10330" max="10330" width="0" style="162" hidden="1" customWidth="1"/>
    <col min="10331" max="10331" width="9.44140625" style="162" customWidth="1"/>
    <col min="10332" max="10332" width="7.44140625" style="162" customWidth="1"/>
    <col min="10333" max="10333" width="11.5546875" style="162" customWidth="1"/>
    <col min="10334" max="10334" width="8.21875" style="162" customWidth="1"/>
    <col min="10335" max="10335" width="9.5546875" style="162" customWidth="1"/>
    <col min="10336" max="10336" width="0" style="162" hidden="1" customWidth="1"/>
    <col min="10337" max="10337" width="8.109375" style="162" customWidth="1"/>
    <col min="10338" max="10338" width="8.44140625" style="162" customWidth="1"/>
    <col min="10339" max="10339" width="6.5546875" style="162" customWidth="1"/>
    <col min="10340" max="10340" width="7" style="162" customWidth="1"/>
    <col min="10341" max="10341" width="5.88671875" style="162" customWidth="1"/>
    <col min="10342" max="10342" width="6.77734375" style="162" customWidth="1"/>
    <col min="10343" max="10343" width="5.88671875" style="162" customWidth="1"/>
    <col min="10344" max="10344" width="10" style="162" customWidth="1"/>
    <col min="10345" max="10345" width="9.5546875" style="162" customWidth="1"/>
    <col min="10346" max="10346" width="11.44140625" style="162" customWidth="1"/>
    <col min="10347" max="10348" width="7.21875" style="162" customWidth="1"/>
    <col min="10349" max="10349" width="8.44140625" style="162" customWidth="1"/>
    <col min="10350" max="10350" width="8.88671875" style="162" customWidth="1"/>
    <col min="10351" max="10351" width="8.33203125" style="162" customWidth="1"/>
    <col min="10352" max="10352" width="9.21875" style="162" customWidth="1"/>
    <col min="10353" max="10353" width="7.109375" style="162" customWidth="1"/>
    <col min="10354" max="10354" width="7.6640625" style="162" customWidth="1"/>
    <col min="10355" max="10378" width="0" style="162" hidden="1" customWidth="1"/>
    <col min="10379" max="10379" width="9.109375" style="162" customWidth="1"/>
    <col min="10380" max="10380" width="11.21875" style="162" customWidth="1"/>
    <col min="10381" max="10381" width="11" style="162" customWidth="1"/>
    <col min="10382" max="10496" width="9.109375" style="162"/>
    <col min="10497" max="10497" width="4.6640625" style="162" customWidth="1"/>
    <col min="10498" max="10498" width="28.5546875" style="162" customWidth="1"/>
    <col min="10499" max="10569" width="0" style="162" hidden="1" customWidth="1"/>
    <col min="10570" max="10570" width="10.44140625" style="162" customWidth="1"/>
    <col min="10571" max="10571" width="7" style="162" customWidth="1"/>
    <col min="10572" max="10573" width="0" style="162" hidden="1" customWidth="1"/>
    <col min="10574" max="10574" width="9.21875" style="162" customWidth="1"/>
    <col min="10575" max="10575" width="9.88671875" style="162" customWidth="1"/>
    <col min="10576" max="10576" width="8.109375" style="162" customWidth="1"/>
    <col min="10577" max="10581" width="0" style="162" hidden="1" customWidth="1"/>
    <col min="10582" max="10582" width="9.33203125" style="162" customWidth="1"/>
    <col min="10583" max="10583" width="10.77734375" style="162" customWidth="1"/>
    <col min="10584" max="10584" width="0" style="162" hidden="1" customWidth="1"/>
    <col min="10585" max="10585" width="8.44140625" style="162" customWidth="1"/>
    <col min="10586" max="10586" width="0" style="162" hidden="1" customWidth="1"/>
    <col min="10587" max="10587" width="9.44140625" style="162" customWidth="1"/>
    <col min="10588" max="10588" width="7.44140625" style="162" customWidth="1"/>
    <col min="10589" max="10589" width="11.5546875" style="162" customWidth="1"/>
    <col min="10590" max="10590" width="8.21875" style="162" customWidth="1"/>
    <col min="10591" max="10591" width="9.5546875" style="162" customWidth="1"/>
    <col min="10592" max="10592" width="0" style="162" hidden="1" customWidth="1"/>
    <col min="10593" max="10593" width="8.109375" style="162" customWidth="1"/>
    <col min="10594" max="10594" width="8.44140625" style="162" customWidth="1"/>
    <col min="10595" max="10595" width="6.5546875" style="162" customWidth="1"/>
    <col min="10596" max="10596" width="7" style="162" customWidth="1"/>
    <col min="10597" max="10597" width="5.88671875" style="162" customWidth="1"/>
    <col min="10598" max="10598" width="6.77734375" style="162" customWidth="1"/>
    <col min="10599" max="10599" width="5.88671875" style="162" customWidth="1"/>
    <col min="10600" max="10600" width="10" style="162" customWidth="1"/>
    <col min="10601" max="10601" width="9.5546875" style="162" customWidth="1"/>
    <col min="10602" max="10602" width="11.44140625" style="162" customWidth="1"/>
    <col min="10603" max="10604" width="7.21875" style="162" customWidth="1"/>
    <col min="10605" max="10605" width="8.44140625" style="162" customWidth="1"/>
    <col min="10606" max="10606" width="8.88671875" style="162" customWidth="1"/>
    <col min="10607" max="10607" width="8.33203125" style="162" customWidth="1"/>
    <col min="10608" max="10608" width="9.21875" style="162" customWidth="1"/>
    <col min="10609" max="10609" width="7.109375" style="162" customWidth="1"/>
    <col min="10610" max="10610" width="7.6640625" style="162" customWidth="1"/>
    <col min="10611" max="10634" width="0" style="162" hidden="1" customWidth="1"/>
    <col min="10635" max="10635" width="9.109375" style="162" customWidth="1"/>
    <col min="10636" max="10636" width="11.21875" style="162" customWidth="1"/>
    <col min="10637" max="10637" width="11" style="162" customWidth="1"/>
    <col min="10638" max="10752" width="9.109375" style="162"/>
    <col min="10753" max="10753" width="4.6640625" style="162" customWidth="1"/>
    <col min="10754" max="10754" width="28.5546875" style="162" customWidth="1"/>
    <col min="10755" max="10825" width="0" style="162" hidden="1" customWidth="1"/>
    <col min="10826" max="10826" width="10.44140625" style="162" customWidth="1"/>
    <col min="10827" max="10827" width="7" style="162" customWidth="1"/>
    <col min="10828" max="10829" width="0" style="162" hidden="1" customWidth="1"/>
    <col min="10830" max="10830" width="9.21875" style="162" customWidth="1"/>
    <col min="10831" max="10831" width="9.88671875" style="162" customWidth="1"/>
    <col min="10832" max="10832" width="8.109375" style="162" customWidth="1"/>
    <col min="10833" max="10837" width="0" style="162" hidden="1" customWidth="1"/>
    <col min="10838" max="10838" width="9.33203125" style="162" customWidth="1"/>
    <col min="10839" max="10839" width="10.77734375" style="162" customWidth="1"/>
    <col min="10840" max="10840" width="0" style="162" hidden="1" customWidth="1"/>
    <col min="10841" max="10841" width="8.44140625" style="162" customWidth="1"/>
    <col min="10842" max="10842" width="0" style="162" hidden="1" customWidth="1"/>
    <col min="10843" max="10843" width="9.44140625" style="162" customWidth="1"/>
    <col min="10844" max="10844" width="7.44140625" style="162" customWidth="1"/>
    <col min="10845" max="10845" width="11.5546875" style="162" customWidth="1"/>
    <col min="10846" max="10846" width="8.21875" style="162" customWidth="1"/>
    <col min="10847" max="10847" width="9.5546875" style="162" customWidth="1"/>
    <col min="10848" max="10848" width="0" style="162" hidden="1" customWidth="1"/>
    <col min="10849" max="10849" width="8.109375" style="162" customWidth="1"/>
    <col min="10850" max="10850" width="8.44140625" style="162" customWidth="1"/>
    <col min="10851" max="10851" width="6.5546875" style="162" customWidth="1"/>
    <col min="10852" max="10852" width="7" style="162" customWidth="1"/>
    <col min="10853" max="10853" width="5.88671875" style="162" customWidth="1"/>
    <col min="10854" max="10854" width="6.77734375" style="162" customWidth="1"/>
    <col min="10855" max="10855" width="5.88671875" style="162" customWidth="1"/>
    <col min="10856" max="10856" width="10" style="162" customWidth="1"/>
    <col min="10857" max="10857" width="9.5546875" style="162" customWidth="1"/>
    <col min="10858" max="10858" width="11.44140625" style="162" customWidth="1"/>
    <col min="10859" max="10860" width="7.21875" style="162" customWidth="1"/>
    <col min="10861" max="10861" width="8.44140625" style="162" customWidth="1"/>
    <col min="10862" max="10862" width="8.88671875" style="162" customWidth="1"/>
    <col min="10863" max="10863" width="8.33203125" style="162" customWidth="1"/>
    <col min="10864" max="10864" width="9.21875" style="162" customWidth="1"/>
    <col min="10865" max="10865" width="7.109375" style="162" customWidth="1"/>
    <col min="10866" max="10866" width="7.6640625" style="162" customWidth="1"/>
    <col min="10867" max="10890" width="0" style="162" hidden="1" customWidth="1"/>
    <col min="10891" max="10891" width="9.109375" style="162" customWidth="1"/>
    <col min="10892" max="10892" width="11.21875" style="162" customWidth="1"/>
    <col min="10893" max="10893" width="11" style="162" customWidth="1"/>
    <col min="10894" max="11008" width="9.109375" style="162"/>
    <col min="11009" max="11009" width="4.6640625" style="162" customWidth="1"/>
    <col min="11010" max="11010" width="28.5546875" style="162" customWidth="1"/>
    <col min="11011" max="11081" width="0" style="162" hidden="1" customWidth="1"/>
    <col min="11082" max="11082" width="10.44140625" style="162" customWidth="1"/>
    <col min="11083" max="11083" width="7" style="162" customWidth="1"/>
    <col min="11084" max="11085" width="0" style="162" hidden="1" customWidth="1"/>
    <col min="11086" max="11086" width="9.21875" style="162" customWidth="1"/>
    <col min="11087" max="11087" width="9.88671875" style="162" customWidth="1"/>
    <col min="11088" max="11088" width="8.109375" style="162" customWidth="1"/>
    <col min="11089" max="11093" width="0" style="162" hidden="1" customWidth="1"/>
    <col min="11094" max="11094" width="9.33203125" style="162" customWidth="1"/>
    <col min="11095" max="11095" width="10.77734375" style="162" customWidth="1"/>
    <col min="11096" max="11096" width="0" style="162" hidden="1" customWidth="1"/>
    <col min="11097" max="11097" width="8.44140625" style="162" customWidth="1"/>
    <col min="11098" max="11098" width="0" style="162" hidden="1" customWidth="1"/>
    <col min="11099" max="11099" width="9.44140625" style="162" customWidth="1"/>
    <col min="11100" max="11100" width="7.44140625" style="162" customWidth="1"/>
    <col min="11101" max="11101" width="11.5546875" style="162" customWidth="1"/>
    <col min="11102" max="11102" width="8.21875" style="162" customWidth="1"/>
    <col min="11103" max="11103" width="9.5546875" style="162" customWidth="1"/>
    <col min="11104" max="11104" width="0" style="162" hidden="1" customWidth="1"/>
    <col min="11105" max="11105" width="8.109375" style="162" customWidth="1"/>
    <col min="11106" max="11106" width="8.44140625" style="162" customWidth="1"/>
    <col min="11107" max="11107" width="6.5546875" style="162" customWidth="1"/>
    <col min="11108" max="11108" width="7" style="162" customWidth="1"/>
    <col min="11109" max="11109" width="5.88671875" style="162" customWidth="1"/>
    <col min="11110" max="11110" width="6.77734375" style="162" customWidth="1"/>
    <col min="11111" max="11111" width="5.88671875" style="162" customWidth="1"/>
    <col min="11112" max="11112" width="10" style="162" customWidth="1"/>
    <col min="11113" max="11113" width="9.5546875" style="162" customWidth="1"/>
    <col min="11114" max="11114" width="11.44140625" style="162" customWidth="1"/>
    <col min="11115" max="11116" width="7.21875" style="162" customWidth="1"/>
    <col min="11117" max="11117" width="8.44140625" style="162" customWidth="1"/>
    <col min="11118" max="11118" width="8.88671875" style="162" customWidth="1"/>
    <col min="11119" max="11119" width="8.33203125" style="162" customWidth="1"/>
    <col min="11120" max="11120" width="9.21875" style="162" customWidth="1"/>
    <col min="11121" max="11121" width="7.109375" style="162" customWidth="1"/>
    <col min="11122" max="11122" width="7.6640625" style="162" customWidth="1"/>
    <col min="11123" max="11146" width="0" style="162" hidden="1" customWidth="1"/>
    <col min="11147" max="11147" width="9.109375" style="162" customWidth="1"/>
    <col min="11148" max="11148" width="11.21875" style="162" customWidth="1"/>
    <col min="11149" max="11149" width="11" style="162" customWidth="1"/>
    <col min="11150" max="11264" width="9.109375" style="162"/>
    <col min="11265" max="11265" width="4.6640625" style="162" customWidth="1"/>
    <col min="11266" max="11266" width="28.5546875" style="162" customWidth="1"/>
    <col min="11267" max="11337" width="0" style="162" hidden="1" customWidth="1"/>
    <col min="11338" max="11338" width="10.44140625" style="162" customWidth="1"/>
    <col min="11339" max="11339" width="7" style="162" customWidth="1"/>
    <col min="11340" max="11341" width="0" style="162" hidden="1" customWidth="1"/>
    <col min="11342" max="11342" width="9.21875" style="162" customWidth="1"/>
    <col min="11343" max="11343" width="9.88671875" style="162" customWidth="1"/>
    <col min="11344" max="11344" width="8.109375" style="162" customWidth="1"/>
    <col min="11345" max="11349" width="0" style="162" hidden="1" customWidth="1"/>
    <col min="11350" max="11350" width="9.33203125" style="162" customWidth="1"/>
    <col min="11351" max="11351" width="10.77734375" style="162" customWidth="1"/>
    <col min="11352" max="11352" width="0" style="162" hidden="1" customWidth="1"/>
    <col min="11353" max="11353" width="8.44140625" style="162" customWidth="1"/>
    <col min="11354" max="11354" width="0" style="162" hidden="1" customWidth="1"/>
    <col min="11355" max="11355" width="9.44140625" style="162" customWidth="1"/>
    <col min="11356" max="11356" width="7.44140625" style="162" customWidth="1"/>
    <col min="11357" max="11357" width="11.5546875" style="162" customWidth="1"/>
    <col min="11358" max="11358" width="8.21875" style="162" customWidth="1"/>
    <col min="11359" max="11359" width="9.5546875" style="162" customWidth="1"/>
    <col min="11360" max="11360" width="0" style="162" hidden="1" customWidth="1"/>
    <col min="11361" max="11361" width="8.109375" style="162" customWidth="1"/>
    <col min="11362" max="11362" width="8.44140625" style="162" customWidth="1"/>
    <col min="11363" max="11363" width="6.5546875" style="162" customWidth="1"/>
    <col min="11364" max="11364" width="7" style="162" customWidth="1"/>
    <col min="11365" max="11365" width="5.88671875" style="162" customWidth="1"/>
    <col min="11366" max="11366" width="6.77734375" style="162" customWidth="1"/>
    <col min="11367" max="11367" width="5.88671875" style="162" customWidth="1"/>
    <col min="11368" max="11368" width="10" style="162" customWidth="1"/>
    <col min="11369" max="11369" width="9.5546875" style="162" customWidth="1"/>
    <col min="11370" max="11370" width="11.44140625" style="162" customWidth="1"/>
    <col min="11371" max="11372" width="7.21875" style="162" customWidth="1"/>
    <col min="11373" max="11373" width="8.44140625" style="162" customWidth="1"/>
    <col min="11374" max="11374" width="8.88671875" style="162" customWidth="1"/>
    <col min="11375" max="11375" width="8.33203125" style="162" customWidth="1"/>
    <col min="11376" max="11376" width="9.21875" style="162" customWidth="1"/>
    <col min="11377" max="11377" width="7.109375" style="162" customWidth="1"/>
    <col min="11378" max="11378" width="7.6640625" style="162" customWidth="1"/>
    <col min="11379" max="11402" width="0" style="162" hidden="1" customWidth="1"/>
    <col min="11403" max="11403" width="9.109375" style="162" customWidth="1"/>
    <col min="11404" max="11404" width="11.21875" style="162" customWidth="1"/>
    <col min="11405" max="11405" width="11" style="162" customWidth="1"/>
    <col min="11406" max="11520" width="9.109375" style="162"/>
    <col min="11521" max="11521" width="4.6640625" style="162" customWidth="1"/>
    <col min="11522" max="11522" width="28.5546875" style="162" customWidth="1"/>
    <col min="11523" max="11593" width="0" style="162" hidden="1" customWidth="1"/>
    <col min="11594" max="11594" width="10.44140625" style="162" customWidth="1"/>
    <col min="11595" max="11595" width="7" style="162" customWidth="1"/>
    <col min="11596" max="11597" width="0" style="162" hidden="1" customWidth="1"/>
    <col min="11598" max="11598" width="9.21875" style="162" customWidth="1"/>
    <col min="11599" max="11599" width="9.88671875" style="162" customWidth="1"/>
    <col min="11600" max="11600" width="8.109375" style="162" customWidth="1"/>
    <col min="11601" max="11605" width="0" style="162" hidden="1" customWidth="1"/>
    <col min="11606" max="11606" width="9.33203125" style="162" customWidth="1"/>
    <col min="11607" max="11607" width="10.77734375" style="162" customWidth="1"/>
    <col min="11608" max="11608" width="0" style="162" hidden="1" customWidth="1"/>
    <col min="11609" max="11609" width="8.44140625" style="162" customWidth="1"/>
    <col min="11610" max="11610" width="0" style="162" hidden="1" customWidth="1"/>
    <col min="11611" max="11611" width="9.44140625" style="162" customWidth="1"/>
    <col min="11612" max="11612" width="7.44140625" style="162" customWidth="1"/>
    <col min="11613" max="11613" width="11.5546875" style="162" customWidth="1"/>
    <col min="11614" max="11614" width="8.21875" style="162" customWidth="1"/>
    <col min="11615" max="11615" width="9.5546875" style="162" customWidth="1"/>
    <col min="11616" max="11616" width="0" style="162" hidden="1" customWidth="1"/>
    <col min="11617" max="11617" width="8.109375" style="162" customWidth="1"/>
    <col min="11618" max="11618" width="8.44140625" style="162" customWidth="1"/>
    <col min="11619" max="11619" width="6.5546875" style="162" customWidth="1"/>
    <col min="11620" max="11620" width="7" style="162" customWidth="1"/>
    <col min="11621" max="11621" width="5.88671875" style="162" customWidth="1"/>
    <col min="11622" max="11622" width="6.77734375" style="162" customWidth="1"/>
    <col min="11623" max="11623" width="5.88671875" style="162" customWidth="1"/>
    <col min="11624" max="11624" width="10" style="162" customWidth="1"/>
    <col min="11625" max="11625" width="9.5546875" style="162" customWidth="1"/>
    <col min="11626" max="11626" width="11.44140625" style="162" customWidth="1"/>
    <col min="11627" max="11628" width="7.21875" style="162" customWidth="1"/>
    <col min="11629" max="11629" width="8.44140625" style="162" customWidth="1"/>
    <col min="11630" max="11630" width="8.88671875" style="162" customWidth="1"/>
    <col min="11631" max="11631" width="8.33203125" style="162" customWidth="1"/>
    <col min="11632" max="11632" width="9.21875" style="162" customWidth="1"/>
    <col min="11633" max="11633" width="7.109375" style="162" customWidth="1"/>
    <col min="11634" max="11634" width="7.6640625" style="162" customWidth="1"/>
    <col min="11635" max="11658" width="0" style="162" hidden="1" customWidth="1"/>
    <col min="11659" max="11659" width="9.109375" style="162" customWidth="1"/>
    <col min="11660" max="11660" width="11.21875" style="162" customWidth="1"/>
    <col min="11661" max="11661" width="11" style="162" customWidth="1"/>
    <col min="11662" max="11776" width="9.109375" style="162"/>
    <col min="11777" max="11777" width="4.6640625" style="162" customWidth="1"/>
    <col min="11778" max="11778" width="28.5546875" style="162" customWidth="1"/>
    <col min="11779" max="11849" width="0" style="162" hidden="1" customWidth="1"/>
    <col min="11850" max="11850" width="10.44140625" style="162" customWidth="1"/>
    <col min="11851" max="11851" width="7" style="162" customWidth="1"/>
    <col min="11852" max="11853" width="0" style="162" hidden="1" customWidth="1"/>
    <col min="11854" max="11854" width="9.21875" style="162" customWidth="1"/>
    <col min="11855" max="11855" width="9.88671875" style="162" customWidth="1"/>
    <col min="11856" max="11856" width="8.109375" style="162" customWidth="1"/>
    <col min="11857" max="11861" width="0" style="162" hidden="1" customWidth="1"/>
    <col min="11862" max="11862" width="9.33203125" style="162" customWidth="1"/>
    <col min="11863" max="11863" width="10.77734375" style="162" customWidth="1"/>
    <col min="11864" max="11864" width="0" style="162" hidden="1" customWidth="1"/>
    <col min="11865" max="11865" width="8.44140625" style="162" customWidth="1"/>
    <col min="11866" max="11866" width="0" style="162" hidden="1" customWidth="1"/>
    <col min="11867" max="11867" width="9.44140625" style="162" customWidth="1"/>
    <col min="11868" max="11868" width="7.44140625" style="162" customWidth="1"/>
    <col min="11869" max="11869" width="11.5546875" style="162" customWidth="1"/>
    <col min="11870" max="11870" width="8.21875" style="162" customWidth="1"/>
    <col min="11871" max="11871" width="9.5546875" style="162" customWidth="1"/>
    <col min="11872" max="11872" width="0" style="162" hidden="1" customWidth="1"/>
    <col min="11873" max="11873" width="8.109375" style="162" customWidth="1"/>
    <col min="11874" max="11874" width="8.44140625" style="162" customWidth="1"/>
    <col min="11875" max="11875" width="6.5546875" style="162" customWidth="1"/>
    <col min="11876" max="11876" width="7" style="162" customWidth="1"/>
    <col min="11877" max="11877" width="5.88671875" style="162" customWidth="1"/>
    <col min="11878" max="11878" width="6.77734375" style="162" customWidth="1"/>
    <col min="11879" max="11879" width="5.88671875" style="162" customWidth="1"/>
    <col min="11880" max="11880" width="10" style="162" customWidth="1"/>
    <col min="11881" max="11881" width="9.5546875" style="162" customWidth="1"/>
    <col min="11882" max="11882" width="11.44140625" style="162" customWidth="1"/>
    <col min="11883" max="11884" width="7.21875" style="162" customWidth="1"/>
    <col min="11885" max="11885" width="8.44140625" style="162" customWidth="1"/>
    <col min="11886" max="11886" width="8.88671875" style="162" customWidth="1"/>
    <col min="11887" max="11887" width="8.33203125" style="162" customWidth="1"/>
    <col min="11888" max="11888" width="9.21875" style="162" customWidth="1"/>
    <col min="11889" max="11889" width="7.109375" style="162" customWidth="1"/>
    <col min="11890" max="11890" width="7.6640625" style="162" customWidth="1"/>
    <col min="11891" max="11914" width="0" style="162" hidden="1" customWidth="1"/>
    <col min="11915" max="11915" width="9.109375" style="162" customWidth="1"/>
    <col min="11916" max="11916" width="11.21875" style="162" customWidth="1"/>
    <col min="11917" max="11917" width="11" style="162" customWidth="1"/>
    <col min="11918" max="12032" width="9.109375" style="162"/>
    <col min="12033" max="12033" width="4.6640625" style="162" customWidth="1"/>
    <col min="12034" max="12034" width="28.5546875" style="162" customWidth="1"/>
    <col min="12035" max="12105" width="0" style="162" hidden="1" customWidth="1"/>
    <col min="12106" max="12106" width="10.44140625" style="162" customWidth="1"/>
    <col min="12107" max="12107" width="7" style="162" customWidth="1"/>
    <col min="12108" max="12109" width="0" style="162" hidden="1" customWidth="1"/>
    <col min="12110" max="12110" width="9.21875" style="162" customWidth="1"/>
    <col min="12111" max="12111" width="9.88671875" style="162" customWidth="1"/>
    <col min="12112" max="12112" width="8.109375" style="162" customWidth="1"/>
    <col min="12113" max="12117" width="0" style="162" hidden="1" customWidth="1"/>
    <col min="12118" max="12118" width="9.33203125" style="162" customWidth="1"/>
    <col min="12119" max="12119" width="10.77734375" style="162" customWidth="1"/>
    <col min="12120" max="12120" width="0" style="162" hidden="1" customWidth="1"/>
    <col min="12121" max="12121" width="8.44140625" style="162" customWidth="1"/>
    <col min="12122" max="12122" width="0" style="162" hidden="1" customWidth="1"/>
    <col min="12123" max="12123" width="9.44140625" style="162" customWidth="1"/>
    <col min="12124" max="12124" width="7.44140625" style="162" customWidth="1"/>
    <col min="12125" max="12125" width="11.5546875" style="162" customWidth="1"/>
    <col min="12126" max="12126" width="8.21875" style="162" customWidth="1"/>
    <col min="12127" max="12127" width="9.5546875" style="162" customWidth="1"/>
    <col min="12128" max="12128" width="0" style="162" hidden="1" customWidth="1"/>
    <col min="12129" max="12129" width="8.109375" style="162" customWidth="1"/>
    <col min="12130" max="12130" width="8.44140625" style="162" customWidth="1"/>
    <col min="12131" max="12131" width="6.5546875" style="162" customWidth="1"/>
    <col min="12132" max="12132" width="7" style="162" customWidth="1"/>
    <col min="12133" max="12133" width="5.88671875" style="162" customWidth="1"/>
    <col min="12134" max="12134" width="6.77734375" style="162" customWidth="1"/>
    <col min="12135" max="12135" width="5.88671875" style="162" customWidth="1"/>
    <col min="12136" max="12136" width="10" style="162" customWidth="1"/>
    <col min="12137" max="12137" width="9.5546875" style="162" customWidth="1"/>
    <col min="12138" max="12138" width="11.44140625" style="162" customWidth="1"/>
    <col min="12139" max="12140" width="7.21875" style="162" customWidth="1"/>
    <col min="12141" max="12141" width="8.44140625" style="162" customWidth="1"/>
    <col min="12142" max="12142" width="8.88671875" style="162" customWidth="1"/>
    <col min="12143" max="12143" width="8.33203125" style="162" customWidth="1"/>
    <col min="12144" max="12144" width="9.21875" style="162" customWidth="1"/>
    <col min="12145" max="12145" width="7.109375" style="162" customWidth="1"/>
    <col min="12146" max="12146" width="7.6640625" style="162" customWidth="1"/>
    <col min="12147" max="12170" width="0" style="162" hidden="1" customWidth="1"/>
    <col min="12171" max="12171" width="9.109375" style="162" customWidth="1"/>
    <col min="12172" max="12172" width="11.21875" style="162" customWidth="1"/>
    <col min="12173" max="12173" width="11" style="162" customWidth="1"/>
    <col min="12174" max="12288" width="9.109375" style="162"/>
    <col min="12289" max="12289" width="4.6640625" style="162" customWidth="1"/>
    <col min="12290" max="12290" width="28.5546875" style="162" customWidth="1"/>
    <col min="12291" max="12361" width="0" style="162" hidden="1" customWidth="1"/>
    <col min="12362" max="12362" width="10.44140625" style="162" customWidth="1"/>
    <col min="12363" max="12363" width="7" style="162" customWidth="1"/>
    <col min="12364" max="12365" width="0" style="162" hidden="1" customWidth="1"/>
    <col min="12366" max="12366" width="9.21875" style="162" customWidth="1"/>
    <col min="12367" max="12367" width="9.88671875" style="162" customWidth="1"/>
    <col min="12368" max="12368" width="8.109375" style="162" customWidth="1"/>
    <col min="12369" max="12373" width="0" style="162" hidden="1" customWidth="1"/>
    <col min="12374" max="12374" width="9.33203125" style="162" customWidth="1"/>
    <col min="12375" max="12375" width="10.77734375" style="162" customWidth="1"/>
    <col min="12376" max="12376" width="0" style="162" hidden="1" customWidth="1"/>
    <col min="12377" max="12377" width="8.44140625" style="162" customWidth="1"/>
    <col min="12378" max="12378" width="0" style="162" hidden="1" customWidth="1"/>
    <col min="12379" max="12379" width="9.44140625" style="162" customWidth="1"/>
    <col min="12380" max="12380" width="7.44140625" style="162" customWidth="1"/>
    <col min="12381" max="12381" width="11.5546875" style="162" customWidth="1"/>
    <col min="12382" max="12382" width="8.21875" style="162" customWidth="1"/>
    <col min="12383" max="12383" width="9.5546875" style="162" customWidth="1"/>
    <col min="12384" max="12384" width="0" style="162" hidden="1" customWidth="1"/>
    <col min="12385" max="12385" width="8.109375" style="162" customWidth="1"/>
    <col min="12386" max="12386" width="8.44140625" style="162" customWidth="1"/>
    <col min="12387" max="12387" width="6.5546875" style="162" customWidth="1"/>
    <col min="12388" max="12388" width="7" style="162" customWidth="1"/>
    <col min="12389" max="12389" width="5.88671875" style="162" customWidth="1"/>
    <col min="12390" max="12390" width="6.77734375" style="162" customWidth="1"/>
    <col min="12391" max="12391" width="5.88671875" style="162" customWidth="1"/>
    <col min="12392" max="12392" width="10" style="162" customWidth="1"/>
    <col min="12393" max="12393" width="9.5546875" style="162" customWidth="1"/>
    <col min="12394" max="12394" width="11.44140625" style="162" customWidth="1"/>
    <col min="12395" max="12396" width="7.21875" style="162" customWidth="1"/>
    <col min="12397" max="12397" width="8.44140625" style="162" customWidth="1"/>
    <col min="12398" max="12398" width="8.88671875" style="162" customWidth="1"/>
    <col min="12399" max="12399" width="8.33203125" style="162" customWidth="1"/>
    <col min="12400" max="12400" width="9.21875" style="162" customWidth="1"/>
    <col min="12401" max="12401" width="7.109375" style="162" customWidth="1"/>
    <col min="12402" max="12402" width="7.6640625" style="162" customWidth="1"/>
    <col min="12403" max="12426" width="0" style="162" hidden="1" customWidth="1"/>
    <col min="12427" max="12427" width="9.109375" style="162" customWidth="1"/>
    <col min="12428" max="12428" width="11.21875" style="162" customWidth="1"/>
    <col min="12429" max="12429" width="11" style="162" customWidth="1"/>
    <col min="12430" max="12544" width="9.109375" style="162"/>
    <col min="12545" max="12545" width="4.6640625" style="162" customWidth="1"/>
    <col min="12546" max="12546" width="28.5546875" style="162" customWidth="1"/>
    <col min="12547" max="12617" width="0" style="162" hidden="1" customWidth="1"/>
    <col min="12618" max="12618" width="10.44140625" style="162" customWidth="1"/>
    <col min="12619" max="12619" width="7" style="162" customWidth="1"/>
    <col min="12620" max="12621" width="0" style="162" hidden="1" customWidth="1"/>
    <col min="12622" max="12622" width="9.21875" style="162" customWidth="1"/>
    <col min="12623" max="12623" width="9.88671875" style="162" customWidth="1"/>
    <col min="12624" max="12624" width="8.109375" style="162" customWidth="1"/>
    <col min="12625" max="12629" width="0" style="162" hidden="1" customWidth="1"/>
    <col min="12630" max="12630" width="9.33203125" style="162" customWidth="1"/>
    <col min="12631" max="12631" width="10.77734375" style="162" customWidth="1"/>
    <col min="12632" max="12632" width="0" style="162" hidden="1" customWidth="1"/>
    <col min="12633" max="12633" width="8.44140625" style="162" customWidth="1"/>
    <col min="12634" max="12634" width="0" style="162" hidden="1" customWidth="1"/>
    <col min="12635" max="12635" width="9.44140625" style="162" customWidth="1"/>
    <col min="12636" max="12636" width="7.44140625" style="162" customWidth="1"/>
    <col min="12637" max="12637" width="11.5546875" style="162" customWidth="1"/>
    <col min="12638" max="12638" width="8.21875" style="162" customWidth="1"/>
    <col min="12639" max="12639" width="9.5546875" style="162" customWidth="1"/>
    <col min="12640" max="12640" width="0" style="162" hidden="1" customWidth="1"/>
    <col min="12641" max="12641" width="8.109375" style="162" customWidth="1"/>
    <col min="12642" max="12642" width="8.44140625" style="162" customWidth="1"/>
    <col min="12643" max="12643" width="6.5546875" style="162" customWidth="1"/>
    <col min="12644" max="12644" width="7" style="162" customWidth="1"/>
    <col min="12645" max="12645" width="5.88671875" style="162" customWidth="1"/>
    <col min="12646" max="12646" width="6.77734375" style="162" customWidth="1"/>
    <col min="12647" max="12647" width="5.88671875" style="162" customWidth="1"/>
    <col min="12648" max="12648" width="10" style="162" customWidth="1"/>
    <col min="12649" max="12649" width="9.5546875" style="162" customWidth="1"/>
    <col min="12650" max="12650" width="11.44140625" style="162" customWidth="1"/>
    <col min="12651" max="12652" width="7.21875" style="162" customWidth="1"/>
    <col min="12653" max="12653" width="8.44140625" style="162" customWidth="1"/>
    <col min="12654" max="12654" width="8.88671875" style="162" customWidth="1"/>
    <col min="12655" max="12655" width="8.33203125" style="162" customWidth="1"/>
    <col min="12656" max="12656" width="9.21875" style="162" customWidth="1"/>
    <col min="12657" max="12657" width="7.109375" style="162" customWidth="1"/>
    <col min="12658" max="12658" width="7.6640625" style="162" customWidth="1"/>
    <col min="12659" max="12682" width="0" style="162" hidden="1" customWidth="1"/>
    <col min="12683" max="12683" width="9.109375" style="162" customWidth="1"/>
    <col min="12684" max="12684" width="11.21875" style="162" customWidth="1"/>
    <col min="12685" max="12685" width="11" style="162" customWidth="1"/>
    <col min="12686" max="12800" width="9.109375" style="162"/>
    <col min="12801" max="12801" width="4.6640625" style="162" customWidth="1"/>
    <col min="12802" max="12802" width="28.5546875" style="162" customWidth="1"/>
    <col min="12803" max="12873" width="0" style="162" hidden="1" customWidth="1"/>
    <col min="12874" max="12874" width="10.44140625" style="162" customWidth="1"/>
    <col min="12875" max="12875" width="7" style="162" customWidth="1"/>
    <col min="12876" max="12877" width="0" style="162" hidden="1" customWidth="1"/>
    <col min="12878" max="12878" width="9.21875" style="162" customWidth="1"/>
    <col min="12879" max="12879" width="9.88671875" style="162" customWidth="1"/>
    <col min="12880" max="12880" width="8.109375" style="162" customWidth="1"/>
    <col min="12881" max="12885" width="0" style="162" hidden="1" customWidth="1"/>
    <col min="12886" max="12886" width="9.33203125" style="162" customWidth="1"/>
    <col min="12887" max="12887" width="10.77734375" style="162" customWidth="1"/>
    <col min="12888" max="12888" width="0" style="162" hidden="1" customWidth="1"/>
    <col min="12889" max="12889" width="8.44140625" style="162" customWidth="1"/>
    <col min="12890" max="12890" width="0" style="162" hidden="1" customWidth="1"/>
    <col min="12891" max="12891" width="9.44140625" style="162" customWidth="1"/>
    <col min="12892" max="12892" width="7.44140625" style="162" customWidth="1"/>
    <col min="12893" max="12893" width="11.5546875" style="162" customWidth="1"/>
    <col min="12894" max="12894" width="8.21875" style="162" customWidth="1"/>
    <col min="12895" max="12895" width="9.5546875" style="162" customWidth="1"/>
    <col min="12896" max="12896" width="0" style="162" hidden="1" customWidth="1"/>
    <col min="12897" max="12897" width="8.109375" style="162" customWidth="1"/>
    <col min="12898" max="12898" width="8.44140625" style="162" customWidth="1"/>
    <col min="12899" max="12899" width="6.5546875" style="162" customWidth="1"/>
    <col min="12900" max="12900" width="7" style="162" customWidth="1"/>
    <col min="12901" max="12901" width="5.88671875" style="162" customWidth="1"/>
    <col min="12902" max="12902" width="6.77734375" style="162" customWidth="1"/>
    <col min="12903" max="12903" width="5.88671875" style="162" customWidth="1"/>
    <col min="12904" max="12904" width="10" style="162" customWidth="1"/>
    <col min="12905" max="12905" width="9.5546875" style="162" customWidth="1"/>
    <col min="12906" max="12906" width="11.44140625" style="162" customWidth="1"/>
    <col min="12907" max="12908" width="7.21875" style="162" customWidth="1"/>
    <col min="12909" max="12909" width="8.44140625" style="162" customWidth="1"/>
    <col min="12910" max="12910" width="8.88671875" style="162" customWidth="1"/>
    <col min="12911" max="12911" width="8.33203125" style="162" customWidth="1"/>
    <col min="12912" max="12912" width="9.21875" style="162" customWidth="1"/>
    <col min="12913" max="12913" width="7.109375" style="162" customWidth="1"/>
    <col min="12914" max="12914" width="7.6640625" style="162" customWidth="1"/>
    <col min="12915" max="12938" width="0" style="162" hidden="1" customWidth="1"/>
    <col min="12939" max="12939" width="9.109375" style="162" customWidth="1"/>
    <col min="12940" max="12940" width="11.21875" style="162" customWidth="1"/>
    <col min="12941" max="12941" width="11" style="162" customWidth="1"/>
    <col min="12942" max="13056" width="9.109375" style="162"/>
    <col min="13057" max="13057" width="4.6640625" style="162" customWidth="1"/>
    <col min="13058" max="13058" width="28.5546875" style="162" customWidth="1"/>
    <col min="13059" max="13129" width="0" style="162" hidden="1" customWidth="1"/>
    <col min="13130" max="13130" width="10.44140625" style="162" customWidth="1"/>
    <col min="13131" max="13131" width="7" style="162" customWidth="1"/>
    <col min="13132" max="13133" width="0" style="162" hidden="1" customWidth="1"/>
    <col min="13134" max="13134" width="9.21875" style="162" customWidth="1"/>
    <col min="13135" max="13135" width="9.88671875" style="162" customWidth="1"/>
    <col min="13136" max="13136" width="8.109375" style="162" customWidth="1"/>
    <col min="13137" max="13141" width="0" style="162" hidden="1" customWidth="1"/>
    <col min="13142" max="13142" width="9.33203125" style="162" customWidth="1"/>
    <col min="13143" max="13143" width="10.77734375" style="162" customWidth="1"/>
    <col min="13144" max="13144" width="0" style="162" hidden="1" customWidth="1"/>
    <col min="13145" max="13145" width="8.44140625" style="162" customWidth="1"/>
    <col min="13146" max="13146" width="0" style="162" hidden="1" customWidth="1"/>
    <col min="13147" max="13147" width="9.44140625" style="162" customWidth="1"/>
    <col min="13148" max="13148" width="7.44140625" style="162" customWidth="1"/>
    <col min="13149" max="13149" width="11.5546875" style="162" customWidth="1"/>
    <col min="13150" max="13150" width="8.21875" style="162" customWidth="1"/>
    <col min="13151" max="13151" width="9.5546875" style="162" customWidth="1"/>
    <col min="13152" max="13152" width="0" style="162" hidden="1" customWidth="1"/>
    <col min="13153" max="13153" width="8.109375" style="162" customWidth="1"/>
    <col min="13154" max="13154" width="8.44140625" style="162" customWidth="1"/>
    <col min="13155" max="13155" width="6.5546875" style="162" customWidth="1"/>
    <col min="13156" max="13156" width="7" style="162" customWidth="1"/>
    <col min="13157" max="13157" width="5.88671875" style="162" customWidth="1"/>
    <col min="13158" max="13158" width="6.77734375" style="162" customWidth="1"/>
    <col min="13159" max="13159" width="5.88671875" style="162" customWidth="1"/>
    <col min="13160" max="13160" width="10" style="162" customWidth="1"/>
    <col min="13161" max="13161" width="9.5546875" style="162" customWidth="1"/>
    <col min="13162" max="13162" width="11.44140625" style="162" customWidth="1"/>
    <col min="13163" max="13164" width="7.21875" style="162" customWidth="1"/>
    <col min="13165" max="13165" width="8.44140625" style="162" customWidth="1"/>
    <col min="13166" max="13166" width="8.88671875" style="162" customWidth="1"/>
    <col min="13167" max="13167" width="8.33203125" style="162" customWidth="1"/>
    <col min="13168" max="13168" width="9.21875" style="162" customWidth="1"/>
    <col min="13169" max="13169" width="7.109375" style="162" customWidth="1"/>
    <col min="13170" max="13170" width="7.6640625" style="162" customWidth="1"/>
    <col min="13171" max="13194" width="0" style="162" hidden="1" customWidth="1"/>
    <col min="13195" max="13195" width="9.109375" style="162" customWidth="1"/>
    <col min="13196" max="13196" width="11.21875" style="162" customWidth="1"/>
    <col min="13197" max="13197" width="11" style="162" customWidth="1"/>
    <col min="13198" max="13312" width="9.109375" style="162"/>
    <col min="13313" max="13313" width="4.6640625" style="162" customWidth="1"/>
    <col min="13314" max="13314" width="28.5546875" style="162" customWidth="1"/>
    <col min="13315" max="13385" width="0" style="162" hidden="1" customWidth="1"/>
    <col min="13386" max="13386" width="10.44140625" style="162" customWidth="1"/>
    <col min="13387" max="13387" width="7" style="162" customWidth="1"/>
    <col min="13388" max="13389" width="0" style="162" hidden="1" customWidth="1"/>
    <col min="13390" max="13390" width="9.21875" style="162" customWidth="1"/>
    <col min="13391" max="13391" width="9.88671875" style="162" customWidth="1"/>
    <col min="13392" max="13392" width="8.109375" style="162" customWidth="1"/>
    <col min="13393" max="13397" width="0" style="162" hidden="1" customWidth="1"/>
    <col min="13398" max="13398" width="9.33203125" style="162" customWidth="1"/>
    <col min="13399" max="13399" width="10.77734375" style="162" customWidth="1"/>
    <col min="13400" max="13400" width="0" style="162" hidden="1" customWidth="1"/>
    <col min="13401" max="13401" width="8.44140625" style="162" customWidth="1"/>
    <col min="13402" max="13402" width="0" style="162" hidden="1" customWidth="1"/>
    <col min="13403" max="13403" width="9.44140625" style="162" customWidth="1"/>
    <col min="13404" max="13404" width="7.44140625" style="162" customWidth="1"/>
    <col min="13405" max="13405" width="11.5546875" style="162" customWidth="1"/>
    <col min="13406" max="13406" width="8.21875" style="162" customWidth="1"/>
    <col min="13407" max="13407" width="9.5546875" style="162" customWidth="1"/>
    <col min="13408" max="13408" width="0" style="162" hidden="1" customWidth="1"/>
    <col min="13409" max="13409" width="8.109375" style="162" customWidth="1"/>
    <col min="13410" max="13410" width="8.44140625" style="162" customWidth="1"/>
    <col min="13411" max="13411" width="6.5546875" style="162" customWidth="1"/>
    <col min="13412" max="13412" width="7" style="162" customWidth="1"/>
    <col min="13413" max="13413" width="5.88671875" style="162" customWidth="1"/>
    <col min="13414" max="13414" width="6.77734375" style="162" customWidth="1"/>
    <col min="13415" max="13415" width="5.88671875" style="162" customWidth="1"/>
    <col min="13416" max="13416" width="10" style="162" customWidth="1"/>
    <col min="13417" max="13417" width="9.5546875" style="162" customWidth="1"/>
    <col min="13418" max="13418" width="11.44140625" style="162" customWidth="1"/>
    <col min="13419" max="13420" width="7.21875" style="162" customWidth="1"/>
    <col min="13421" max="13421" width="8.44140625" style="162" customWidth="1"/>
    <col min="13422" max="13422" width="8.88671875" style="162" customWidth="1"/>
    <col min="13423" max="13423" width="8.33203125" style="162" customWidth="1"/>
    <col min="13424" max="13424" width="9.21875" style="162" customWidth="1"/>
    <col min="13425" max="13425" width="7.109375" style="162" customWidth="1"/>
    <col min="13426" max="13426" width="7.6640625" style="162" customWidth="1"/>
    <col min="13427" max="13450" width="0" style="162" hidden="1" customWidth="1"/>
    <col min="13451" max="13451" width="9.109375" style="162" customWidth="1"/>
    <col min="13452" max="13452" width="11.21875" style="162" customWidth="1"/>
    <col min="13453" max="13453" width="11" style="162" customWidth="1"/>
    <col min="13454" max="13568" width="9.109375" style="162"/>
    <col min="13569" max="13569" width="4.6640625" style="162" customWidth="1"/>
    <col min="13570" max="13570" width="28.5546875" style="162" customWidth="1"/>
    <col min="13571" max="13641" width="0" style="162" hidden="1" customWidth="1"/>
    <col min="13642" max="13642" width="10.44140625" style="162" customWidth="1"/>
    <col min="13643" max="13643" width="7" style="162" customWidth="1"/>
    <col min="13644" max="13645" width="0" style="162" hidden="1" customWidth="1"/>
    <col min="13646" max="13646" width="9.21875" style="162" customWidth="1"/>
    <col min="13647" max="13647" width="9.88671875" style="162" customWidth="1"/>
    <col min="13648" max="13648" width="8.109375" style="162" customWidth="1"/>
    <col min="13649" max="13653" width="0" style="162" hidden="1" customWidth="1"/>
    <col min="13654" max="13654" width="9.33203125" style="162" customWidth="1"/>
    <col min="13655" max="13655" width="10.77734375" style="162" customWidth="1"/>
    <col min="13656" max="13656" width="0" style="162" hidden="1" customWidth="1"/>
    <col min="13657" max="13657" width="8.44140625" style="162" customWidth="1"/>
    <col min="13658" max="13658" width="0" style="162" hidden="1" customWidth="1"/>
    <col min="13659" max="13659" width="9.44140625" style="162" customWidth="1"/>
    <col min="13660" max="13660" width="7.44140625" style="162" customWidth="1"/>
    <col min="13661" max="13661" width="11.5546875" style="162" customWidth="1"/>
    <col min="13662" max="13662" width="8.21875" style="162" customWidth="1"/>
    <col min="13663" max="13663" width="9.5546875" style="162" customWidth="1"/>
    <col min="13664" max="13664" width="0" style="162" hidden="1" customWidth="1"/>
    <col min="13665" max="13665" width="8.109375" style="162" customWidth="1"/>
    <col min="13666" max="13666" width="8.44140625" style="162" customWidth="1"/>
    <col min="13667" max="13667" width="6.5546875" style="162" customWidth="1"/>
    <col min="13668" max="13668" width="7" style="162" customWidth="1"/>
    <col min="13669" max="13669" width="5.88671875" style="162" customWidth="1"/>
    <col min="13670" max="13670" width="6.77734375" style="162" customWidth="1"/>
    <col min="13671" max="13671" width="5.88671875" style="162" customWidth="1"/>
    <col min="13672" max="13672" width="10" style="162" customWidth="1"/>
    <col min="13673" max="13673" width="9.5546875" style="162" customWidth="1"/>
    <col min="13674" max="13674" width="11.44140625" style="162" customWidth="1"/>
    <col min="13675" max="13676" width="7.21875" style="162" customWidth="1"/>
    <col min="13677" max="13677" width="8.44140625" style="162" customWidth="1"/>
    <col min="13678" max="13678" width="8.88671875" style="162" customWidth="1"/>
    <col min="13679" max="13679" width="8.33203125" style="162" customWidth="1"/>
    <col min="13680" max="13680" width="9.21875" style="162" customWidth="1"/>
    <col min="13681" max="13681" width="7.109375" style="162" customWidth="1"/>
    <col min="13682" max="13682" width="7.6640625" style="162" customWidth="1"/>
    <col min="13683" max="13706" width="0" style="162" hidden="1" customWidth="1"/>
    <col min="13707" max="13707" width="9.109375" style="162" customWidth="1"/>
    <col min="13708" max="13708" width="11.21875" style="162" customWidth="1"/>
    <col min="13709" max="13709" width="11" style="162" customWidth="1"/>
    <col min="13710" max="13824" width="9.109375" style="162"/>
    <col min="13825" max="13825" width="4.6640625" style="162" customWidth="1"/>
    <col min="13826" max="13826" width="28.5546875" style="162" customWidth="1"/>
    <col min="13827" max="13897" width="0" style="162" hidden="1" customWidth="1"/>
    <col min="13898" max="13898" width="10.44140625" style="162" customWidth="1"/>
    <col min="13899" max="13899" width="7" style="162" customWidth="1"/>
    <col min="13900" max="13901" width="0" style="162" hidden="1" customWidth="1"/>
    <col min="13902" max="13902" width="9.21875" style="162" customWidth="1"/>
    <col min="13903" max="13903" width="9.88671875" style="162" customWidth="1"/>
    <col min="13904" max="13904" width="8.109375" style="162" customWidth="1"/>
    <col min="13905" max="13909" width="0" style="162" hidden="1" customWidth="1"/>
    <col min="13910" max="13910" width="9.33203125" style="162" customWidth="1"/>
    <col min="13911" max="13911" width="10.77734375" style="162" customWidth="1"/>
    <col min="13912" max="13912" width="0" style="162" hidden="1" customWidth="1"/>
    <col min="13913" max="13913" width="8.44140625" style="162" customWidth="1"/>
    <col min="13914" max="13914" width="0" style="162" hidden="1" customWidth="1"/>
    <col min="13915" max="13915" width="9.44140625" style="162" customWidth="1"/>
    <col min="13916" max="13916" width="7.44140625" style="162" customWidth="1"/>
    <col min="13917" max="13917" width="11.5546875" style="162" customWidth="1"/>
    <col min="13918" max="13918" width="8.21875" style="162" customWidth="1"/>
    <col min="13919" max="13919" width="9.5546875" style="162" customWidth="1"/>
    <col min="13920" max="13920" width="0" style="162" hidden="1" customWidth="1"/>
    <col min="13921" max="13921" width="8.109375" style="162" customWidth="1"/>
    <col min="13922" max="13922" width="8.44140625" style="162" customWidth="1"/>
    <col min="13923" max="13923" width="6.5546875" style="162" customWidth="1"/>
    <col min="13924" max="13924" width="7" style="162" customWidth="1"/>
    <col min="13925" max="13925" width="5.88671875" style="162" customWidth="1"/>
    <col min="13926" max="13926" width="6.77734375" style="162" customWidth="1"/>
    <col min="13927" max="13927" width="5.88671875" style="162" customWidth="1"/>
    <col min="13928" max="13928" width="10" style="162" customWidth="1"/>
    <col min="13929" max="13929" width="9.5546875" style="162" customWidth="1"/>
    <col min="13930" max="13930" width="11.44140625" style="162" customWidth="1"/>
    <col min="13931" max="13932" width="7.21875" style="162" customWidth="1"/>
    <col min="13933" max="13933" width="8.44140625" style="162" customWidth="1"/>
    <col min="13934" max="13934" width="8.88671875" style="162" customWidth="1"/>
    <col min="13935" max="13935" width="8.33203125" style="162" customWidth="1"/>
    <col min="13936" max="13936" width="9.21875" style="162" customWidth="1"/>
    <col min="13937" max="13937" width="7.109375" style="162" customWidth="1"/>
    <col min="13938" max="13938" width="7.6640625" style="162" customWidth="1"/>
    <col min="13939" max="13962" width="0" style="162" hidden="1" customWidth="1"/>
    <col min="13963" max="13963" width="9.109375" style="162" customWidth="1"/>
    <col min="13964" max="13964" width="11.21875" style="162" customWidth="1"/>
    <col min="13965" max="13965" width="11" style="162" customWidth="1"/>
    <col min="13966" max="14080" width="9.109375" style="162"/>
    <col min="14081" max="14081" width="4.6640625" style="162" customWidth="1"/>
    <col min="14082" max="14082" width="28.5546875" style="162" customWidth="1"/>
    <col min="14083" max="14153" width="0" style="162" hidden="1" customWidth="1"/>
    <col min="14154" max="14154" width="10.44140625" style="162" customWidth="1"/>
    <col min="14155" max="14155" width="7" style="162" customWidth="1"/>
    <col min="14156" max="14157" width="0" style="162" hidden="1" customWidth="1"/>
    <col min="14158" max="14158" width="9.21875" style="162" customWidth="1"/>
    <col min="14159" max="14159" width="9.88671875" style="162" customWidth="1"/>
    <col min="14160" max="14160" width="8.109375" style="162" customWidth="1"/>
    <col min="14161" max="14165" width="0" style="162" hidden="1" customWidth="1"/>
    <col min="14166" max="14166" width="9.33203125" style="162" customWidth="1"/>
    <col min="14167" max="14167" width="10.77734375" style="162" customWidth="1"/>
    <col min="14168" max="14168" width="0" style="162" hidden="1" customWidth="1"/>
    <col min="14169" max="14169" width="8.44140625" style="162" customWidth="1"/>
    <col min="14170" max="14170" width="0" style="162" hidden="1" customWidth="1"/>
    <col min="14171" max="14171" width="9.44140625" style="162" customWidth="1"/>
    <col min="14172" max="14172" width="7.44140625" style="162" customWidth="1"/>
    <col min="14173" max="14173" width="11.5546875" style="162" customWidth="1"/>
    <col min="14174" max="14174" width="8.21875" style="162" customWidth="1"/>
    <col min="14175" max="14175" width="9.5546875" style="162" customWidth="1"/>
    <col min="14176" max="14176" width="0" style="162" hidden="1" customWidth="1"/>
    <col min="14177" max="14177" width="8.109375" style="162" customWidth="1"/>
    <col min="14178" max="14178" width="8.44140625" style="162" customWidth="1"/>
    <col min="14179" max="14179" width="6.5546875" style="162" customWidth="1"/>
    <col min="14180" max="14180" width="7" style="162" customWidth="1"/>
    <col min="14181" max="14181" width="5.88671875" style="162" customWidth="1"/>
    <col min="14182" max="14182" width="6.77734375" style="162" customWidth="1"/>
    <col min="14183" max="14183" width="5.88671875" style="162" customWidth="1"/>
    <col min="14184" max="14184" width="10" style="162" customWidth="1"/>
    <col min="14185" max="14185" width="9.5546875" style="162" customWidth="1"/>
    <col min="14186" max="14186" width="11.44140625" style="162" customWidth="1"/>
    <col min="14187" max="14188" width="7.21875" style="162" customWidth="1"/>
    <col min="14189" max="14189" width="8.44140625" style="162" customWidth="1"/>
    <col min="14190" max="14190" width="8.88671875" style="162" customWidth="1"/>
    <col min="14191" max="14191" width="8.33203125" style="162" customWidth="1"/>
    <col min="14192" max="14192" width="9.21875" style="162" customWidth="1"/>
    <col min="14193" max="14193" width="7.109375" style="162" customWidth="1"/>
    <col min="14194" max="14194" width="7.6640625" style="162" customWidth="1"/>
    <col min="14195" max="14218" width="0" style="162" hidden="1" customWidth="1"/>
    <col min="14219" max="14219" width="9.109375" style="162" customWidth="1"/>
    <col min="14220" max="14220" width="11.21875" style="162" customWidth="1"/>
    <col min="14221" max="14221" width="11" style="162" customWidth="1"/>
    <col min="14222" max="14336" width="9.109375" style="162"/>
    <col min="14337" max="14337" width="4.6640625" style="162" customWidth="1"/>
    <col min="14338" max="14338" width="28.5546875" style="162" customWidth="1"/>
    <col min="14339" max="14409" width="0" style="162" hidden="1" customWidth="1"/>
    <col min="14410" max="14410" width="10.44140625" style="162" customWidth="1"/>
    <col min="14411" max="14411" width="7" style="162" customWidth="1"/>
    <col min="14412" max="14413" width="0" style="162" hidden="1" customWidth="1"/>
    <col min="14414" max="14414" width="9.21875" style="162" customWidth="1"/>
    <col min="14415" max="14415" width="9.88671875" style="162" customWidth="1"/>
    <col min="14416" max="14416" width="8.109375" style="162" customWidth="1"/>
    <col min="14417" max="14421" width="0" style="162" hidden="1" customWidth="1"/>
    <col min="14422" max="14422" width="9.33203125" style="162" customWidth="1"/>
    <col min="14423" max="14423" width="10.77734375" style="162" customWidth="1"/>
    <col min="14424" max="14424" width="0" style="162" hidden="1" customWidth="1"/>
    <col min="14425" max="14425" width="8.44140625" style="162" customWidth="1"/>
    <col min="14426" max="14426" width="0" style="162" hidden="1" customWidth="1"/>
    <col min="14427" max="14427" width="9.44140625" style="162" customWidth="1"/>
    <col min="14428" max="14428" width="7.44140625" style="162" customWidth="1"/>
    <col min="14429" max="14429" width="11.5546875" style="162" customWidth="1"/>
    <col min="14430" max="14430" width="8.21875" style="162" customWidth="1"/>
    <col min="14431" max="14431" width="9.5546875" style="162" customWidth="1"/>
    <col min="14432" max="14432" width="0" style="162" hidden="1" customWidth="1"/>
    <col min="14433" max="14433" width="8.109375" style="162" customWidth="1"/>
    <col min="14434" max="14434" width="8.44140625" style="162" customWidth="1"/>
    <col min="14435" max="14435" width="6.5546875" style="162" customWidth="1"/>
    <col min="14436" max="14436" width="7" style="162" customWidth="1"/>
    <col min="14437" max="14437" width="5.88671875" style="162" customWidth="1"/>
    <col min="14438" max="14438" width="6.77734375" style="162" customWidth="1"/>
    <col min="14439" max="14439" width="5.88671875" style="162" customWidth="1"/>
    <col min="14440" max="14440" width="10" style="162" customWidth="1"/>
    <col min="14441" max="14441" width="9.5546875" style="162" customWidth="1"/>
    <col min="14442" max="14442" width="11.44140625" style="162" customWidth="1"/>
    <col min="14443" max="14444" width="7.21875" style="162" customWidth="1"/>
    <col min="14445" max="14445" width="8.44140625" style="162" customWidth="1"/>
    <col min="14446" max="14446" width="8.88671875" style="162" customWidth="1"/>
    <col min="14447" max="14447" width="8.33203125" style="162" customWidth="1"/>
    <col min="14448" max="14448" width="9.21875" style="162" customWidth="1"/>
    <col min="14449" max="14449" width="7.109375" style="162" customWidth="1"/>
    <col min="14450" max="14450" width="7.6640625" style="162" customWidth="1"/>
    <col min="14451" max="14474" width="0" style="162" hidden="1" customWidth="1"/>
    <col min="14475" max="14475" width="9.109375" style="162" customWidth="1"/>
    <col min="14476" max="14476" width="11.21875" style="162" customWidth="1"/>
    <col min="14477" max="14477" width="11" style="162" customWidth="1"/>
    <col min="14478" max="14592" width="9.109375" style="162"/>
    <col min="14593" max="14593" width="4.6640625" style="162" customWidth="1"/>
    <col min="14594" max="14594" width="28.5546875" style="162" customWidth="1"/>
    <col min="14595" max="14665" width="0" style="162" hidden="1" customWidth="1"/>
    <col min="14666" max="14666" width="10.44140625" style="162" customWidth="1"/>
    <col min="14667" max="14667" width="7" style="162" customWidth="1"/>
    <col min="14668" max="14669" width="0" style="162" hidden="1" customWidth="1"/>
    <col min="14670" max="14670" width="9.21875" style="162" customWidth="1"/>
    <col min="14671" max="14671" width="9.88671875" style="162" customWidth="1"/>
    <col min="14672" max="14672" width="8.109375" style="162" customWidth="1"/>
    <col min="14673" max="14677" width="0" style="162" hidden="1" customWidth="1"/>
    <col min="14678" max="14678" width="9.33203125" style="162" customWidth="1"/>
    <col min="14679" max="14679" width="10.77734375" style="162" customWidth="1"/>
    <col min="14680" max="14680" width="0" style="162" hidden="1" customWidth="1"/>
    <col min="14681" max="14681" width="8.44140625" style="162" customWidth="1"/>
    <col min="14682" max="14682" width="0" style="162" hidden="1" customWidth="1"/>
    <col min="14683" max="14683" width="9.44140625" style="162" customWidth="1"/>
    <col min="14684" max="14684" width="7.44140625" style="162" customWidth="1"/>
    <col min="14685" max="14685" width="11.5546875" style="162" customWidth="1"/>
    <col min="14686" max="14686" width="8.21875" style="162" customWidth="1"/>
    <col min="14687" max="14687" width="9.5546875" style="162" customWidth="1"/>
    <col min="14688" max="14688" width="0" style="162" hidden="1" customWidth="1"/>
    <col min="14689" max="14689" width="8.109375" style="162" customWidth="1"/>
    <col min="14690" max="14690" width="8.44140625" style="162" customWidth="1"/>
    <col min="14691" max="14691" width="6.5546875" style="162" customWidth="1"/>
    <col min="14692" max="14692" width="7" style="162" customWidth="1"/>
    <col min="14693" max="14693" width="5.88671875" style="162" customWidth="1"/>
    <col min="14694" max="14694" width="6.77734375" style="162" customWidth="1"/>
    <col min="14695" max="14695" width="5.88671875" style="162" customWidth="1"/>
    <col min="14696" max="14696" width="10" style="162" customWidth="1"/>
    <col min="14697" max="14697" width="9.5546875" style="162" customWidth="1"/>
    <col min="14698" max="14698" width="11.44140625" style="162" customWidth="1"/>
    <col min="14699" max="14700" width="7.21875" style="162" customWidth="1"/>
    <col min="14701" max="14701" width="8.44140625" style="162" customWidth="1"/>
    <col min="14702" max="14702" width="8.88671875" style="162" customWidth="1"/>
    <col min="14703" max="14703" width="8.33203125" style="162" customWidth="1"/>
    <col min="14704" max="14704" width="9.21875" style="162" customWidth="1"/>
    <col min="14705" max="14705" width="7.109375" style="162" customWidth="1"/>
    <col min="14706" max="14706" width="7.6640625" style="162" customWidth="1"/>
    <col min="14707" max="14730" width="0" style="162" hidden="1" customWidth="1"/>
    <col min="14731" max="14731" width="9.109375" style="162" customWidth="1"/>
    <col min="14732" max="14732" width="11.21875" style="162" customWidth="1"/>
    <col min="14733" max="14733" width="11" style="162" customWidth="1"/>
    <col min="14734" max="14848" width="9.109375" style="162"/>
    <col min="14849" max="14849" width="4.6640625" style="162" customWidth="1"/>
    <col min="14850" max="14850" width="28.5546875" style="162" customWidth="1"/>
    <col min="14851" max="14921" width="0" style="162" hidden="1" customWidth="1"/>
    <col min="14922" max="14922" width="10.44140625" style="162" customWidth="1"/>
    <col min="14923" max="14923" width="7" style="162" customWidth="1"/>
    <col min="14924" max="14925" width="0" style="162" hidden="1" customWidth="1"/>
    <col min="14926" max="14926" width="9.21875" style="162" customWidth="1"/>
    <col min="14927" max="14927" width="9.88671875" style="162" customWidth="1"/>
    <col min="14928" max="14928" width="8.109375" style="162" customWidth="1"/>
    <col min="14929" max="14933" width="0" style="162" hidden="1" customWidth="1"/>
    <col min="14934" max="14934" width="9.33203125" style="162" customWidth="1"/>
    <col min="14935" max="14935" width="10.77734375" style="162" customWidth="1"/>
    <col min="14936" max="14936" width="0" style="162" hidden="1" customWidth="1"/>
    <col min="14937" max="14937" width="8.44140625" style="162" customWidth="1"/>
    <col min="14938" max="14938" width="0" style="162" hidden="1" customWidth="1"/>
    <col min="14939" max="14939" width="9.44140625" style="162" customWidth="1"/>
    <col min="14940" max="14940" width="7.44140625" style="162" customWidth="1"/>
    <col min="14941" max="14941" width="11.5546875" style="162" customWidth="1"/>
    <col min="14942" max="14942" width="8.21875" style="162" customWidth="1"/>
    <col min="14943" max="14943" width="9.5546875" style="162" customWidth="1"/>
    <col min="14944" max="14944" width="0" style="162" hidden="1" customWidth="1"/>
    <col min="14945" max="14945" width="8.109375" style="162" customWidth="1"/>
    <col min="14946" max="14946" width="8.44140625" style="162" customWidth="1"/>
    <col min="14947" max="14947" width="6.5546875" style="162" customWidth="1"/>
    <col min="14948" max="14948" width="7" style="162" customWidth="1"/>
    <col min="14949" max="14949" width="5.88671875" style="162" customWidth="1"/>
    <col min="14950" max="14950" width="6.77734375" style="162" customWidth="1"/>
    <col min="14951" max="14951" width="5.88671875" style="162" customWidth="1"/>
    <col min="14952" max="14952" width="10" style="162" customWidth="1"/>
    <col min="14953" max="14953" width="9.5546875" style="162" customWidth="1"/>
    <col min="14954" max="14954" width="11.44140625" style="162" customWidth="1"/>
    <col min="14955" max="14956" width="7.21875" style="162" customWidth="1"/>
    <col min="14957" max="14957" width="8.44140625" style="162" customWidth="1"/>
    <col min="14958" max="14958" width="8.88671875" style="162" customWidth="1"/>
    <col min="14959" max="14959" width="8.33203125" style="162" customWidth="1"/>
    <col min="14960" max="14960" width="9.21875" style="162" customWidth="1"/>
    <col min="14961" max="14961" width="7.109375" style="162" customWidth="1"/>
    <col min="14962" max="14962" width="7.6640625" style="162" customWidth="1"/>
    <col min="14963" max="14986" width="0" style="162" hidden="1" customWidth="1"/>
    <col min="14987" max="14987" width="9.109375" style="162" customWidth="1"/>
    <col min="14988" max="14988" width="11.21875" style="162" customWidth="1"/>
    <col min="14989" max="14989" width="11" style="162" customWidth="1"/>
    <col min="14990" max="15104" width="9.109375" style="162"/>
    <col min="15105" max="15105" width="4.6640625" style="162" customWidth="1"/>
    <col min="15106" max="15106" width="28.5546875" style="162" customWidth="1"/>
    <col min="15107" max="15177" width="0" style="162" hidden="1" customWidth="1"/>
    <col min="15178" max="15178" width="10.44140625" style="162" customWidth="1"/>
    <col min="15179" max="15179" width="7" style="162" customWidth="1"/>
    <col min="15180" max="15181" width="0" style="162" hidden="1" customWidth="1"/>
    <col min="15182" max="15182" width="9.21875" style="162" customWidth="1"/>
    <col min="15183" max="15183" width="9.88671875" style="162" customWidth="1"/>
    <col min="15184" max="15184" width="8.109375" style="162" customWidth="1"/>
    <col min="15185" max="15189" width="0" style="162" hidden="1" customWidth="1"/>
    <col min="15190" max="15190" width="9.33203125" style="162" customWidth="1"/>
    <col min="15191" max="15191" width="10.77734375" style="162" customWidth="1"/>
    <col min="15192" max="15192" width="0" style="162" hidden="1" customWidth="1"/>
    <col min="15193" max="15193" width="8.44140625" style="162" customWidth="1"/>
    <col min="15194" max="15194" width="0" style="162" hidden="1" customWidth="1"/>
    <col min="15195" max="15195" width="9.44140625" style="162" customWidth="1"/>
    <col min="15196" max="15196" width="7.44140625" style="162" customWidth="1"/>
    <col min="15197" max="15197" width="11.5546875" style="162" customWidth="1"/>
    <col min="15198" max="15198" width="8.21875" style="162" customWidth="1"/>
    <col min="15199" max="15199" width="9.5546875" style="162" customWidth="1"/>
    <col min="15200" max="15200" width="0" style="162" hidden="1" customWidth="1"/>
    <col min="15201" max="15201" width="8.109375" style="162" customWidth="1"/>
    <col min="15202" max="15202" width="8.44140625" style="162" customWidth="1"/>
    <col min="15203" max="15203" width="6.5546875" style="162" customWidth="1"/>
    <col min="15204" max="15204" width="7" style="162" customWidth="1"/>
    <col min="15205" max="15205" width="5.88671875" style="162" customWidth="1"/>
    <col min="15206" max="15206" width="6.77734375" style="162" customWidth="1"/>
    <col min="15207" max="15207" width="5.88671875" style="162" customWidth="1"/>
    <col min="15208" max="15208" width="10" style="162" customWidth="1"/>
    <col min="15209" max="15209" width="9.5546875" style="162" customWidth="1"/>
    <col min="15210" max="15210" width="11.44140625" style="162" customWidth="1"/>
    <col min="15211" max="15212" width="7.21875" style="162" customWidth="1"/>
    <col min="15213" max="15213" width="8.44140625" style="162" customWidth="1"/>
    <col min="15214" max="15214" width="8.88671875" style="162" customWidth="1"/>
    <col min="15215" max="15215" width="8.33203125" style="162" customWidth="1"/>
    <col min="15216" max="15216" width="9.21875" style="162" customWidth="1"/>
    <col min="15217" max="15217" width="7.109375" style="162" customWidth="1"/>
    <col min="15218" max="15218" width="7.6640625" style="162" customWidth="1"/>
    <col min="15219" max="15242" width="0" style="162" hidden="1" customWidth="1"/>
    <col min="15243" max="15243" width="9.109375" style="162" customWidth="1"/>
    <col min="15244" max="15244" width="11.21875" style="162" customWidth="1"/>
    <col min="15245" max="15245" width="11" style="162" customWidth="1"/>
    <col min="15246" max="15360" width="9.109375" style="162"/>
    <col min="15361" max="15361" width="4.6640625" style="162" customWidth="1"/>
    <col min="15362" max="15362" width="28.5546875" style="162" customWidth="1"/>
    <col min="15363" max="15433" width="0" style="162" hidden="1" customWidth="1"/>
    <col min="15434" max="15434" width="10.44140625" style="162" customWidth="1"/>
    <col min="15435" max="15435" width="7" style="162" customWidth="1"/>
    <col min="15436" max="15437" width="0" style="162" hidden="1" customWidth="1"/>
    <col min="15438" max="15438" width="9.21875" style="162" customWidth="1"/>
    <col min="15439" max="15439" width="9.88671875" style="162" customWidth="1"/>
    <col min="15440" max="15440" width="8.109375" style="162" customWidth="1"/>
    <col min="15441" max="15445" width="0" style="162" hidden="1" customWidth="1"/>
    <col min="15446" max="15446" width="9.33203125" style="162" customWidth="1"/>
    <col min="15447" max="15447" width="10.77734375" style="162" customWidth="1"/>
    <col min="15448" max="15448" width="0" style="162" hidden="1" customWidth="1"/>
    <col min="15449" max="15449" width="8.44140625" style="162" customWidth="1"/>
    <col min="15450" max="15450" width="0" style="162" hidden="1" customWidth="1"/>
    <col min="15451" max="15451" width="9.44140625" style="162" customWidth="1"/>
    <col min="15452" max="15452" width="7.44140625" style="162" customWidth="1"/>
    <col min="15453" max="15453" width="11.5546875" style="162" customWidth="1"/>
    <col min="15454" max="15454" width="8.21875" style="162" customWidth="1"/>
    <col min="15455" max="15455" width="9.5546875" style="162" customWidth="1"/>
    <col min="15456" max="15456" width="0" style="162" hidden="1" customWidth="1"/>
    <col min="15457" max="15457" width="8.109375" style="162" customWidth="1"/>
    <col min="15458" max="15458" width="8.44140625" style="162" customWidth="1"/>
    <col min="15459" max="15459" width="6.5546875" style="162" customWidth="1"/>
    <col min="15460" max="15460" width="7" style="162" customWidth="1"/>
    <col min="15461" max="15461" width="5.88671875" style="162" customWidth="1"/>
    <col min="15462" max="15462" width="6.77734375" style="162" customWidth="1"/>
    <col min="15463" max="15463" width="5.88671875" style="162" customWidth="1"/>
    <col min="15464" max="15464" width="10" style="162" customWidth="1"/>
    <col min="15465" max="15465" width="9.5546875" style="162" customWidth="1"/>
    <col min="15466" max="15466" width="11.44140625" style="162" customWidth="1"/>
    <col min="15467" max="15468" width="7.21875" style="162" customWidth="1"/>
    <col min="15469" max="15469" width="8.44140625" style="162" customWidth="1"/>
    <col min="15470" max="15470" width="8.88671875" style="162" customWidth="1"/>
    <col min="15471" max="15471" width="8.33203125" style="162" customWidth="1"/>
    <col min="15472" max="15472" width="9.21875" style="162" customWidth="1"/>
    <col min="15473" max="15473" width="7.109375" style="162" customWidth="1"/>
    <col min="15474" max="15474" width="7.6640625" style="162" customWidth="1"/>
    <col min="15475" max="15498" width="0" style="162" hidden="1" customWidth="1"/>
    <col min="15499" max="15499" width="9.109375" style="162" customWidth="1"/>
    <col min="15500" max="15500" width="11.21875" style="162" customWidth="1"/>
    <col min="15501" max="15501" width="11" style="162" customWidth="1"/>
    <col min="15502" max="15616" width="9.109375" style="162"/>
    <col min="15617" max="15617" width="4.6640625" style="162" customWidth="1"/>
    <col min="15618" max="15618" width="28.5546875" style="162" customWidth="1"/>
    <col min="15619" max="15689" width="0" style="162" hidden="1" customWidth="1"/>
    <col min="15690" max="15690" width="10.44140625" style="162" customWidth="1"/>
    <col min="15691" max="15691" width="7" style="162" customWidth="1"/>
    <col min="15692" max="15693" width="0" style="162" hidden="1" customWidth="1"/>
    <col min="15694" max="15694" width="9.21875" style="162" customWidth="1"/>
    <col min="15695" max="15695" width="9.88671875" style="162" customWidth="1"/>
    <col min="15696" max="15696" width="8.109375" style="162" customWidth="1"/>
    <col min="15697" max="15701" width="0" style="162" hidden="1" customWidth="1"/>
    <col min="15702" max="15702" width="9.33203125" style="162" customWidth="1"/>
    <col min="15703" max="15703" width="10.77734375" style="162" customWidth="1"/>
    <col min="15704" max="15704" width="0" style="162" hidden="1" customWidth="1"/>
    <col min="15705" max="15705" width="8.44140625" style="162" customWidth="1"/>
    <col min="15706" max="15706" width="0" style="162" hidden="1" customWidth="1"/>
    <col min="15707" max="15707" width="9.44140625" style="162" customWidth="1"/>
    <col min="15708" max="15708" width="7.44140625" style="162" customWidth="1"/>
    <col min="15709" max="15709" width="11.5546875" style="162" customWidth="1"/>
    <col min="15710" max="15710" width="8.21875" style="162" customWidth="1"/>
    <col min="15711" max="15711" width="9.5546875" style="162" customWidth="1"/>
    <col min="15712" max="15712" width="0" style="162" hidden="1" customWidth="1"/>
    <col min="15713" max="15713" width="8.109375" style="162" customWidth="1"/>
    <col min="15714" max="15714" width="8.44140625" style="162" customWidth="1"/>
    <col min="15715" max="15715" width="6.5546875" style="162" customWidth="1"/>
    <col min="15716" max="15716" width="7" style="162" customWidth="1"/>
    <col min="15717" max="15717" width="5.88671875" style="162" customWidth="1"/>
    <col min="15718" max="15718" width="6.77734375" style="162" customWidth="1"/>
    <col min="15719" max="15719" width="5.88671875" style="162" customWidth="1"/>
    <col min="15720" max="15720" width="10" style="162" customWidth="1"/>
    <col min="15721" max="15721" width="9.5546875" style="162" customWidth="1"/>
    <col min="15722" max="15722" width="11.44140625" style="162" customWidth="1"/>
    <col min="15723" max="15724" width="7.21875" style="162" customWidth="1"/>
    <col min="15725" max="15725" width="8.44140625" style="162" customWidth="1"/>
    <col min="15726" max="15726" width="8.88671875" style="162" customWidth="1"/>
    <col min="15727" max="15727" width="8.33203125" style="162" customWidth="1"/>
    <col min="15728" max="15728" width="9.21875" style="162" customWidth="1"/>
    <col min="15729" max="15729" width="7.109375" style="162" customWidth="1"/>
    <col min="15730" max="15730" width="7.6640625" style="162" customWidth="1"/>
    <col min="15731" max="15754" width="0" style="162" hidden="1" customWidth="1"/>
    <col min="15755" max="15755" width="9.109375" style="162" customWidth="1"/>
    <col min="15756" max="15756" width="11.21875" style="162" customWidth="1"/>
    <col min="15757" max="15757" width="11" style="162" customWidth="1"/>
    <col min="15758" max="15872" width="9.109375" style="162"/>
    <col min="15873" max="15873" width="4.6640625" style="162" customWidth="1"/>
    <col min="15874" max="15874" width="28.5546875" style="162" customWidth="1"/>
    <col min="15875" max="15945" width="0" style="162" hidden="1" customWidth="1"/>
    <col min="15946" max="15946" width="10.44140625" style="162" customWidth="1"/>
    <col min="15947" max="15947" width="7" style="162" customWidth="1"/>
    <col min="15948" max="15949" width="0" style="162" hidden="1" customWidth="1"/>
    <col min="15950" max="15950" width="9.21875" style="162" customWidth="1"/>
    <col min="15951" max="15951" width="9.88671875" style="162" customWidth="1"/>
    <col min="15952" max="15952" width="8.109375" style="162" customWidth="1"/>
    <col min="15953" max="15957" width="0" style="162" hidden="1" customWidth="1"/>
    <col min="15958" max="15958" width="9.33203125" style="162" customWidth="1"/>
    <col min="15959" max="15959" width="10.77734375" style="162" customWidth="1"/>
    <col min="15960" max="15960" width="0" style="162" hidden="1" customWidth="1"/>
    <col min="15961" max="15961" width="8.44140625" style="162" customWidth="1"/>
    <col min="15962" max="15962" width="0" style="162" hidden="1" customWidth="1"/>
    <col min="15963" max="15963" width="9.44140625" style="162" customWidth="1"/>
    <col min="15964" max="15964" width="7.44140625" style="162" customWidth="1"/>
    <col min="15965" max="15965" width="11.5546875" style="162" customWidth="1"/>
    <col min="15966" max="15966" width="8.21875" style="162" customWidth="1"/>
    <col min="15967" max="15967" width="9.5546875" style="162" customWidth="1"/>
    <col min="15968" max="15968" width="0" style="162" hidden="1" customWidth="1"/>
    <col min="15969" max="15969" width="8.109375" style="162" customWidth="1"/>
    <col min="15970" max="15970" width="8.44140625" style="162" customWidth="1"/>
    <col min="15971" max="15971" width="6.5546875" style="162" customWidth="1"/>
    <col min="15972" max="15972" width="7" style="162" customWidth="1"/>
    <col min="15973" max="15973" width="5.88671875" style="162" customWidth="1"/>
    <col min="15974" max="15974" width="6.77734375" style="162" customWidth="1"/>
    <col min="15975" max="15975" width="5.88671875" style="162" customWidth="1"/>
    <col min="15976" max="15976" width="10" style="162" customWidth="1"/>
    <col min="15977" max="15977" width="9.5546875" style="162" customWidth="1"/>
    <col min="15978" max="15978" width="11.44140625" style="162" customWidth="1"/>
    <col min="15979" max="15980" width="7.21875" style="162" customWidth="1"/>
    <col min="15981" max="15981" width="8.44140625" style="162" customWidth="1"/>
    <col min="15982" max="15982" width="8.88671875" style="162" customWidth="1"/>
    <col min="15983" max="15983" width="8.33203125" style="162" customWidth="1"/>
    <col min="15984" max="15984" width="9.21875" style="162" customWidth="1"/>
    <col min="15985" max="15985" width="7.109375" style="162" customWidth="1"/>
    <col min="15986" max="15986" width="7.6640625" style="162" customWidth="1"/>
    <col min="15987" max="16010" width="0" style="162" hidden="1" customWidth="1"/>
    <col min="16011" max="16011" width="9.109375" style="162" customWidth="1"/>
    <col min="16012" max="16012" width="11.21875" style="162" customWidth="1"/>
    <col min="16013" max="16013" width="11" style="162" customWidth="1"/>
    <col min="16014" max="16128" width="9.109375" style="162"/>
    <col min="16129" max="16129" width="4.6640625" style="162" customWidth="1"/>
    <col min="16130" max="16130" width="28.5546875" style="162" customWidth="1"/>
    <col min="16131" max="16201" width="0" style="162" hidden="1" customWidth="1"/>
    <col min="16202" max="16202" width="10.44140625" style="162" customWidth="1"/>
    <col min="16203" max="16203" width="7" style="162" customWidth="1"/>
    <col min="16204" max="16205" width="0" style="162" hidden="1" customWidth="1"/>
    <col min="16206" max="16206" width="9.21875" style="162" customWidth="1"/>
    <col min="16207" max="16207" width="9.88671875" style="162" customWidth="1"/>
    <col min="16208" max="16208" width="8.109375" style="162" customWidth="1"/>
    <col min="16209" max="16213" width="0" style="162" hidden="1" customWidth="1"/>
    <col min="16214" max="16214" width="9.33203125" style="162" customWidth="1"/>
    <col min="16215" max="16215" width="10.77734375" style="162" customWidth="1"/>
    <col min="16216" max="16216" width="0" style="162" hidden="1" customWidth="1"/>
    <col min="16217" max="16217" width="8.44140625" style="162" customWidth="1"/>
    <col min="16218" max="16218" width="0" style="162" hidden="1" customWidth="1"/>
    <col min="16219" max="16219" width="9.44140625" style="162" customWidth="1"/>
    <col min="16220" max="16220" width="7.44140625" style="162" customWidth="1"/>
    <col min="16221" max="16221" width="11.5546875" style="162" customWidth="1"/>
    <col min="16222" max="16222" width="8.21875" style="162" customWidth="1"/>
    <col min="16223" max="16223" width="9.5546875" style="162" customWidth="1"/>
    <col min="16224" max="16224" width="0" style="162" hidden="1" customWidth="1"/>
    <col min="16225" max="16225" width="8.109375" style="162" customWidth="1"/>
    <col min="16226" max="16226" width="8.44140625" style="162" customWidth="1"/>
    <col min="16227" max="16227" width="6.5546875" style="162" customWidth="1"/>
    <col min="16228" max="16228" width="7" style="162" customWidth="1"/>
    <col min="16229" max="16229" width="5.88671875" style="162" customWidth="1"/>
    <col min="16230" max="16230" width="6.77734375" style="162" customWidth="1"/>
    <col min="16231" max="16231" width="5.88671875" style="162" customWidth="1"/>
    <col min="16232" max="16232" width="10" style="162" customWidth="1"/>
    <col min="16233" max="16233" width="9.5546875" style="162" customWidth="1"/>
    <col min="16234" max="16234" width="11.44140625" style="162" customWidth="1"/>
    <col min="16235" max="16236" width="7.21875" style="162" customWidth="1"/>
    <col min="16237" max="16237" width="8.44140625" style="162" customWidth="1"/>
    <col min="16238" max="16238" width="8.88671875" style="162" customWidth="1"/>
    <col min="16239" max="16239" width="8.33203125" style="162" customWidth="1"/>
    <col min="16240" max="16240" width="9.21875" style="162" customWidth="1"/>
    <col min="16241" max="16241" width="7.109375" style="162" customWidth="1"/>
    <col min="16242" max="16242" width="7.6640625" style="162" customWidth="1"/>
    <col min="16243" max="16266" width="0" style="162" hidden="1" customWidth="1"/>
    <col min="16267" max="16267" width="9.109375" style="162" customWidth="1"/>
    <col min="16268" max="16268" width="11.21875" style="162" customWidth="1"/>
    <col min="16269" max="16269" width="11" style="162" customWidth="1"/>
    <col min="16270" max="16384" width="9.109375" style="162"/>
  </cols>
  <sheetData>
    <row r="1" spans="1:147" s="4" customFormat="1" ht="73.5" customHeight="1" x14ac:dyDescent="0.25">
      <c r="A1" s="1"/>
      <c r="B1" s="545" t="s">
        <v>150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370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</row>
    <row r="2" spans="1:147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374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379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16" t="s">
        <v>29</v>
      </c>
      <c r="CG2" s="518"/>
      <c r="CH2" s="498" t="s">
        <v>30</v>
      </c>
      <c r="CI2" s="499"/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500"/>
      <c r="CU2" s="504" t="s">
        <v>31</v>
      </c>
      <c r="CV2" s="505"/>
      <c r="CW2" s="506"/>
      <c r="CX2" s="564" t="s">
        <v>144</v>
      </c>
      <c r="CY2" s="564"/>
      <c r="CZ2" s="510" t="s">
        <v>32</v>
      </c>
      <c r="DA2" s="511"/>
      <c r="DB2" s="511"/>
      <c r="DC2" s="512"/>
      <c r="DD2" s="521" t="s">
        <v>28</v>
      </c>
      <c r="DE2" s="516" t="s">
        <v>33</v>
      </c>
      <c r="DF2" s="517"/>
      <c r="DG2" s="517"/>
      <c r="DH2" s="517"/>
      <c r="DI2" s="517"/>
      <c r="DJ2" s="518"/>
      <c r="DK2" s="519" t="s">
        <v>34</v>
      </c>
      <c r="DL2" s="483" t="s">
        <v>35</v>
      </c>
      <c r="DM2" s="483"/>
      <c r="DN2" s="483"/>
      <c r="DO2" s="483"/>
      <c r="DP2" s="483"/>
      <c r="DQ2" s="486" t="s">
        <v>36</v>
      </c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8"/>
      <c r="EE2" s="483" t="s">
        <v>37</v>
      </c>
      <c r="EF2" s="483"/>
      <c r="EG2" s="483"/>
      <c r="EH2" s="483"/>
    </row>
    <row r="3" spans="1:147" s="16" customFormat="1" ht="49.8" customHeight="1" x14ac:dyDescent="0.3">
      <c r="A3" s="546"/>
      <c r="B3" s="546"/>
      <c r="C3" s="372" t="s">
        <v>38</v>
      </c>
      <c r="D3" s="380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375"/>
      <c r="U3" s="381"/>
      <c r="V3" s="382"/>
      <c r="W3" s="13" t="s">
        <v>43</v>
      </c>
      <c r="X3" s="382" t="s">
        <v>44</v>
      </c>
      <c r="Y3" s="382" t="s">
        <v>45</v>
      </c>
      <c r="Z3" s="14"/>
      <c r="AA3" s="14"/>
      <c r="AB3" s="14"/>
      <c r="AC3" s="383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4"/>
      <c r="CG3" s="525"/>
      <c r="CH3" s="501"/>
      <c r="CI3" s="502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3"/>
      <c r="CU3" s="507"/>
      <c r="CV3" s="508"/>
      <c r="CW3" s="509"/>
      <c r="CX3" s="564"/>
      <c r="CY3" s="564"/>
      <c r="CZ3" s="513"/>
      <c r="DA3" s="514"/>
      <c r="DB3" s="514"/>
      <c r="DC3" s="515"/>
      <c r="DD3" s="523"/>
      <c r="DE3" s="484" t="s">
        <v>66</v>
      </c>
      <c r="DF3" s="484"/>
      <c r="DG3" s="484" t="s">
        <v>67</v>
      </c>
      <c r="DH3" s="484"/>
      <c r="DI3" s="480" t="s">
        <v>68</v>
      </c>
      <c r="DJ3" s="480" t="s">
        <v>69</v>
      </c>
      <c r="DK3" s="519"/>
      <c r="DL3" s="483"/>
      <c r="DM3" s="483"/>
      <c r="DN3" s="483"/>
      <c r="DO3" s="483"/>
      <c r="DP3" s="483"/>
      <c r="DQ3" s="473" t="s">
        <v>54</v>
      </c>
      <c r="DR3" s="474"/>
      <c r="DS3" s="474"/>
      <c r="DT3" s="474"/>
      <c r="DU3" s="475"/>
      <c r="DV3" s="476" t="s">
        <v>53</v>
      </c>
      <c r="DW3" s="477"/>
      <c r="DX3" s="477"/>
      <c r="DY3" s="477"/>
      <c r="DZ3" s="478"/>
      <c r="EA3" s="479" t="s">
        <v>52</v>
      </c>
      <c r="EB3" s="479"/>
      <c r="EC3" s="479"/>
      <c r="ED3" s="479"/>
      <c r="EE3" s="483"/>
      <c r="EF3" s="483"/>
      <c r="EG3" s="483"/>
      <c r="EH3" s="483"/>
    </row>
    <row r="4" spans="1:147" s="16" customFormat="1" ht="67.2" customHeight="1" x14ac:dyDescent="0.25">
      <c r="A4" s="497"/>
      <c r="B4" s="546"/>
      <c r="C4" s="17" t="s">
        <v>51</v>
      </c>
      <c r="D4" s="384" t="s">
        <v>51</v>
      </c>
      <c r="E4" s="380" t="s">
        <v>50</v>
      </c>
      <c r="F4" s="380" t="s">
        <v>51</v>
      </c>
      <c r="G4" s="380" t="s">
        <v>70</v>
      </c>
      <c r="H4" s="380" t="s">
        <v>71</v>
      </c>
      <c r="I4" s="380" t="s">
        <v>50</v>
      </c>
      <c r="J4" s="380" t="s">
        <v>51</v>
      </c>
      <c r="K4" s="383" t="s">
        <v>50</v>
      </c>
      <c r="L4" s="383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373" t="s">
        <v>51</v>
      </c>
      <c r="S4" s="373" t="s">
        <v>70</v>
      </c>
      <c r="T4" s="373" t="s">
        <v>71</v>
      </c>
      <c r="U4" s="371" t="s">
        <v>50</v>
      </c>
      <c r="V4" s="371" t="s">
        <v>51</v>
      </c>
      <c r="W4" s="14" t="s">
        <v>73</v>
      </c>
      <c r="X4" s="371" t="s">
        <v>74</v>
      </c>
      <c r="Y4" s="21"/>
      <c r="Z4" s="14" t="s">
        <v>50</v>
      </c>
      <c r="AA4" s="14" t="s">
        <v>51</v>
      </c>
      <c r="AB4" s="14" t="s">
        <v>50</v>
      </c>
      <c r="AC4" s="383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376" t="s">
        <v>39</v>
      </c>
      <c r="BF4" s="378" t="s">
        <v>76</v>
      </c>
      <c r="BG4" s="28" t="s">
        <v>60</v>
      </c>
      <c r="BH4" s="29" t="s">
        <v>50</v>
      </c>
      <c r="BI4" s="376" t="s">
        <v>51</v>
      </c>
      <c r="BJ4" s="376" t="s">
        <v>70</v>
      </c>
      <c r="BK4" s="376" t="s">
        <v>77</v>
      </c>
      <c r="BL4" s="30" t="s">
        <v>50</v>
      </c>
      <c r="BM4" s="384" t="s">
        <v>51</v>
      </c>
      <c r="BN4" s="384" t="s">
        <v>70</v>
      </c>
      <c r="BO4" s="376" t="s">
        <v>78</v>
      </c>
      <c r="BP4" s="29" t="s">
        <v>50</v>
      </c>
      <c r="BQ4" s="31" t="s">
        <v>51</v>
      </c>
      <c r="BR4" s="384" t="s">
        <v>70</v>
      </c>
      <c r="BS4" s="376" t="s">
        <v>78</v>
      </c>
      <c r="BT4" s="32" t="s">
        <v>79</v>
      </c>
      <c r="BU4" s="32" t="s">
        <v>80</v>
      </c>
      <c r="BV4" s="25" t="s">
        <v>51</v>
      </c>
      <c r="BW4" s="376" t="s">
        <v>70</v>
      </c>
      <c r="BX4" s="376" t="s">
        <v>81</v>
      </c>
      <c r="BY4" s="484"/>
      <c r="BZ4" s="378" t="s">
        <v>82</v>
      </c>
      <c r="CA4" s="378" t="s">
        <v>83</v>
      </c>
      <c r="CB4" s="484"/>
      <c r="CC4" s="484"/>
      <c r="CD4" s="376" t="s">
        <v>84</v>
      </c>
      <c r="CE4" s="522"/>
      <c r="CF4" s="33" t="s">
        <v>50</v>
      </c>
      <c r="CG4" s="33" t="s">
        <v>51</v>
      </c>
      <c r="CH4" s="24" t="s">
        <v>85</v>
      </c>
      <c r="CI4" s="34" t="s">
        <v>86</v>
      </c>
      <c r="CJ4" s="35" t="s">
        <v>87</v>
      </c>
      <c r="CK4" s="25" t="s">
        <v>88</v>
      </c>
      <c r="CL4" s="25" t="s">
        <v>89</v>
      </c>
      <c r="CM4" s="376" t="s">
        <v>90</v>
      </c>
      <c r="CN4" s="376" t="s">
        <v>91</v>
      </c>
      <c r="CO4" s="24" t="s">
        <v>92</v>
      </c>
      <c r="CP4" s="376" t="s">
        <v>147</v>
      </c>
      <c r="CQ4" s="24" t="s">
        <v>94</v>
      </c>
      <c r="CR4" s="24" t="s">
        <v>95</v>
      </c>
      <c r="CS4" s="376" t="s">
        <v>96</v>
      </c>
      <c r="CT4" s="25" t="s">
        <v>97</v>
      </c>
      <c r="CU4" s="377" t="s">
        <v>50</v>
      </c>
      <c r="CV4" s="377" t="s">
        <v>51</v>
      </c>
      <c r="CW4" s="377" t="s">
        <v>70</v>
      </c>
      <c r="CX4" s="377" t="s">
        <v>82</v>
      </c>
      <c r="CY4" s="377" t="s">
        <v>83</v>
      </c>
      <c r="CZ4" s="25" t="s">
        <v>50</v>
      </c>
      <c r="DA4" s="25" t="s">
        <v>51</v>
      </c>
      <c r="DB4" s="25" t="s">
        <v>70</v>
      </c>
      <c r="DC4" s="25" t="s">
        <v>98</v>
      </c>
      <c r="DD4" s="522"/>
      <c r="DE4" s="25" t="s">
        <v>50</v>
      </c>
      <c r="DF4" s="25" t="s">
        <v>51</v>
      </c>
      <c r="DG4" s="25" t="s">
        <v>50</v>
      </c>
      <c r="DH4" s="25" t="s">
        <v>51</v>
      </c>
      <c r="DI4" s="480"/>
      <c r="DJ4" s="480"/>
      <c r="DK4" s="520"/>
      <c r="DL4" s="376" t="s">
        <v>99</v>
      </c>
      <c r="DM4" s="376" t="s">
        <v>100</v>
      </c>
      <c r="DN4" s="376" t="s">
        <v>101</v>
      </c>
      <c r="DO4" s="384" t="s">
        <v>83</v>
      </c>
      <c r="DP4" s="384" t="s">
        <v>102</v>
      </c>
      <c r="DQ4" s="376" t="s">
        <v>99</v>
      </c>
      <c r="DR4" s="376" t="s">
        <v>100</v>
      </c>
      <c r="DS4" s="376" t="s">
        <v>101</v>
      </c>
      <c r="DT4" s="384" t="s">
        <v>83</v>
      </c>
      <c r="DU4" s="384" t="s">
        <v>102</v>
      </c>
      <c r="DV4" s="376" t="s">
        <v>99</v>
      </c>
      <c r="DW4" s="376" t="s">
        <v>103</v>
      </c>
      <c r="DX4" s="376" t="s">
        <v>101</v>
      </c>
      <c r="DY4" s="384" t="s">
        <v>83</v>
      </c>
      <c r="DZ4" s="384" t="s">
        <v>102</v>
      </c>
      <c r="EA4" s="376" t="s">
        <v>99</v>
      </c>
      <c r="EB4" s="376" t="s">
        <v>101</v>
      </c>
      <c r="EC4" s="384" t="s">
        <v>83</v>
      </c>
      <c r="ED4" s="384" t="s">
        <v>102</v>
      </c>
      <c r="EE4" s="378" t="s">
        <v>99</v>
      </c>
      <c r="EF4" s="378" t="s">
        <v>101</v>
      </c>
      <c r="EG4" s="28" t="s">
        <v>83</v>
      </c>
      <c r="EH4" s="384" t="s">
        <v>102</v>
      </c>
      <c r="EJ4" s="37" t="s">
        <v>106</v>
      </c>
      <c r="EK4" s="37" t="s">
        <v>83</v>
      </c>
      <c r="EL4" s="16" t="s">
        <v>107</v>
      </c>
    </row>
    <row r="5" spans="1:147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9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 t="e">
        <f>BI5-#REF!</f>
        <v>#REF!</v>
      </c>
      <c r="BL5" s="53">
        <v>3300</v>
      </c>
      <c r="BM5" s="54">
        <v>3350</v>
      </c>
      <c r="BN5" s="55">
        <f>BM5/BL5*100</f>
        <v>101.51515151515152</v>
      </c>
      <c r="BO5" s="55" t="e">
        <f>BM5-#REF!</f>
        <v>#REF!</v>
      </c>
      <c r="BP5" s="53">
        <v>8000</v>
      </c>
      <c r="BQ5" s="55">
        <v>30453</v>
      </c>
      <c r="BR5" s="55">
        <f>BQ5/BP5*100</f>
        <v>380.66249999999997</v>
      </c>
      <c r="BS5" s="55" t="e">
        <f>BQ5-#REF!</f>
        <v>#REF!</v>
      </c>
      <c r="BT5" s="53">
        <v>19000</v>
      </c>
      <c r="BU5" s="53">
        <v>25300</v>
      </c>
      <c r="BV5" s="385">
        <v>786</v>
      </c>
      <c r="BW5" s="55">
        <f>BV5/BU5*100</f>
        <v>3.1067193675889326</v>
      </c>
      <c r="BX5" s="54" t="e">
        <f>BV5-#REF!</f>
        <v>#REF!</v>
      </c>
      <c r="BY5" s="54"/>
      <c r="BZ5" s="85">
        <v>2079</v>
      </c>
      <c r="CA5" s="85">
        <v>5300</v>
      </c>
      <c r="CB5" s="56">
        <f>((BM5*0.45)+(BQ5*0.34)+(BV5/1.33*0.18)+(CA5*0.2))/DK5*10</f>
        <v>33.259882409623756</v>
      </c>
      <c r="CC5" s="57" t="e">
        <f>(BO5*0.45+BS5*0.35+(BX5/1.33*0.17))/DK5*10</f>
        <v>#REF!</v>
      </c>
      <c r="CD5" s="57">
        <v>23.1</v>
      </c>
      <c r="CE5" s="43">
        <v>1610</v>
      </c>
      <c r="CF5" s="45">
        <v>1500</v>
      </c>
      <c r="CG5" s="80">
        <v>1817</v>
      </c>
      <c r="CH5" s="58">
        <v>6604</v>
      </c>
      <c r="CI5" s="59">
        <f>CK5+CM5</f>
        <v>6604</v>
      </c>
      <c r="CJ5" s="60">
        <v>200</v>
      </c>
      <c r="CK5" s="43">
        <v>414</v>
      </c>
      <c r="CL5" s="43"/>
      <c r="CM5" s="43">
        <v>6190</v>
      </c>
      <c r="CN5" s="43">
        <f t="shared" ref="CN5:CN24" si="2">CM5-EJ5</f>
        <v>0</v>
      </c>
      <c r="CO5" s="43">
        <v>17579</v>
      </c>
      <c r="CP5" s="43">
        <f t="shared" ref="CP5:CP24" si="3">CO5-EK5</f>
        <v>0</v>
      </c>
      <c r="CQ5" s="61">
        <f t="shared" ref="CQ5:CQ30" si="4">CO5/CM5*10</f>
        <v>28.39903069466882</v>
      </c>
      <c r="CR5" s="62">
        <v>400</v>
      </c>
      <c r="CS5" s="62">
        <f t="shared" ref="CS5:CS24" si="5">CI5/CH5*100</f>
        <v>100</v>
      </c>
      <c r="CT5" s="64"/>
      <c r="CU5" s="64"/>
      <c r="CV5" s="64"/>
      <c r="CW5" s="64"/>
      <c r="CX5" s="64"/>
      <c r="CY5" s="64"/>
      <c r="CZ5" s="65">
        <v>5000</v>
      </c>
      <c r="DA5" s="64">
        <v>1979</v>
      </c>
      <c r="DB5" s="66">
        <f>DA5/CZ5*100</f>
        <v>39.58</v>
      </c>
      <c r="DC5" s="64">
        <f t="shared" ref="DC5:DC26" si="6">DA5-EL5</f>
        <v>397</v>
      </c>
      <c r="DD5" s="43">
        <v>5</v>
      </c>
      <c r="DE5" s="62">
        <v>384</v>
      </c>
      <c r="DF5" s="64">
        <v>384</v>
      </c>
      <c r="DG5" s="62">
        <v>1383</v>
      </c>
      <c r="DH5" s="64">
        <v>1731</v>
      </c>
      <c r="DI5" s="67"/>
      <c r="DJ5" s="67">
        <v>28</v>
      </c>
      <c r="DK5" s="68">
        <v>3917</v>
      </c>
      <c r="DL5" s="69">
        <v>110</v>
      </c>
      <c r="DM5" s="69"/>
      <c r="DN5" s="69">
        <v>110</v>
      </c>
      <c r="DO5" s="51">
        <v>2118</v>
      </c>
      <c r="DP5" s="70">
        <f>DO5/DN5*10</f>
        <v>192.54545454545453</v>
      </c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J5" s="43">
        <v>6190</v>
      </c>
      <c r="EK5" s="43">
        <v>17579</v>
      </c>
      <c r="EL5" s="64">
        <v>1582</v>
      </c>
    </row>
    <row r="6" spans="1:147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 t="e">
        <f>BI6-#REF!</f>
        <v>#REF!</v>
      </c>
      <c r="BL6" s="53"/>
      <c r="BM6" s="54"/>
      <c r="BN6" s="55"/>
      <c r="BO6" s="55" t="e">
        <f>BM6-#REF!</f>
        <v>#REF!</v>
      </c>
      <c r="BP6" s="53"/>
      <c r="BQ6" s="54"/>
      <c r="BR6" s="55"/>
      <c r="BS6" s="55" t="e">
        <f>BQ6-#REF!</f>
        <v>#REF!</v>
      </c>
      <c r="BT6" s="53"/>
      <c r="BU6" s="53"/>
      <c r="BV6" s="54"/>
      <c r="BW6" s="55"/>
      <c r="BX6" s="54" t="e">
        <f>BV6-#REF!</f>
        <v>#REF!</v>
      </c>
      <c r="BY6" s="54"/>
      <c r="BZ6" s="38"/>
      <c r="CA6" s="38"/>
      <c r="CB6" s="56"/>
      <c r="CC6" s="57"/>
      <c r="CD6" s="57"/>
      <c r="CE6" s="57"/>
      <c r="CF6" s="56"/>
      <c r="CG6" s="57"/>
      <c r="CH6" s="58">
        <v>896</v>
      </c>
      <c r="CI6" s="59">
        <f t="shared" ref="CI6:CI27" si="7">CK6+CM6</f>
        <v>896</v>
      </c>
      <c r="CJ6" s="60"/>
      <c r="CK6" s="43"/>
      <c r="CL6" s="43"/>
      <c r="CM6" s="43">
        <v>896</v>
      </c>
      <c r="CN6" s="43">
        <f t="shared" si="2"/>
        <v>0</v>
      </c>
      <c r="CO6" s="43">
        <v>1801</v>
      </c>
      <c r="CP6" s="43">
        <f t="shared" si="3"/>
        <v>0</v>
      </c>
      <c r="CQ6" s="61">
        <f t="shared" si="4"/>
        <v>20.100446428571427</v>
      </c>
      <c r="CR6" s="62"/>
      <c r="CS6" s="62">
        <f t="shared" si="5"/>
        <v>100</v>
      </c>
      <c r="CT6" s="64"/>
      <c r="CU6" s="66"/>
      <c r="CV6" s="66"/>
      <c r="CW6" s="66"/>
      <c r="CX6" s="66"/>
      <c r="CY6" s="66"/>
      <c r="CZ6" s="65">
        <v>896</v>
      </c>
      <c r="DA6" s="64">
        <v>896</v>
      </c>
      <c r="DB6" s="64">
        <f t="shared" ref="DB6:DB30" si="8">DA6/CZ6*100</f>
        <v>100</v>
      </c>
      <c r="DC6" s="64">
        <f t="shared" si="6"/>
        <v>0</v>
      </c>
      <c r="DD6" s="57"/>
      <c r="DE6" s="63"/>
      <c r="DF6" s="66"/>
      <c r="DG6" s="62">
        <v>234</v>
      </c>
      <c r="DH6" s="64">
        <v>269</v>
      </c>
      <c r="DI6" s="67"/>
      <c r="DJ6" s="67"/>
      <c r="DK6" s="68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J6" s="43">
        <v>896</v>
      </c>
      <c r="EK6" s="43">
        <v>1801</v>
      </c>
      <c r="EL6" s="64">
        <v>896</v>
      </c>
    </row>
    <row r="7" spans="1:147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9">BI7/BH7*100</f>
        <v>100</v>
      </c>
      <c r="BK7" s="55" t="e">
        <f>BI7-#REF!</f>
        <v>#REF!</v>
      </c>
      <c r="BL7" s="53">
        <v>1200</v>
      </c>
      <c r="BM7" s="54">
        <v>1205</v>
      </c>
      <c r="BN7" s="55">
        <f t="shared" ref="BN7:BN20" si="10">BM7/BL7*100</f>
        <v>100.41666666666667</v>
      </c>
      <c r="BO7" s="55" t="e">
        <f>BM7-#REF!</f>
        <v>#REF!</v>
      </c>
      <c r="BP7" s="53">
        <v>4500</v>
      </c>
      <c r="BQ7" s="55">
        <v>6917</v>
      </c>
      <c r="BR7" s="55">
        <f t="shared" ref="BR7:BR19" si="11">BQ7/BP7*100</f>
        <v>153.71111111111111</v>
      </c>
      <c r="BS7" s="55" t="e">
        <f>BQ7-#REF!</f>
        <v>#REF!</v>
      </c>
      <c r="BT7" s="53">
        <v>10000</v>
      </c>
      <c r="BU7" s="53">
        <v>13000</v>
      </c>
      <c r="BV7" s="385">
        <v>8650</v>
      </c>
      <c r="BW7" s="55">
        <f t="shared" ref="BW7:BW30" si="12">BV7/BU7*100</f>
        <v>66.538461538461533</v>
      </c>
      <c r="BX7" s="54" t="e">
        <f>BV7-#REF!</f>
        <v>#REF!</v>
      </c>
      <c r="BY7" s="55">
        <v>1210</v>
      </c>
      <c r="BZ7" s="43">
        <v>800</v>
      </c>
      <c r="CA7" s="43">
        <v>1418</v>
      </c>
      <c r="CB7" s="56">
        <f t="shared" ref="CB7:CB20" si="13">((BM7*0.45)+(BQ7*0.34)+(BV7/1.33*0.18)+(CA7*0.2))/DK7*10</f>
        <v>27.855904495383239</v>
      </c>
      <c r="CC7" s="57" t="e">
        <f t="shared" ref="CC7:CC20" si="14">(BO7*0.45+BS7*0.35+(BX7/1.33*0.17))/DK7*10</f>
        <v>#REF!</v>
      </c>
      <c r="CD7" s="57">
        <v>18.899999999999999</v>
      </c>
      <c r="CE7" s="80">
        <v>521</v>
      </c>
      <c r="CF7" s="45">
        <v>521</v>
      </c>
      <c r="CG7" s="80">
        <v>521</v>
      </c>
      <c r="CH7" s="58">
        <v>1788</v>
      </c>
      <c r="CI7" s="59">
        <f t="shared" si="7"/>
        <v>1788</v>
      </c>
      <c r="CJ7" s="60">
        <v>286</v>
      </c>
      <c r="CK7" s="43">
        <v>250</v>
      </c>
      <c r="CL7" s="43"/>
      <c r="CM7" s="43">
        <v>1538</v>
      </c>
      <c r="CN7" s="43">
        <f t="shared" si="2"/>
        <v>0</v>
      </c>
      <c r="CO7" s="43">
        <v>5244.6</v>
      </c>
      <c r="CP7" s="43">
        <f t="shared" si="3"/>
        <v>0</v>
      </c>
      <c r="CQ7" s="61">
        <f t="shared" si="4"/>
        <v>34.100130039011709</v>
      </c>
      <c r="CR7" s="62">
        <v>101</v>
      </c>
      <c r="CS7" s="62">
        <f t="shared" si="5"/>
        <v>100</v>
      </c>
      <c r="CT7" s="64"/>
      <c r="CU7" s="66"/>
      <c r="CV7" s="66"/>
      <c r="CW7" s="66"/>
      <c r="CX7" s="66"/>
      <c r="CY7" s="66"/>
      <c r="CZ7" s="65">
        <v>1700</v>
      </c>
      <c r="DA7" s="65">
        <v>1140</v>
      </c>
      <c r="DB7" s="66">
        <f t="shared" si="8"/>
        <v>67.058823529411754</v>
      </c>
      <c r="DC7" s="64">
        <f t="shared" si="6"/>
        <v>30</v>
      </c>
      <c r="DD7" s="43">
        <v>1</v>
      </c>
      <c r="DE7" s="62">
        <v>93</v>
      </c>
      <c r="DF7" s="64"/>
      <c r="DG7" s="62">
        <v>370</v>
      </c>
      <c r="DH7" s="64">
        <v>455</v>
      </c>
      <c r="DI7" s="67"/>
      <c r="DJ7" s="67"/>
      <c r="DK7" s="67">
        <v>1561</v>
      </c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J7" s="43">
        <v>1538</v>
      </c>
      <c r="EK7" s="43">
        <v>5244.6</v>
      </c>
      <c r="EL7" s="65">
        <v>1110</v>
      </c>
    </row>
    <row r="8" spans="1:147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9"/>
        <v>100</v>
      </c>
      <c r="BK8" s="55" t="e">
        <f>BI8-#REF!</f>
        <v>#REF!</v>
      </c>
      <c r="BL8" s="53">
        <v>500</v>
      </c>
      <c r="BM8" s="54">
        <v>700</v>
      </c>
      <c r="BN8" s="55">
        <f t="shared" si="10"/>
        <v>140</v>
      </c>
      <c r="BO8" s="55" t="e">
        <f>BM8-#REF!</f>
        <v>#REF!</v>
      </c>
      <c r="BP8" s="53">
        <v>1100</v>
      </c>
      <c r="BQ8" s="54">
        <v>787</v>
      </c>
      <c r="BR8" s="55">
        <f t="shared" si="11"/>
        <v>71.545454545454547</v>
      </c>
      <c r="BS8" s="55" t="e">
        <f>BQ8-#REF!</f>
        <v>#REF!</v>
      </c>
      <c r="BT8" s="53">
        <v>3000</v>
      </c>
      <c r="BU8" s="53">
        <v>3933</v>
      </c>
      <c r="BV8" s="54">
        <v>3980</v>
      </c>
      <c r="BW8" s="55">
        <f t="shared" si="12"/>
        <v>101.1950165268243</v>
      </c>
      <c r="BX8" s="54" t="e">
        <f>BV8-#REF!</f>
        <v>#REF!</v>
      </c>
      <c r="BY8" s="54"/>
      <c r="BZ8" s="38">
        <v>230</v>
      </c>
      <c r="CA8" s="38">
        <v>160</v>
      </c>
      <c r="CB8" s="56">
        <f t="shared" si="13"/>
        <v>23.110753838504078</v>
      </c>
      <c r="CC8" s="57" t="e">
        <f t="shared" si="14"/>
        <v>#REF!</v>
      </c>
      <c r="CD8" s="57">
        <v>17.7</v>
      </c>
      <c r="CE8" s="43">
        <v>423</v>
      </c>
      <c r="CF8" s="45">
        <v>423</v>
      </c>
      <c r="CG8" s="80">
        <v>423</v>
      </c>
      <c r="CH8" s="58">
        <v>634</v>
      </c>
      <c r="CI8" s="59">
        <f t="shared" si="7"/>
        <v>634</v>
      </c>
      <c r="CJ8" s="60"/>
      <c r="CK8" s="43">
        <v>244</v>
      </c>
      <c r="CL8" s="43"/>
      <c r="CM8" s="43">
        <v>390</v>
      </c>
      <c r="CN8" s="43">
        <f t="shared" si="2"/>
        <v>0</v>
      </c>
      <c r="CO8" s="43">
        <v>420</v>
      </c>
      <c r="CP8" s="43">
        <f t="shared" si="3"/>
        <v>0</v>
      </c>
      <c r="CQ8" s="61">
        <f t="shared" si="4"/>
        <v>10.769230769230768</v>
      </c>
      <c r="CR8" s="62">
        <v>10</v>
      </c>
      <c r="CS8" s="62">
        <f t="shared" si="5"/>
        <v>100</v>
      </c>
      <c r="CT8" s="64"/>
      <c r="CU8" s="64"/>
      <c r="CV8" s="64"/>
      <c r="CW8" s="64"/>
      <c r="CX8" s="64"/>
      <c r="CY8" s="64"/>
      <c r="CZ8" s="65">
        <v>530</v>
      </c>
      <c r="DA8" s="65">
        <v>540</v>
      </c>
      <c r="DB8" s="66">
        <f t="shared" si="8"/>
        <v>101.88679245283019</v>
      </c>
      <c r="DC8" s="64">
        <f t="shared" si="6"/>
        <v>25</v>
      </c>
      <c r="DD8" s="43">
        <v>1</v>
      </c>
      <c r="DE8" s="62">
        <v>93</v>
      </c>
      <c r="DF8" s="64"/>
      <c r="DG8" s="62">
        <v>106</v>
      </c>
      <c r="DH8" s="64">
        <v>75</v>
      </c>
      <c r="DI8" s="67"/>
      <c r="DJ8" s="67">
        <v>0</v>
      </c>
      <c r="DK8" s="68">
        <v>499</v>
      </c>
      <c r="DL8" s="69">
        <v>30</v>
      </c>
      <c r="DM8" s="69"/>
      <c r="DN8" s="69">
        <v>30</v>
      </c>
      <c r="DO8" s="51">
        <v>237</v>
      </c>
      <c r="DP8" s="70">
        <f>DO8/DN8*10</f>
        <v>79</v>
      </c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J8" s="43">
        <v>390</v>
      </c>
      <c r="EK8" s="43">
        <v>420</v>
      </c>
      <c r="EL8" s="65">
        <v>515</v>
      </c>
    </row>
    <row r="9" spans="1:147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 t="e">
        <f>BI9-#REF!</f>
        <v>#REF!</v>
      </c>
      <c r="BL9" s="53">
        <v>750</v>
      </c>
      <c r="BM9" s="54">
        <v>1290</v>
      </c>
      <c r="BN9" s="55">
        <f t="shared" si="10"/>
        <v>172</v>
      </c>
      <c r="BO9" s="55" t="e">
        <f>BM9-#REF!</f>
        <v>#REF!</v>
      </c>
      <c r="BP9" s="53">
        <v>1600</v>
      </c>
      <c r="BQ9" s="54">
        <v>292</v>
      </c>
      <c r="BR9" s="55">
        <f t="shared" si="11"/>
        <v>18.25</v>
      </c>
      <c r="BS9" s="55" t="e">
        <f>BQ9-#REF!</f>
        <v>#REF!</v>
      </c>
      <c r="BT9" s="53">
        <v>4700</v>
      </c>
      <c r="BU9" s="53">
        <v>6700</v>
      </c>
      <c r="BV9" s="54">
        <v>11810</v>
      </c>
      <c r="BW9" s="55">
        <f t="shared" si="12"/>
        <v>176.26865671641792</v>
      </c>
      <c r="BX9" s="54" t="e">
        <f>BV9-#REF!</f>
        <v>#REF!</v>
      </c>
      <c r="BY9" s="54">
        <v>292</v>
      </c>
      <c r="BZ9" s="38">
        <v>1550</v>
      </c>
      <c r="CA9" s="38">
        <v>652</v>
      </c>
      <c r="CB9" s="56">
        <f t="shared" si="13"/>
        <v>27.307549485959797</v>
      </c>
      <c r="CC9" s="57" t="e">
        <f t="shared" si="14"/>
        <v>#REF!</v>
      </c>
      <c r="CD9" s="57">
        <v>18.100000000000001</v>
      </c>
      <c r="CE9" s="43">
        <v>480</v>
      </c>
      <c r="CF9" s="45">
        <v>480</v>
      </c>
      <c r="CG9" s="43">
        <v>391</v>
      </c>
      <c r="CH9" s="58">
        <v>1880</v>
      </c>
      <c r="CI9" s="59">
        <f t="shared" si="7"/>
        <v>1880</v>
      </c>
      <c r="CJ9" s="60"/>
      <c r="CK9" s="43">
        <v>20</v>
      </c>
      <c r="CL9" s="43"/>
      <c r="CM9" s="43">
        <v>1860</v>
      </c>
      <c r="CN9" s="43">
        <f t="shared" si="2"/>
        <v>0</v>
      </c>
      <c r="CO9" s="43">
        <v>3490</v>
      </c>
      <c r="CP9" s="43">
        <f t="shared" si="3"/>
        <v>0</v>
      </c>
      <c r="CQ9" s="61">
        <f t="shared" si="4"/>
        <v>18.763440860215056</v>
      </c>
      <c r="CR9" s="62">
        <v>95</v>
      </c>
      <c r="CS9" s="62">
        <f t="shared" si="5"/>
        <v>100</v>
      </c>
      <c r="CT9" s="64"/>
      <c r="CU9" s="64"/>
      <c r="CV9" s="64"/>
      <c r="CW9" s="64"/>
      <c r="CX9" s="64"/>
      <c r="CY9" s="64"/>
      <c r="CZ9" s="65">
        <v>1100</v>
      </c>
      <c r="DA9" s="64">
        <v>1050</v>
      </c>
      <c r="DB9" s="66">
        <f t="shared" si="8"/>
        <v>95.454545454545453</v>
      </c>
      <c r="DC9" s="64">
        <f t="shared" si="6"/>
        <v>99</v>
      </c>
      <c r="DD9" s="43">
        <v>3</v>
      </c>
      <c r="DE9" s="62">
        <v>99</v>
      </c>
      <c r="DF9" s="64">
        <v>99</v>
      </c>
      <c r="DG9" s="62">
        <v>363</v>
      </c>
      <c r="DH9" s="64">
        <v>363</v>
      </c>
      <c r="DI9" s="67"/>
      <c r="DJ9" s="67"/>
      <c r="DK9" s="68">
        <v>882</v>
      </c>
      <c r="DL9" s="69"/>
      <c r="DM9" s="69"/>
      <c r="DN9" s="69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J9" s="43">
        <v>1860</v>
      </c>
      <c r="EK9" s="43">
        <v>3490</v>
      </c>
      <c r="EL9" s="64">
        <v>951</v>
      </c>
    </row>
    <row r="10" spans="1:147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9"/>
        <v>100</v>
      </c>
      <c r="BK10" s="55" t="e">
        <f>BI10-#REF!</f>
        <v>#REF!</v>
      </c>
      <c r="BL10" s="53">
        <v>380</v>
      </c>
      <c r="BM10" s="54">
        <v>160</v>
      </c>
      <c r="BN10" s="55">
        <f t="shared" si="10"/>
        <v>42.105263157894733</v>
      </c>
      <c r="BO10" s="55" t="e">
        <f>BM10-#REF!</f>
        <v>#REF!</v>
      </c>
      <c r="BP10" s="53">
        <v>3800</v>
      </c>
      <c r="BQ10" s="54">
        <v>3850</v>
      </c>
      <c r="BR10" s="55">
        <f t="shared" si="11"/>
        <v>101.31578947368421</v>
      </c>
      <c r="BS10" s="55" t="e">
        <f>BQ10-#REF!</f>
        <v>#REF!</v>
      </c>
      <c r="BT10" s="53"/>
      <c r="BU10" s="53"/>
      <c r="BV10" s="54"/>
      <c r="BW10" s="55"/>
      <c r="BX10" s="54" t="e">
        <f>BV10-#REF!</f>
        <v>#REF!</v>
      </c>
      <c r="BY10" s="54">
        <v>3850</v>
      </c>
      <c r="BZ10" s="85">
        <v>660</v>
      </c>
      <c r="CA10" s="85">
        <v>650</v>
      </c>
      <c r="CB10" s="56">
        <f t="shared" si="13"/>
        <v>24.489465153970826</v>
      </c>
      <c r="CC10" s="57" t="e">
        <f t="shared" si="14"/>
        <v>#REF!</v>
      </c>
      <c r="CD10" s="57">
        <v>15.2</v>
      </c>
      <c r="CE10" s="43">
        <v>90</v>
      </c>
      <c r="CF10" s="45">
        <v>140</v>
      </c>
      <c r="CG10" s="43">
        <v>90</v>
      </c>
      <c r="CH10" s="58">
        <v>760</v>
      </c>
      <c r="CI10" s="59">
        <f t="shared" si="7"/>
        <v>760</v>
      </c>
      <c r="CJ10" s="60"/>
      <c r="CK10" s="43">
        <v>45</v>
      </c>
      <c r="CL10" s="43"/>
      <c r="CM10" s="43">
        <v>715</v>
      </c>
      <c r="CN10" s="43">
        <f t="shared" si="2"/>
        <v>0</v>
      </c>
      <c r="CO10" s="43">
        <v>2088</v>
      </c>
      <c r="CP10" s="43">
        <f t="shared" si="3"/>
        <v>0</v>
      </c>
      <c r="CQ10" s="61">
        <f t="shared" si="4"/>
        <v>29.2027972027972</v>
      </c>
      <c r="CR10" s="62">
        <v>35</v>
      </c>
      <c r="CS10" s="62">
        <f t="shared" si="5"/>
        <v>100</v>
      </c>
      <c r="CT10" s="64"/>
      <c r="CU10" s="66"/>
      <c r="CV10" s="66"/>
      <c r="CW10" s="66"/>
      <c r="CX10" s="66"/>
      <c r="CY10" s="66"/>
      <c r="CZ10" s="65">
        <v>800</v>
      </c>
      <c r="DA10" s="64">
        <v>575</v>
      </c>
      <c r="DB10" s="64">
        <f t="shared" si="8"/>
        <v>71.875</v>
      </c>
      <c r="DC10" s="64">
        <f t="shared" si="6"/>
        <v>30</v>
      </c>
      <c r="DD10" s="43">
        <v>1</v>
      </c>
      <c r="DE10" s="62">
        <v>30</v>
      </c>
      <c r="DF10" s="64">
        <v>21</v>
      </c>
      <c r="DG10" s="62">
        <v>180</v>
      </c>
      <c r="DH10" s="64">
        <v>220</v>
      </c>
      <c r="DI10" s="67"/>
      <c r="DJ10" s="67">
        <v>0</v>
      </c>
      <c r="DK10" s="68">
        <v>617</v>
      </c>
      <c r="DL10" s="69">
        <v>40</v>
      </c>
      <c r="DM10" s="69"/>
      <c r="DN10" s="69">
        <v>40</v>
      </c>
      <c r="DO10" s="51">
        <v>402</v>
      </c>
      <c r="DP10" s="70">
        <f t="shared" ref="DP10:DP15" si="15">DO10/DN10*10</f>
        <v>100.5</v>
      </c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J10" s="43">
        <v>715</v>
      </c>
      <c r="EK10" s="43">
        <v>2088</v>
      </c>
      <c r="EL10" s="64">
        <v>545</v>
      </c>
    </row>
    <row r="11" spans="1:147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9"/>
        <v>100</v>
      </c>
      <c r="BK11" s="55" t="e">
        <f>BI11-#REF!</f>
        <v>#REF!</v>
      </c>
      <c r="BL11" s="53">
        <v>230</v>
      </c>
      <c r="BM11" s="54">
        <v>315</v>
      </c>
      <c r="BN11" s="55">
        <f t="shared" si="10"/>
        <v>136.95652173913044</v>
      </c>
      <c r="BO11" s="55" t="e">
        <f>BM11-#REF!</f>
        <v>#REF!</v>
      </c>
      <c r="BP11" s="53">
        <v>680</v>
      </c>
      <c r="BQ11" s="54">
        <v>830</v>
      </c>
      <c r="BR11" s="55">
        <f t="shared" si="11"/>
        <v>122.05882352941177</v>
      </c>
      <c r="BS11" s="55" t="e">
        <f>BQ11-#REF!</f>
        <v>#REF!</v>
      </c>
      <c r="BT11" s="53">
        <v>1690</v>
      </c>
      <c r="BU11" s="53">
        <v>2200</v>
      </c>
      <c r="BV11" s="54">
        <v>2200</v>
      </c>
      <c r="BW11" s="55">
        <f t="shared" si="12"/>
        <v>100</v>
      </c>
      <c r="BX11" s="54" t="e">
        <f>BV11-#REF!</f>
        <v>#REF!</v>
      </c>
      <c r="BY11" s="54"/>
      <c r="BZ11" s="85">
        <v>450</v>
      </c>
      <c r="CA11" s="85">
        <v>480</v>
      </c>
      <c r="CB11" s="56">
        <f t="shared" si="13"/>
        <v>21.805182957393484</v>
      </c>
      <c r="CC11" s="57" t="e">
        <f t="shared" si="14"/>
        <v>#REF!</v>
      </c>
      <c r="CD11" s="57">
        <v>12.2</v>
      </c>
      <c r="CE11" s="80">
        <v>70</v>
      </c>
      <c r="CF11" s="45">
        <v>70</v>
      </c>
      <c r="CG11" s="80">
        <v>70</v>
      </c>
      <c r="CH11" s="58">
        <v>590</v>
      </c>
      <c r="CI11" s="59">
        <f t="shared" si="7"/>
        <v>590</v>
      </c>
      <c r="CJ11" s="60"/>
      <c r="CK11" s="43">
        <v>45</v>
      </c>
      <c r="CL11" s="43"/>
      <c r="CM11" s="43">
        <v>545</v>
      </c>
      <c r="CN11" s="43">
        <f t="shared" si="2"/>
        <v>0</v>
      </c>
      <c r="CO11" s="43">
        <v>1526</v>
      </c>
      <c r="CP11" s="43">
        <f t="shared" si="3"/>
        <v>0</v>
      </c>
      <c r="CQ11" s="61">
        <f t="shared" si="4"/>
        <v>28</v>
      </c>
      <c r="CR11" s="62">
        <v>40</v>
      </c>
      <c r="CS11" s="62">
        <f t="shared" si="5"/>
        <v>100</v>
      </c>
      <c r="CT11" s="64"/>
      <c r="CU11" s="66"/>
      <c r="CV11" s="66"/>
      <c r="CW11" s="66"/>
      <c r="CX11" s="66"/>
      <c r="CY11" s="66"/>
      <c r="CZ11" s="65">
        <v>500</v>
      </c>
      <c r="DA11" s="64">
        <v>470</v>
      </c>
      <c r="DB11" s="66">
        <f t="shared" si="8"/>
        <v>94</v>
      </c>
      <c r="DC11" s="64">
        <f t="shared" si="6"/>
        <v>10</v>
      </c>
      <c r="DD11" s="43">
        <v>1</v>
      </c>
      <c r="DE11" s="62">
        <v>15</v>
      </c>
      <c r="DF11" s="64">
        <v>15</v>
      </c>
      <c r="DG11" s="62">
        <v>131</v>
      </c>
      <c r="DH11" s="64">
        <v>140</v>
      </c>
      <c r="DI11" s="67"/>
      <c r="DJ11" s="67">
        <v>0</v>
      </c>
      <c r="DK11" s="68">
        <v>375</v>
      </c>
      <c r="DL11" s="69">
        <v>20</v>
      </c>
      <c r="DM11" s="69">
        <v>15</v>
      </c>
      <c r="DN11" s="69">
        <v>20</v>
      </c>
      <c r="DO11" s="51">
        <v>240</v>
      </c>
      <c r="DP11" s="51">
        <f t="shared" si="15"/>
        <v>120</v>
      </c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J11" s="43">
        <v>545</v>
      </c>
      <c r="EK11" s="43">
        <v>1526</v>
      </c>
      <c r="EL11" s="64">
        <v>460</v>
      </c>
    </row>
    <row r="12" spans="1:147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9"/>
        <v>100</v>
      </c>
      <c r="BK12" s="55" t="e">
        <f>BI12-#REF!</f>
        <v>#REF!</v>
      </c>
      <c r="BL12" s="53">
        <v>1630</v>
      </c>
      <c r="BM12" s="54">
        <v>564</v>
      </c>
      <c r="BN12" s="55">
        <f t="shared" si="10"/>
        <v>34.601226993865033</v>
      </c>
      <c r="BO12" s="55" t="e">
        <f>BM12-#REF!</f>
        <v>#REF!</v>
      </c>
      <c r="BP12" s="53">
        <v>3700</v>
      </c>
      <c r="BQ12" s="54">
        <v>1990</v>
      </c>
      <c r="BR12" s="55">
        <f t="shared" si="11"/>
        <v>53.783783783783775</v>
      </c>
      <c r="BS12" s="55" t="e">
        <f>BQ12-#REF!</f>
        <v>#REF!</v>
      </c>
      <c r="BT12" s="53">
        <v>3600</v>
      </c>
      <c r="BU12" s="53">
        <v>4800</v>
      </c>
      <c r="BV12" s="54">
        <v>7902</v>
      </c>
      <c r="BW12" s="55">
        <f t="shared" si="12"/>
        <v>164.625</v>
      </c>
      <c r="BX12" s="54" t="e">
        <f>BV12-#REF!</f>
        <v>#REF!</v>
      </c>
      <c r="BY12" s="54">
        <v>1990</v>
      </c>
      <c r="BZ12" s="38">
        <v>750</v>
      </c>
      <c r="CA12" s="38">
        <v>1278</v>
      </c>
      <c r="CB12" s="56">
        <f t="shared" si="13"/>
        <v>15.016269034770682</v>
      </c>
      <c r="CC12" s="57" t="e">
        <f t="shared" si="14"/>
        <v>#REF!</v>
      </c>
      <c r="CD12" s="57">
        <v>10</v>
      </c>
      <c r="CE12" s="80">
        <v>250</v>
      </c>
      <c r="CF12" s="45">
        <v>250</v>
      </c>
      <c r="CG12" s="80">
        <v>250</v>
      </c>
      <c r="CH12" s="58">
        <v>1380</v>
      </c>
      <c r="CI12" s="59">
        <f t="shared" si="7"/>
        <v>1380</v>
      </c>
      <c r="CJ12" s="60">
        <v>162</v>
      </c>
      <c r="CK12" s="43"/>
      <c r="CL12" s="43"/>
      <c r="CM12" s="43">
        <v>1380</v>
      </c>
      <c r="CN12" s="43">
        <f t="shared" si="2"/>
        <v>0</v>
      </c>
      <c r="CO12" s="43">
        <v>4050</v>
      </c>
      <c r="CP12" s="43">
        <f t="shared" si="3"/>
        <v>0</v>
      </c>
      <c r="CQ12" s="61">
        <f t="shared" si="4"/>
        <v>29.347826086956523</v>
      </c>
      <c r="CR12" s="62">
        <v>140</v>
      </c>
      <c r="CS12" s="62">
        <f t="shared" si="5"/>
        <v>100</v>
      </c>
      <c r="CT12" s="64"/>
      <c r="CU12" s="64"/>
      <c r="CV12" s="64"/>
      <c r="CW12" s="64"/>
      <c r="CX12" s="64"/>
      <c r="CY12" s="64"/>
      <c r="CZ12" s="65">
        <v>1800</v>
      </c>
      <c r="DA12" s="64">
        <v>632</v>
      </c>
      <c r="DB12" s="66">
        <f t="shared" si="8"/>
        <v>35.111111111111107</v>
      </c>
      <c r="DC12" s="64">
        <f t="shared" si="6"/>
        <v>60</v>
      </c>
      <c r="DD12" s="43">
        <v>1</v>
      </c>
      <c r="DE12" s="62">
        <v>55</v>
      </c>
      <c r="DF12" s="64">
        <v>55</v>
      </c>
      <c r="DG12" s="62">
        <v>350</v>
      </c>
      <c r="DH12" s="64">
        <v>350</v>
      </c>
      <c r="DI12" s="67"/>
      <c r="DJ12" s="67"/>
      <c r="DK12" s="68">
        <v>1502</v>
      </c>
      <c r="DL12" s="69">
        <v>41</v>
      </c>
      <c r="DM12" s="69"/>
      <c r="DN12" s="69">
        <v>41</v>
      </c>
      <c r="DO12" s="51">
        <v>679</v>
      </c>
      <c r="DP12" s="70">
        <f t="shared" si="15"/>
        <v>165.60975609756099</v>
      </c>
      <c r="DQ12" s="51">
        <v>25</v>
      </c>
      <c r="DR12" s="51"/>
      <c r="DS12" s="69">
        <v>25</v>
      </c>
      <c r="DT12" s="51">
        <v>360</v>
      </c>
      <c r="DU12" s="51">
        <f>DT12/DS12*10</f>
        <v>144</v>
      </c>
      <c r="DV12" s="51">
        <v>20</v>
      </c>
      <c r="DW12" s="51"/>
      <c r="DX12" s="69">
        <v>20</v>
      </c>
      <c r="DY12" s="51">
        <v>318</v>
      </c>
      <c r="DZ12" s="51">
        <f>DY12/DX12*10</f>
        <v>159</v>
      </c>
      <c r="EA12" s="51">
        <v>25</v>
      </c>
      <c r="EB12" s="81">
        <v>25</v>
      </c>
      <c r="EC12" s="81">
        <v>1957</v>
      </c>
      <c r="ED12" s="51">
        <f>EC12/EB12*10</f>
        <v>782.8</v>
      </c>
      <c r="EE12" s="51">
        <f>DQ12+DV12+EA12</f>
        <v>70</v>
      </c>
      <c r="EF12" s="51">
        <f>DS12+DX12+EB12</f>
        <v>70</v>
      </c>
      <c r="EG12" s="51">
        <f>DT12+DY12+EC12</f>
        <v>2635</v>
      </c>
      <c r="EH12" s="51">
        <f>EG12/EF12*10</f>
        <v>376.42857142857144</v>
      </c>
      <c r="EJ12" s="43">
        <v>1380</v>
      </c>
      <c r="EK12" s="43">
        <v>4050</v>
      </c>
      <c r="EL12" s="64">
        <v>572</v>
      </c>
    </row>
    <row r="13" spans="1:147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9"/>
        <v>100</v>
      </c>
      <c r="BK13" s="55" t="e">
        <f>BI13-#REF!</f>
        <v>#REF!</v>
      </c>
      <c r="BL13" s="53">
        <v>650</v>
      </c>
      <c r="BM13" s="54">
        <v>800</v>
      </c>
      <c r="BN13" s="55">
        <f t="shared" si="10"/>
        <v>123.07692307692308</v>
      </c>
      <c r="BO13" s="55" t="e">
        <f>BM13-#REF!</f>
        <v>#REF!</v>
      </c>
      <c r="BP13" s="53">
        <v>2850</v>
      </c>
      <c r="BQ13" s="54">
        <v>3030</v>
      </c>
      <c r="BR13" s="55">
        <f t="shared" si="11"/>
        <v>106.31578947368421</v>
      </c>
      <c r="BS13" s="55" t="e">
        <f>BQ13-#REF!</f>
        <v>#REF!</v>
      </c>
      <c r="BT13" s="53"/>
      <c r="BU13" s="53"/>
      <c r="BV13" s="54"/>
      <c r="BW13" s="55"/>
      <c r="BX13" s="54" t="e">
        <f>BV13-#REF!</f>
        <v>#REF!</v>
      </c>
      <c r="BY13" s="54">
        <v>3030</v>
      </c>
      <c r="BZ13" s="85">
        <v>620</v>
      </c>
      <c r="CA13" s="85">
        <v>730</v>
      </c>
      <c r="CB13" s="56">
        <f t="shared" si="13"/>
        <v>26.349914236706692</v>
      </c>
      <c r="CC13" s="57" t="e">
        <f t="shared" si="14"/>
        <v>#REF!</v>
      </c>
      <c r="CD13" s="57">
        <v>22</v>
      </c>
      <c r="CE13" s="80">
        <v>350</v>
      </c>
      <c r="CF13" s="45">
        <v>350</v>
      </c>
      <c r="CG13" s="80">
        <v>350</v>
      </c>
      <c r="CH13" s="58">
        <v>1113</v>
      </c>
      <c r="CI13" s="59">
        <f t="shared" si="7"/>
        <v>1113</v>
      </c>
      <c r="CJ13" s="60"/>
      <c r="CK13" s="43">
        <v>196</v>
      </c>
      <c r="CL13" s="57"/>
      <c r="CM13" s="43">
        <v>917</v>
      </c>
      <c r="CN13" s="43">
        <f t="shared" si="2"/>
        <v>0</v>
      </c>
      <c r="CO13" s="43">
        <v>2256</v>
      </c>
      <c r="CP13" s="43">
        <f t="shared" si="3"/>
        <v>0</v>
      </c>
      <c r="CQ13" s="61">
        <f t="shared" si="4"/>
        <v>24.601962922573609</v>
      </c>
      <c r="CR13" s="62">
        <v>45</v>
      </c>
      <c r="CS13" s="62">
        <f t="shared" si="5"/>
        <v>100</v>
      </c>
      <c r="CT13" s="64"/>
      <c r="CU13" s="64"/>
      <c r="CV13" s="64"/>
      <c r="CW13" s="64"/>
      <c r="CX13" s="64"/>
      <c r="CY13" s="64"/>
      <c r="CZ13" s="65">
        <v>800</v>
      </c>
      <c r="DA13" s="64">
        <v>530</v>
      </c>
      <c r="DB13" s="66">
        <f t="shared" si="8"/>
        <v>66.25</v>
      </c>
      <c r="DC13" s="64">
        <f t="shared" si="6"/>
        <v>60</v>
      </c>
      <c r="DD13" s="43">
        <v>1</v>
      </c>
      <c r="DE13" s="62">
        <v>77</v>
      </c>
      <c r="DF13" s="64">
        <v>77</v>
      </c>
      <c r="DG13" s="62">
        <v>252</v>
      </c>
      <c r="DH13" s="64">
        <v>260</v>
      </c>
      <c r="DI13" s="67"/>
      <c r="DJ13" s="67"/>
      <c r="DK13" s="68">
        <v>583</v>
      </c>
      <c r="DL13" s="69">
        <v>20</v>
      </c>
      <c r="DM13" s="51"/>
      <c r="DN13" s="69">
        <v>20</v>
      </c>
      <c r="DO13" s="51">
        <v>160</v>
      </c>
      <c r="DP13" s="70">
        <f t="shared" si="15"/>
        <v>80</v>
      </c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J13" s="43">
        <v>917</v>
      </c>
      <c r="EK13" s="43">
        <v>2256</v>
      </c>
      <c r="EL13" s="64">
        <v>470</v>
      </c>
    </row>
    <row r="14" spans="1:147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9"/>
        <v>100</v>
      </c>
      <c r="BK14" s="55" t="e">
        <f>BI14-#REF!</f>
        <v>#REF!</v>
      </c>
      <c r="BL14" s="53">
        <v>500</v>
      </c>
      <c r="BM14" s="54">
        <v>670</v>
      </c>
      <c r="BN14" s="55">
        <f t="shared" si="10"/>
        <v>134</v>
      </c>
      <c r="BO14" s="55" t="e">
        <f>BM14-#REF!</f>
        <v>#REF!</v>
      </c>
      <c r="BP14" s="53">
        <v>1100</v>
      </c>
      <c r="BQ14" s="54">
        <v>1100</v>
      </c>
      <c r="BR14" s="55">
        <f t="shared" si="11"/>
        <v>100</v>
      </c>
      <c r="BS14" s="55" t="e">
        <f>BQ14-#REF!</f>
        <v>#REF!</v>
      </c>
      <c r="BT14" s="53">
        <v>3200</v>
      </c>
      <c r="BU14" s="53">
        <v>4300</v>
      </c>
      <c r="BV14" s="54">
        <v>3576</v>
      </c>
      <c r="BW14" s="55">
        <f t="shared" si="12"/>
        <v>83.16279069767441</v>
      </c>
      <c r="BX14" s="54" t="e">
        <f>BV14-#REF!</f>
        <v>#REF!</v>
      </c>
      <c r="BY14" s="54"/>
      <c r="BZ14" s="38">
        <v>600</v>
      </c>
      <c r="CA14" s="38">
        <v>260</v>
      </c>
      <c r="CB14" s="56">
        <f t="shared" si="13"/>
        <v>22.518028342231041</v>
      </c>
      <c r="CC14" s="57" t="e">
        <f t="shared" si="14"/>
        <v>#REF!</v>
      </c>
      <c r="CD14" s="57">
        <v>23.5</v>
      </c>
      <c r="CE14" s="43">
        <v>150</v>
      </c>
      <c r="CF14" s="45">
        <v>150</v>
      </c>
      <c r="CG14" s="80">
        <v>150</v>
      </c>
      <c r="CH14" s="58">
        <v>1085</v>
      </c>
      <c r="CI14" s="59">
        <f t="shared" si="7"/>
        <v>1085</v>
      </c>
      <c r="CJ14" s="60"/>
      <c r="CK14" s="43">
        <v>200</v>
      </c>
      <c r="CL14" s="43"/>
      <c r="CM14" s="43">
        <v>885</v>
      </c>
      <c r="CN14" s="43">
        <f t="shared" si="2"/>
        <v>0</v>
      </c>
      <c r="CO14" s="43">
        <v>2252</v>
      </c>
      <c r="CP14" s="43">
        <f t="shared" si="3"/>
        <v>0</v>
      </c>
      <c r="CQ14" s="61">
        <f t="shared" si="4"/>
        <v>25.44632768361582</v>
      </c>
      <c r="CR14" s="62">
        <v>40</v>
      </c>
      <c r="CS14" s="62">
        <f t="shared" si="5"/>
        <v>100</v>
      </c>
      <c r="CT14" s="64"/>
      <c r="CU14" s="64"/>
      <c r="CV14" s="64"/>
      <c r="CW14" s="64"/>
      <c r="CX14" s="64"/>
      <c r="CY14" s="64"/>
      <c r="CZ14" s="65">
        <v>900</v>
      </c>
      <c r="DA14" s="64">
        <v>450</v>
      </c>
      <c r="DB14" s="66">
        <f t="shared" si="8"/>
        <v>50</v>
      </c>
      <c r="DC14" s="64">
        <f t="shared" si="6"/>
        <v>100</v>
      </c>
      <c r="DD14" s="43">
        <v>3</v>
      </c>
      <c r="DE14" s="62">
        <v>56</v>
      </c>
      <c r="DF14" s="64"/>
      <c r="DG14" s="62">
        <v>223</v>
      </c>
      <c r="DH14" s="64">
        <v>290</v>
      </c>
      <c r="DI14" s="67"/>
      <c r="DJ14" s="67">
        <v>0</v>
      </c>
      <c r="DK14" s="68">
        <v>538</v>
      </c>
      <c r="DL14" s="69">
        <v>7</v>
      </c>
      <c r="DM14" s="69"/>
      <c r="DN14" s="69">
        <v>7</v>
      </c>
      <c r="DO14" s="51">
        <v>18</v>
      </c>
      <c r="DP14" s="70">
        <f t="shared" si="15"/>
        <v>25.714285714285715</v>
      </c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J14" s="43">
        <v>885</v>
      </c>
      <c r="EK14" s="43">
        <v>2252</v>
      </c>
      <c r="EL14" s="64">
        <v>350</v>
      </c>
    </row>
    <row r="15" spans="1:147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9"/>
        <v>100</v>
      </c>
      <c r="BK15" s="55" t="e">
        <f>BI15-#REF!</f>
        <v>#REF!</v>
      </c>
      <c r="BL15" s="53">
        <v>750</v>
      </c>
      <c r="BM15" s="54">
        <v>1420</v>
      </c>
      <c r="BN15" s="55">
        <f t="shared" si="10"/>
        <v>189.33333333333334</v>
      </c>
      <c r="BO15" s="55" t="e">
        <f>BM15-#REF!</f>
        <v>#REF!</v>
      </c>
      <c r="BP15" s="53">
        <v>2460</v>
      </c>
      <c r="BQ15" s="54">
        <v>4600</v>
      </c>
      <c r="BR15" s="55">
        <f t="shared" si="11"/>
        <v>186.99186991869919</v>
      </c>
      <c r="BS15" s="55" t="e">
        <f>BQ15-#REF!</f>
        <v>#REF!</v>
      </c>
      <c r="BT15" s="53">
        <v>3780</v>
      </c>
      <c r="BU15" s="53">
        <v>5000</v>
      </c>
      <c r="BV15" s="54"/>
      <c r="BW15" s="55">
        <f t="shared" si="12"/>
        <v>0</v>
      </c>
      <c r="BX15" s="54" t="e">
        <f>BV15-#REF!</f>
        <v>#REF!</v>
      </c>
      <c r="BY15" s="54">
        <v>4600</v>
      </c>
      <c r="BZ15" s="38">
        <v>710</v>
      </c>
      <c r="CA15" s="38">
        <v>540</v>
      </c>
      <c r="CB15" s="56">
        <f t="shared" si="13"/>
        <v>32.826704545454547</v>
      </c>
      <c r="CC15" s="57" t="e">
        <f t="shared" si="14"/>
        <v>#REF!</v>
      </c>
      <c r="CD15" s="57">
        <v>26</v>
      </c>
      <c r="CE15" s="43">
        <v>1000</v>
      </c>
      <c r="CF15" s="45">
        <v>1000</v>
      </c>
      <c r="CG15" s="80">
        <v>1000</v>
      </c>
      <c r="CH15" s="58">
        <v>2000</v>
      </c>
      <c r="CI15" s="59">
        <f t="shared" si="7"/>
        <v>2000</v>
      </c>
      <c r="CJ15" s="60">
        <v>150</v>
      </c>
      <c r="CK15" s="43">
        <v>480</v>
      </c>
      <c r="CL15" s="43"/>
      <c r="CM15" s="43">
        <v>1520</v>
      </c>
      <c r="CN15" s="43">
        <f t="shared" si="2"/>
        <v>0</v>
      </c>
      <c r="CO15" s="43">
        <v>2508</v>
      </c>
      <c r="CP15" s="43">
        <f t="shared" si="3"/>
        <v>0</v>
      </c>
      <c r="CQ15" s="61">
        <f t="shared" si="4"/>
        <v>16.5</v>
      </c>
      <c r="CR15" s="62">
        <v>80</v>
      </c>
      <c r="CS15" s="62">
        <f t="shared" si="5"/>
        <v>100</v>
      </c>
      <c r="CT15" s="64"/>
      <c r="CU15" s="66"/>
      <c r="CV15" s="66"/>
      <c r="CW15" s="66"/>
      <c r="CX15" s="66"/>
      <c r="CY15" s="66"/>
      <c r="CZ15" s="65">
        <v>1200</v>
      </c>
      <c r="DA15" s="64">
        <v>510</v>
      </c>
      <c r="DB15" s="66">
        <f t="shared" si="8"/>
        <v>42.5</v>
      </c>
      <c r="DC15" s="64">
        <f t="shared" si="6"/>
        <v>50</v>
      </c>
      <c r="DD15" s="43">
        <v>2</v>
      </c>
      <c r="DE15" s="62">
        <v>220</v>
      </c>
      <c r="DF15" s="64">
        <v>220</v>
      </c>
      <c r="DG15" s="62">
        <v>345</v>
      </c>
      <c r="DH15" s="64">
        <v>360</v>
      </c>
      <c r="DI15" s="67"/>
      <c r="DJ15" s="67"/>
      <c r="DK15" s="68">
        <v>704</v>
      </c>
      <c r="DL15" s="69">
        <v>5</v>
      </c>
      <c r="DM15" s="69"/>
      <c r="DN15" s="69">
        <v>5</v>
      </c>
      <c r="DO15" s="51">
        <v>60</v>
      </c>
      <c r="DP15" s="51">
        <f t="shared" si="15"/>
        <v>120</v>
      </c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J15" s="43">
        <v>1520</v>
      </c>
      <c r="EK15" s="43">
        <v>2508</v>
      </c>
      <c r="EL15" s="64">
        <v>460</v>
      </c>
    </row>
    <row r="16" spans="1:147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9"/>
        <v>100</v>
      </c>
      <c r="BK16" s="55" t="e">
        <f>BI16-#REF!</f>
        <v>#REF!</v>
      </c>
      <c r="BL16" s="53">
        <v>590</v>
      </c>
      <c r="BM16" s="54">
        <v>706</v>
      </c>
      <c r="BN16" s="55">
        <f t="shared" si="10"/>
        <v>119.66101694915254</v>
      </c>
      <c r="BO16" s="55" t="e">
        <f>BM16-#REF!</f>
        <v>#REF!</v>
      </c>
      <c r="BP16" s="53">
        <v>3200</v>
      </c>
      <c r="BQ16" s="54">
        <v>5142</v>
      </c>
      <c r="BR16" s="55">
        <f t="shared" si="11"/>
        <v>160.6875</v>
      </c>
      <c r="BS16" s="55" t="e">
        <f>BQ16-#REF!</f>
        <v>#REF!</v>
      </c>
      <c r="BT16" s="53">
        <v>5700</v>
      </c>
      <c r="BU16" s="53">
        <v>7580</v>
      </c>
      <c r="BV16" s="54">
        <v>5320</v>
      </c>
      <c r="BW16" s="55">
        <f t="shared" si="12"/>
        <v>70.184696569920845</v>
      </c>
      <c r="BX16" s="54" t="e">
        <f>BV16-#REF!</f>
        <v>#REF!</v>
      </c>
      <c r="BY16" s="54"/>
      <c r="BZ16" s="85">
        <v>1030</v>
      </c>
      <c r="CA16" s="85">
        <v>1058</v>
      </c>
      <c r="CB16" s="56">
        <f t="shared" si="13"/>
        <v>25.998091934084997</v>
      </c>
      <c r="CC16" s="57" t="e">
        <f t="shared" si="14"/>
        <v>#REF!</v>
      </c>
      <c r="CD16" s="57">
        <v>23.8</v>
      </c>
      <c r="CE16" s="80">
        <v>500</v>
      </c>
      <c r="CF16" s="45">
        <v>500</v>
      </c>
      <c r="CG16" s="80">
        <v>500</v>
      </c>
      <c r="CH16" s="58">
        <v>1863</v>
      </c>
      <c r="CI16" s="59">
        <f t="shared" si="7"/>
        <v>1863</v>
      </c>
      <c r="CJ16" s="60">
        <v>311</v>
      </c>
      <c r="CK16" s="43">
        <v>310</v>
      </c>
      <c r="CL16" s="43"/>
      <c r="CM16" s="43">
        <v>1553</v>
      </c>
      <c r="CN16" s="43">
        <f t="shared" si="2"/>
        <v>0</v>
      </c>
      <c r="CO16" s="43">
        <v>3246</v>
      </c>
      <c r="CP16" s="43">
        <f t="shared" si="3"/>
        <v>0</v>
      </c>
      <c r="CQ16" s="61">
        <f t="shared" si="4"/>
        <v>20.901481004507403</v>
      </c>
      <c r="CR16" s="62">
        <v>42</v>
      </c>
      <c r="CS16" s="62">
        <f t="shared" si="5"/>
        <v>100</v>
      </c>
      <c r="CT16" s="64"/>
      <c r="CU16" s="64">
        <v>355</v>
      </c>
      <c r="CV16" s="64">
        <v>355</v>
      </c>
      <c r="CW16" s="64">
        <f>CV16/CU16*100</f>
        <v>100</v>
      </c>
      <c r="CX16" s="64">
        <v>70</v>
      </c>
      <c r="CY16" s="64">
        <v>130</v>
      </c>
      <c r="CZ16" s="65">
        <v>1700</v>
      </c>
      <c r="DA16" s="64">
        <v>976</v>
      </c>
      <c r="DB16" s="66">
        <f t="shared" si="8"/>
        <v>57.411764705882348</v>
      </c>
      <c r="DC16" s="64">
        <f t="shared" si="6"/>
        <v>120</v>
      </c>
      <c r="DD16" s="43">
        <v>5</v>
      </c>
      <c r="DE16" s="62">
        <v>110</v>
      </c>
      <c r="DF16" s="64">
        <v>110</v>
      </c>
      <c r="DG16" s="62">
        <v>325</v>
      </c>
      <c r="DH16" s="64">
        <v>400</v>
      </c>
      <c r="DI16" s="67">
        <v>40</v>
      </c>
      <c r="DJ16" s="67"/>
      <c r="DK16" s="68">
        <v>1153</v>
      </c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J16" s="43">
        <v>1553</v>
      </c>
      <c r="EK16" s="43">
        <v>3246</v>
      </c>
      <c r="EL16" s="64">
        <v>856</v>
      </c>
    </row>
    <row r="17" spans="1:142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9"/>
        <v>100</v>
      </c>
      <c r="BK17" s="55" t="e">
        <f>BI17-#REF!</f>
        <v>#REF!</v>
      </c>
      <c r="BL17" s="53">
        <v>280</v>
      </c>
      <c r="BM17" s="54">
        <v>280</v>
      </c>
      <c r="BN17" s="55">
        <f t="shared" si="10"/>
        <v>100</v>
      </c>
      <c r="BO17" s="55" t="e">
        <f>BM17-#REF!</f>
        <v>#REF!</v>
      </c>
      <c r="BP17" s="53"/>
      <c r="BQ17" s="54">
        <v>1800</v>
      </c>
      <c r="BR17" s="55"/>
      <c r="BS17" s="55" t="e">
        <f>BQ17-#REF!</f>
        <v>#REF!</v>
      </c>
      <c r="BT17" s="53">
        <v>630</v>
      </c>
      <c r="BU17" s="53">
        <v>850</v>
      </c>
      <c r="BV17" s="54">
        <v>850</v>
      </c>
      <c r="BW17" s="55">
        <f t="shared" si="12"/>
        <v>100</v>
      </c>
      <c r="BX17" s="54" t="e">
        <f>BV17-#REF!</f>
        <v>#REF!</v>
      </c>
      <c r="BY17" s="54"/>
      <c r="BZ17" s="85">
        <v>100</v>
      </c>
      <c r="CA17" s="85">
        <v>100</v>
      </c>
      <c r="CB17" s="56">
        <f t="shared" si="13"/>
        <v>35.780229261678784</v>
      </c>
      <c r="CC17" s="57" t="e">
        <f t="shared" si="14"/>
        <v>#REF!</v>
      </c>
      <c r="CD17" s="57">
        <v>22.4</v>
      </c>
      <c r="CE17" s="80">
        <v>100</v>
      </c>
      <c r="CF17" s="45">
        <v>100</v>
      </c>
      <c r="CG17" s="80">
        <v>100</v>
      </c>
      <c r="CH17" s="58">
        <v>520</v>
      </c>
      <c r="CI17" s="59">
        <f t="shared" si="7"/>
        <v>520</v>
      </c>
      <c r="CJ17" s="60"/>
      <c r="CK17" s="43">
        <v>50</v>
      </c>
      <c r="CL17" s="43"/>
      <c r="CM17" s="43">
        <v>470</v>
      </c>
      <c r="CN17" s="43">
        <f t="shared" si="2"/>
        <v>0</v>
      </c>
      <c r="CO17" s="43">
        <v>1410</v>
      </c>
      <c r="CP17" s="43">
        <f t="shared" si="3"/>
        <v>0</v>
      </c>
      <c r="CQ17" s="61">
        <f t="shared" si="4"/>
        <v>30</v>
      </c>
      <c r="CR17" s="62">
        <v>14</v>
      </c>
      <c r="CS17" s="62">
        <f t="shared" si="5"/>
        <v>100</v>
      </c>
      <c r="CT17" s="64"/>
      <c r="CU17" s="66"/>
      <c r="CV17" s="66"/>
      <c r="CW17" s="64"/>
      <c r="CX17" s="64"/>
      <c r="CY17" s="64"/>
      <c r="CZ17" s="65">
        <v>350</v>
      </c>
      <c r="DA17" s="64">
        <v>350</v>
      </c>
      <c r="DB17" s="64">
        <f t="shared" si="8"/>
        <v>100</v>
      </c>
      <c r="DC17" s="64">
        <f t="shared" si="6"/>
        <v>0</v>
      </c>
      <c r="DD17" s="43"/>
      <c r="DE17" s="62">
        <v>57</v>
      </c>
      <c r="DF17" s="64">
        <v>60</v>
      </c>
      <c r="DG17" s="62">
        <v>80</v>
      </c>
      <c r="DH17" s="64">
        <v>145</v>
      </c>
      <c r="DI17" s="67"/>
      <c r="DJ17" s="67"/>
      <c r="DK17" s="68">
        <v>244</v>
      </c>
      <c r="DL17" s="69">
        <v>10</v>
      </c>
      <c r="DM17" s="69"/>
      <c r="DN17" s="69">
        <v>10</v>
      </c>
      <c r="DO17" s="51">
        <v>100</v>
      </c>
      <c r="DP17" s="51">
        <f>DO17/DN17*10</f>
        <v>100</v>
      </c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J17" s="43">
        <v>470</v>
      </c>
      <c r="EK17" s="43">
        <v>1410</v>
      </c>
      <c r="EL17" s="64">
        <v>350</v>
      </c>
    </row>
    <row r="18" spans="1:142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9"/>
        <v>100</v>
      </c>
      <c r="BK18" s="55" t="e">
        <f>BI18-#REF!</f>
        <v>#REF!</v>
      </c>
      <c r="BL18" s="53">
        <v>680</v>
      </c>
      <c r="BM18" s="54">
        <v>750</v>
      </c>
      <c r="BN18" s="55">
        <f t="shared" si="10"/>
        <v>110.29411764705883</v>
      </c>
      <c r="BO18" s="55" t="e">
        <f>BM18-#REF!</f>
        <v>#REF!</v>
      </c>
      <c r="BP18" s="53">
        <v>1300</v>
      </c>
      <c r="BQ18" s="54">
        <v>1385</v>
      </c>
      <c r="BR18" s="55">
        <f t="shared" si="11"/>
        <v>106.53846153846153</v>
      </c>
      <c r="BS18" s="55" t="e">
        <f>BQ18-#REF!</f>
        <v>#REF!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 t="e">
        <f>BV18-#REF!</f>
        <v>#REF!</v>
      </c>
      <c r="BY18" s="54">
        <v>677</v>
      </c>
      <c r="BZ18" s="38">
        <v>174</v>
      </c>
      <c r="CA18" s="38">
        <v>261</v>
      </c>
      <c r="CB18" s="56">
        <f t="shared" si="13"/>
        <v>25.79000872968939</v>
      </c>
      <c r="CC18" s="57" t="e">
        <f t="shared" si="14"/>
        <v>#REF!</v>
      </c>
      <c r="CD18" s="57">
        <v>22</v>
      </c>
      <c r="CE18" s="80">
        <v>500</v>
      </c>
      <c r="CF18" s="45">
        <v>500</v>
      </c>
      <c r="CG18" s="80">
        <v>500</v>
      </c>
      <c r="CH18" s="58">
        <v>1800</v>
      </c>
      <c r="CI18" s="59">
        <f t="shared" si="7"/>
        <v>1800</v>
      </c>
      <c r="CJ18" s="86"/>
      <c r="CK18" s="43">
        <v>260</v>
      </c>
      <c r="CL18" s="43"/>
      <c r="CM18" s="43">
        <v>1540</v>
      </c>
      <c r="CN18" s="43">
        <f t="shared" si="2"/>
        <v>0</v>
      </c>
      <c r="CO18" s="43">
        <v>2929</v>
      </c>
      <c r="CP18" s="43">
        <f t="shared" si="3"/>
        <v>0</v>
      </c>
      <c r="CQ18" s="61">
        <f t="shared" si="4"/>
        <v>19.019480519480521</v>
      </c>
      <c r="CR18" s="62">
        <v>35</v>
      </c>
      <c r="CS18" s="62">
        <f t="shared" si="5"/>
        <v>100</v>
      </c>
      <c r="CT18" s="64"/>
      <c r="CU18" s="64"/>
      <c r="CV18" s="64"/>
      <c r="CW18" s="64"/>
      <c r="CX18" s="64"/>
      <c r="CY18" s="64"/>
      <c r="CZ18" s="65">
        <v>1500</v>
      </c>
      <c r="DA18" s="64">
        <v>900</v>
      </c>
      <c r="DB18" s="66">
        <f t="shared" si="8"/>
        <v>60</v>
      </c>
      <c r="DC18" s="64">
        <f t="shared" si="6"/>
        <v>32</v>
      </c>
      <c r="DD18" s="43">
        <v>2</v>
      </c>
      <c r="DE18" s="62">
        <v>110</v>
      </c>
      <c r="DF18" s="64">
        <v>110</v>
      </c>
      <c r="DG18" s="62">
        <v>337</v>
      </c>
      <c r="DH18" s="64">
        <v>340</v>
      </c>
      <c r="DI18" s="67"/>
      <c r="DJ18" s="67">
        <v>5</v>
      </c>
      <c r="DK18" s="68">
        <v>534</v>
      </c>
      <c r="DL18" s="69">
        <v>20</v>
      </c>
      <c r="DM18" s="51"/>
      <c r="DN18" s="69">
        <v>20</v>
      </c>
      <c r="DO18" s="51">
        <v>300</v>
      </c>
      <c r="DP18" s="51">
        <f>DO18/DN18*10</f>
        <v>150</v>
      </c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J18" s="43">
        <v>1540</v>
      </c>
      <c r="EK18" s="43">
        <v>2929</v>
      </c>
      <c r="EL18" s="64">
        <v>868</v>
      </c>
    </row>
    <row r="19" spans="1:142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9"/>
        <v>100</v>
      </c>
      <c r="BK19" s="55" t="e">
        <f>BI19-#REF!</f>
        <v>#REF!</v>
      </c>
      <c r="BL19" s="53">
        <v>280</v>
      </c>
      <c r="BM19" s="54">
        <v>282</v>
      </c>
      <c r="BN19" s="55">
        <f t="shared" si="10"/>
        <v>100.71428571428571</v>
      </c>
      <c r="BO19" s="55" t="e">
        <f>BM19-#REF!</f>
        <v>#REF!</v>
      </c>
      <c r="BP19" s="53">
        <v>400</v>
      </c>
      <c r="BQ19" s="54">
        <v>406</v>
      </c>
      <c r="BR19" s="55">
        <f t="shared" si="11"/>
        <v>101.49999999999999</v>
      </c>
      <c r="BS19" s="55" t="e">
        <f>BQ19-#REF!</f>
        <v>#REF!</v>
      </c>
      <c r="BT19" s="53">
        <v>1800</v>
      </c>
      <c r="BU19" s="53">
        <v>2400</v>
      </c>
      <c r="BV19" s="54">
        <v>2888</v>
      </c>
      <c r="BW19" s="55">
        <f t="shared" si="12"/>
        <v>120.33333333333334</v>
      </c>
      <c r="BX19" s="54" t="e">
        <f>BV19-#REF!</f>
        <v>#REF!</v>
      </c>
      <c r="BY19" s="54"/>
      <c r="BZ19" s="38">
        <v>131</v>
      </c>
      <c r="CA19" s="38">
        <v>187</v>
      </c>
      <c r="CB19" s="56">
        <f t="shared" si="13"/>
        <v>32.392389853137516</v>
      </c>
      <c r="CC19" s="57" t="e">
        <f t="shared" si="14"/>
        <v>#REF!</v>
      </c>
      <c r="CD19" s="57">
        <v>16.8</v>
      </c>
      <c r="CE19" s="80">
        <v>63</v>
      </c>
      <c r="CF19" s="45">
        <v>60</v>
      </c>
      <c r="CG19" s="80">
        <v>63</v>
      </c>
      <c r="CH19" s="58">
        <v>287</v>
      </c>
      <c r="CI19" s="59">
        <f t="shared" si="7"/>
        <v>287</v>
      </c>
      <c r="CJ19" s="87"/>
      <c r="CK19" s="43">
        <v>40</v>
      </c>
      <c r="CL19" s="43"/>
      <c r="CM19" s="43">
        <v>247</v>
      </c>
      <c r="CN19" s="43">
        <f t="shared" si="2"/>
        <v>7</v>
      </c>
      <c r="CO19" s="43">
        <v>545</v>
      </c>
      <c r="CP19" s="43">
        <f t="shared" si="3"/>
        <v>7</v>
      </c>
      <c r="CQ19" s="61">
        <f t="shared" si="4"/>
        <v>22.064777327935225</v>
      </c>
      <c r="CR19" s="62"/>
      <c r="CS19" s="62">
        <f t="shared" si="5"/>
        <v>100</v>
      </c>
      <c r="CT19" s="88">
        <v>1</v>
      </c>
      <c r="CU19" s="66"/>
      <c r="CV19" s="66"/>
      <c r="CW19" s="64"/>
      <c r="CX19" s="64"/>
      <c r="CY19" s="64"/>
      <c r="CZ19" s="65">
        <v>300</v>
      </c>
      <c r="DA19" s="64">
        <v>95</v>
      </c>
      <c r="DB19" s="66">
        <f t="shared" si="8"/>
        <v>31.666666666666664</v>
      </c>
      <c r="DC19" s="64">
        <f t="shared" si="6"/>
        <v>15</v>
      </c>
      <c r="DD19" s="43">
        <v>1</v>
      </c>
      <c r="DE19" s="62">
        <v>12</v>
      </c>
      <c r="DF19" s="64"/>
      <c r="DG19" s="62">
        <v>70</v>
      </c>
      <c r="DH19" s="64">
        <v>45</v>
      </c>
      <c r="DI19" s="67"/>
      <c r="DJ19" s="67"/>
      <c r="DK19" s="68">
        <v>214</v>
      </c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J19" s="43">
        <v>240</v>
      </c>
      <c r="EK19" s="43">
        <v>538</v>
      </c>
      <c r="EL19" s="64">
        <v>80</v>
      </c>
    </row>
    <row r="20" spans="1:142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9"/>
        <v>100</v>
      </c>
      <c r="BK20" s="55" t="e">
        <f>BI20-#REF!</f>
        <v>#REF!</v>
      </c>
      <c r="BL20" s="53">
        <v>280</v>
      </c>
      <c r="BM20" s="54">
        <v>201</v>
      </c>
      <c r="BN20" s="55">
        <f t="shared" si="10"/>
        <v>71.785714285714292</v>
      </c>
      <c r="BO20" s="55" t="e">
        <f>BM20-#REF!</f>
        <v>#REF!</v>
      </c>
      <c r="BP20" s="53"/>
      <c r="BQ20" s="54"/>
      <c r="BR20" s="55"/>
      <c r="BS20" s="55" t="e">
        <f>BQ20-#REF!</f>
        <v>#REF!</v>
      </c>
      <c r="BT20" s="53">
        <v>1200</v>
      </c>
      <c r="BU20" s="53">
        <v>1500</v>
      </c>
      <c r="BV20" s="54">
        <v>1960</v>
      </c>
      <c r="BW20" s="55">
        <f t="shared" si="12"/>
        <v>130.66666666666666</v>
      </c>
      <c r="BX20" s="54" t="e">
        <f>BV20-#REF!</f>
        <v>#REF!</v>
      </c>
      <c r="BY20" s="54"/>
      <c r="BZ20" s="38">
        <v>150</v>
      </c>
      <c r="CA20" s="38">
        <v>212</v>
      </c>
      <c r="CB20" s="56">
        <f t="shared" si="13"/>
        <v>16.51921816990609</v>
      </c>
      <c r="CC20" s="57" t="e">
        <f t="shared" si="14"/>
        <v>#REF!</v>
      </c>
      <c r="CD20" s="57">
        <v>4.9000000000000004</v>
      </c>
      <c r="CE20" s="80">
        <v>100</v>
      </c>
      <c r="CF20" s="45">
        <v>100</v>
      </c>
      <c r="CG20" s="80">
        <v>100</v>
      </c>
      <c r="CH20" s="58">
        <v>355</v>
      </c>
      <c r="CI20" s="59">
        <f t="shared" si="7"/>
        <v>355</v>
      </c>
      <c r="CJ20" s="87"/>
      <c r="CK20" s="43">
        <v>195</v>
      </c>
      <c r="CL20" s="43"/>
      <c r="CM20" s="43">
        <v>160</v>
      </c>
      <c r="CN20" s="43">
        <f t="shared" si="2"/>
        <v>0</v>
      </c>
      <c r="CO20" s="43">
        <v>347</v>
      </c>
      <c r="CP20" s="43">
        <f t="shared" si="3"/>
        <v>0</v>
      </c>
      <c r="CQ20" s="61">
        <f t="shared" si="4"/>
        <v>21.6875</v>
      </c>
      <c r="CR20" s="62"/>
      <c r="CS20" s="62">
        <f t="shared" si="5"/>
        <v>100</v>
      </c>
      <c r="CT20" s="64"/>
      <c r="CU20" s="66"/>
      <c r="CV20" s="66"/>
      <c r="CW20" s="64"/>
      <c r="CX20" s="64"/>
      <c r="CY20" s="64"/>
      <c r="CZ20" s="65">
        <v>280</v>
      </c>
      <c r="DA20" s="65">
        <v>142</v>
      </c>
      <c r="DB20" s="66">
        <f t="shared" si="8"/>
        <v>50.714285714285708</v>
      </c>
      <c r="DC20" s="64">
        <f t="shared" si="6"/>
        <v>0</v>
      </c>
      <c r="DD20" s="43"/>
      <c r="DE20" s="62">
        <v>22</v>
      </c>
      <c r="DF20" s="89"/>
      <c r="DG20" s="62">
        <v>40</v>
      </c>
      <c r="DH20" s="64"/>
      <c r="DI20" s="67"/>
      <c r="DJ20" s="67"/>
      <c r="DK20" s="68">
        <v>241</v>
      </c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J20" s="43">
        <v>160</v>
      </c>
      <c r="EK20" s="43">
        <v>347</v>
      </c>
      <c r="EL20" s="65">
        <v>142</v>
      </c>
    </row>
    <row r="21" spans="1:142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 t="e">
        <f>BI21-#REF!</f>
        <v>#REF!</v>
      </c>
      <c r="BL21" s="53"/>
      <c r="BM21" s="54"/>
      <c r="BN21" s="55"/>
      <c r="BO21" s="55" t="e">
        <f>BM21-#REF!</f>
        <v>#REF!</v>
      </c>
      <c r="BP21" s="53"/>
      <c r="BQ21" s="54"/>
      <c r="BR21" s="55"/>
      <c r="BS21" s="55" t="e">
        <f>BQ21-#REF!</f>
        <v>#REF!</v>
      </c>
      <c r="BT21" s="53"/>
      <c r="BU21" s="53"/>
      <c r="BV21" s="54"/>
      <c r="BW21" s="55"/>
      <c r="BX21" s="54" t="e">
        <f>BV21-#REF!</f>
        <v>#REF!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5"/>
      <c r="CG21" s="43"/>
      <c r="CH21" s="58">
        <v>100</v>
      </c>
      <c r="CI21" s="59">
        <f t="shared" si="7"/>
        <v>100</v>
      </c>
      <c r="CJ21" s="86"/>
      <c r="CK21" s="57"/>
      <c r="CL21" s="43"/>
      <c r="CM21" s="43">
        <v>100</v>
      </c>
      <c r="CN21" s="43">
        <f t="shared" si="2"/>
        <v>0</v>
      </c>
      <c r="CO21" s="43">
        <v>200</v>
      </c>
      <c r="CP21" s="43">
        <f t="shared" si="3"/>
        <v>0</v>
      </c>
      <c r="CQ21" s="61">
        <f t="shared" si="4"/>
        <v>20</v>
      </c>
      <c r="CR21" s="62"/>
      <c r="CS21" s="62">
        <f t="shared" si="5"/>
        <v>100</v>
      </c>
      <c r="CT21" s="64"/>
      <c r="CU21" s="64"/>
      <c r="CV21" s="64"/>
      <c r="CW21" s="64"/>
      <c r="CX21" s="64"/>
      <c r="CY21" s="64"/>
      <c r="CZ21" s="65">
        <v>0</v>
      </c>
      <c r="DA21" s="78">
        <v>100</v>
      </c>
      <c r="DB21" s="64" t="e">
        <f t="shared" si="8"/>
        <v>#DIV/0!</v>
      </c>
      <c r="DC21" s="64">
        <f t="shared" si="6"/>
        <v>0</v>
      </c>
      <c r="DD21" s="43"/>
      <c r="DE21" s="62">
        <v>22</v>
      </c>
      <c r="DF21" s="64"/>
      <c r="DG21" s="62"/>
      <c r="DH21" s="64"/>
      <c r="DI21" s="67"/>
      <c r="DJ21" s="67"/>
      <c r="DK21" s="68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J21" s="43">
        <v>100</v>
      </c>
      <c r="EK21" s="43">
        <v>200</v>
      </c>
      <c r="EL21" s="78">
        <v>100</v>
      </c>
    </row>
    <row r="22" spans="1:142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 t="e">
        <f>BI22-#REF!</f>
        <v>#REF!</v>
      </c>
      <c r="BL22" s="53"/>
      <c r="BM22" s="54"/>
      <c r="BN22" s="55"/>
      <c r="BO22" s="55" t="e">
        <f>BM22-#REF!</f>
        <v>#REF!</v>
      </c>
      <c r="BP22" s="53"/>
      <c r="BQ22" s="54"/>
      <c r="BR22" s="55"/>
      <c r="BS22" s="55" t="e">
        <f>BQ22-#REF!</f>
        <v>#REF!</v>
      </c>
      <c r="BT22" s="53"/>
      <c r="BU22" s="53"/>
      <c r="BV22" s="54"/>
      <c r="BW22" s="55"/>
      <c r="BX22" s="54" t="e">
        <f>BV22-#REF!</f>
        <v>#REF!</v>
      </c>
      <c r="BY22" s="54"/>
      <c r="BZ22" s="38"/>
      <c r="CA22" s="38"/>
      <c r="CB22" s="56"/>
      <c r="CC22" s="57"/>
      <c r="CD22" s="57"/>
      <c r="CE22" s="57"/>
      <c r="CF22" s="56"/>
      <c r="CG22" s="57"/>
      <c r="CH22" s="58">
        <v>115</v>
      </c>
      <c r="CI22" s="59">
        <f t="shared" si="7"/>
        <v>115</v>
      </c>
      <c r="CJ22" s="87"/>
      <c r="CK22" s="43">
        <v>65</v>
      </c>
      <c r="CL22" s="43"/>
      <c r="CM22" s="43">
        <v>50</v>
      </c>
      <c r="CN22" s="43">
        <f t="shared" si="2"/>
        <v>0</v>
      </c>
      <c r="CO22" s="43">
        <v>125</v>
      </c>
      <c r="CP22" s="43">
        <f t="shared" si="3"/>
        <v>0</v>
      </c>
      <c r="CQ22" s="61">
        <f t="shared" si="4"/>
        <v>25</v>
      </c>
      <c r="CR22" s="62"/>
      <c r="CS22" s="62">
        <f t="shared" si="5"/>
        <v>100</v>
      </c>
      <c r="CT22" s="64"/>
      <c r="CU22" s="66"/>
      <c r="CV22" s="66"/>
      <c r="CW22" s="64"/>
      <c r="CX22" s="64"/>
      <c r="CY22" s="64"/>
      <c r="CZ22" s="65">
        <v>115</v>
      </c>
      <c r="DA22" s="78">
        <v>115</v>
      </c>
      <c r="DB22" s="64">
        <f t="shared" si="8"/>
        <v>100</v>
      </c>
      <c r="DC22" s="64">
        <f t="shared" si="6"/>
        <v>0</v>
      </c>
      <c r="DD22" s="43"/>
      <c r="DE22" s="63"/>
      <c r="DF22" s="66"/>
      <c r="DG22" s="62">
        <v>25</v>
      </c>
      <c r="DH22" s="64">
        <v>25</v>
      </c>
      <c r="DI22" s="67"/>
      <c r="DJ22" s="67"/>
      <c r="DK22" s="68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J22" s="43">
        <v>50</v>
      </c>
      <c r="EK22" s="43">
        <v>125</v>
      </c>
      <c r="EL22" s="78">
        <v>115</v>
      </c>
    </row>
    <row r="23" spans="1:142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 t="e">
        <f>BI23-#REF!</f>
        <v>#REF!</v>
      </c>
      <c r="BL23" s="53"/>
      <c r="BM23" s="54">
        <v>100</v>
      </c>
      <c r="BN23" s="55"/>
      <c r="BO23" s="55" t="e">
        <f>BM23-#REF!</f>
        <v>#REF!</v>
      </c>
      <c r="BP23" s="53"/>
      <c r="BQ23" s="54"/>
      <c r="BR23" s="55"/>
      <c r="BS23" s="55" t="e">
        <f>BQ23-#REF!</f>
        <v>#REF!</v>
      </c>
      <c r="BT23" s="53"/>
      <c r="BU23" s="53"/>
      <c r="BV23" s="54"/>
      <c r="BW23" s="55"/>
      <c r="BX23" s="54" t="e">
        <f>BV23-#REF!</f>
        <v>#REF!</v>
      </c>
      <c r="BY23" s="54"/>
      <c r="BZ23" s="38"/>
      <c r="CA23" s="38"/>
      <c r="CB23" s="56"/>
      <c r="CC23" s="57"/>
      <c r="CD23" s="57"/>
      <c r="CE23" s="57"/>
      <c r="CF23" s="56"/>
      <c r="CG23" s="57"/>
      <c r="CH23" s="58">
        <v>250</v>
      </c>
      <c r="CI23" s="59">
        <f t="shared" si="7"/>
        <v>250</v>
      </c>
      <c r="CJ23" s="87"/>
      <c r="CK23" s="57"/>
      <c r="CL23" s="57"/>
      <c r="CM23" s="43">
        <v>250</v>
      </c>
      <c r="CN23" s="43">
        <f t="shared" si="2"/>
        <v>0</v>
      </c>
      <c r="CO23" s="43">
        <v>625</v>
      </c>
      <c r="CP23" s="43">
        <f t="shared" si="3"/>
        <v>0</v>
      </c>
      <c r="CQ23" s="61">
        <f t="shared" si="4"/>
        <v>25</v>
      </c>
      <c r="CR23" s="62"/>
      <c r="CS23" s="62">
        <f t="shared" si="5"/>
        <v>100</v>
      </c>
      <c r="CT23" s="64"/>
      <c r="CU23" s="66"/>
      <c r="CV23" s="66"/>
      <c r="CW23" s="64"/>
      <c r="CX23" s="64"/>
      <c r="CY23" s="64"/>
      <c r="CZ23" s="65">
        <v>420</v>
      </c>
      <c r="DA23" s="64">
        <v>300</v>
      </c>
      <c r="DB23" s="66">
        <f t="shared" si="8"/>
        <v>71.428571428571431</v>
      </c>
      <c r="DC23" s="64">
        <f t="shared" si="6"/>
        <v>0</v>
      </c>
      <c r="DD23" s="43"/>
      <c r="DE23" s="63"/>
      <c r="DF23" s="66"/>
      <c r="DG23" s="62">
        <v>65</v>
      </c>
      <c r="DH23" s="64"/>
      <c r="DI23" s="67"/>
      <c r="DJ23" s="67"/>
      <c r="DK23" s="68"/>
      <c r="DL23" s="69">
        <v>120</v>
      </c>
      <c r="DM23" s="69">
        <v>80</v>
      </c>
      <c r="DN23" s="69">
        <v>120</v>
      </c>
      <c r="DO23" s="51">
        <v>1200</v>
      </c>
      <c r="DP23" s="51">
        <f>DO23/DN23*10</f>
        <v>100</v>
      </c>
      <c r="DQ23" s="69">
        <v>9</v>
      </c>
      <c r="DR23" s="51">
        <v>7</v>
      </c>
      <c r="DS23" s="69">
        <v>2</v>
      </c>
      <c r="DT23" s="51">
        <v>40</v>
      </c>
      <c r="DU23" s="51">
        <f>DT23/DS23*10</f>
        <v>200</v>
      </c>
      <c r="DV23" s="69">
        <v>7</v>
      </c>
      <c r="DW23" s="51">
        <v>5</v>
      </c>
      <c r="DX23" s="69">
        <v>2</v>
      </c>
      <c r="DY23" s="51">
        <v>20</v>
      </c>
      <c r="DZ23" s="51">
        <f>DY23/DX23*10</f>
        <v>100</v>
      </c>
      <c r="EA23" s="51"/>
      <c r="EB23" s="51"/>
      <c r="EC23" s="51"/>
      <c r="ED23" s="51"/>
      <c r="EE23" s="51">
        <f>DQ23+DV23+EA23</f>
        <v>16</v>
      </c>
      <c r="EF23" s="69">
        <f>DS23+DX23+EB23</f>
        <v>4</v>
      </c>
      <c r="EG23" s="51">
        <f>DT23+DY23+EC23</f>
        <v>60</v>
      </c>
      <c r="EH23" s="51">
        <f>EG23/EF23*10</f>
        <v>150</v>
      </c>
      <c r="EJ23" s="43">
        <v>250</v>
      </c>
      <c r="EK23" s="43">
        <v>625</v>
      </c>
      <c r="EL23" s="64">
        <v>300</v>
      </c>
    </row>
    <row r="24" spans="1:142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 t="e">
        <f>BI24-#REF!</f>
        <v>#REF!</v>
      </c>
      <c r="BL24" s="53">
        <v>1840</v>
      </c>
      <c r="BM24" s="54">
        <v>1414</v>
      </c>
      <c r="BN24" s="55">
        <f>BM24/BL24*100</f>
        <v>76.847826086956516</v>
      </c>
      <c r="BO24" s="55" t="e">
        <f>BM24-#REF!</f>
        <v>#REF!</v>
      </c>
      <c r="BP24" s="53">
        <v>3700</v>
      </c>
      <c r="BQ24" s="54">
        <v>1522</v>
      </c>
      <c r="BR24" s="55">
        <f>BQ24/BP24*100</f>
        <v>41.135135135135137</v>
      </c>
      <c r="BS24" s="55" t="e">
        <f>BQ24-#REF!</f>
        <v>#REF!</v>
      </c>
      <c r="BT24" s="53"/>
      <c r="BU24" s="53"/>
      <c r="BV24" s="54"/>
      <c r="BW24" s="55"/>
      <c r="BX24" s="54" t="e">
        <f>BV24-#REF!</f>
        <v>#REF!</v>
      </c>
      <c r="BY24" s="54">
        <v>1522</v>
      </c>
      <c r="BZ24" s="38"/>
      <c r="CA24" s="38"/>
      <c r="CB24" s="56">
        <f>((BM24*0.45)+(BQ24*0.34)+(BV24/1.33*0.18)+(CA24*0.2))/DK24*10</f>
        <v>42.263003663003673</v>
      </c>
      <c r="CC24" s="57" t="e">
        <f>(BO24*0.45+BS24*0.35+(BX24/1.33*0.17))/DK24*10</f>
        <v>#REF!</v>
      </c>
      <c r="CD24" s="57">
        <v>26.7</v>
      </c>
      <c r="CE24" s="43"/>
      <c r="CF24" s="45">
        <v>100</v>
      </c>
      <c r="CG24" s="43"/>
      <c r="CH24" s="58">
        <v>100</v>
      </c>
      <c r="CI24" s="59">
        <f t="shared" si="7"/>
        <v>100</v>
      </c>
      <c r="CJ24" s="87"/>
      <c r="CK24" s="43">
        <v>100</v>
      </c>
      <c r="CL24" s="43"/>
      <c r="CM24" s="43">
        <v>0</v>
      </c>
      <c r="CN24" s="43">
        <f t="shared" si="2"/>
        <v>0</v>
      </c>
      <c r="CO24" s="43">
        <v>0</v>
      </c>
      <c r="CP24" s="43">
        <f t="shared" si="3"/>
        <v>0</v>
      </c>
      <c r="CQ24" s="61">
        <v>0</v>
      </c>
      <c r="CR24" s="62"/>
      <c r="CS24" s="62">
        <f t="shared" si="5"/>
        <v>100</v>
      </c>
      <c r="CT24" s="64"/>
      <c r="CU24" s="66"/>
      <c r="CV24" s="66"/>
      <c r="CW24" s="64"/>
      <c r="CX24" s="64"/>
      <c r="CY24" s="64"/>
      <c r="CZ24" s="65">
        <v>180</v>
      </c>
      <c r="DA24" s="78">
        <v>180</v>
      </c>
      <c r="DB24" s="64">
        <f t="shared" si="8"/>
        <v>100</v>
      </c>
      <c r="DC24" s="64">
        <f t="shared" si="6"/>
        <v>0</v>
      </c>
      <c r="DD24" s="43"/>
      <c r="DE24" s="63"/>
      <c r="DF24" s="66"/>
      <c r="DG24" s="62"/>
      <c r="DH24" s="64"/>
      <c r="DI24" s="67"/>
      <c r="DJ24" s="67"/>
      <c r="DK24" s="68">
        <v>273</v>
      </c>
      <c r="DL24" s="69"/>
      <c r="DM24" s="69"/>
      <c r="DN24" s="69"/>
      <c r="DO24" s="51"/>
      <c r="DP24" s="51"/>
      <c r="DQ24" s="69"/>
      <c r="DR24" s="51"/>
      <c r="DS24" s="69"/>
      <c r="DT24" s="51"/>
      <c r="DU24" s="51"/>
      <c r="DV24" s="69"/>
      <c r="DW24" s="51"/>
      <c r="DX24" s="69"/>
      <c r="DY24" s="51"/>
      <c r="DZ24" s="51"/>
      <c r="EA24" s="51"/>
      <c r="EB24" s="51"/>
      <c r="EC24" s="51"/>
      <c r="ED24" s="51"/>
      <c r="EE24" s="51"/>
      <c r="EF24" s="69"/>
      <c r="EG24" s="51"/>
      <c r="EH24" s="51"/>
      <c r="EJ24" s="43">
        <v>0</v>
      </c>
      <c r="EK24" s="43">
        <v>0</v>
      </c>
      <c r="EL24" s="64">
        <v>180</v>
      </c>
    </row>
    <row r="25" spans="1:142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 t="e">
        <f>BI25-#REF!</f>
        <v>#REF!</v>
      </c>
      <c r="BL25" s="53"/>
      <c r="BM25" s="54"/>
      <c r="BN25" s="55"/>
      <c r="BO25" s="55" t="e">
        <f>BM25-#REF!</f>
        <v>#REF!</v>
      </c>
      <c r="BP25" s="53"/>
      <c r="BQ25" s="54"/>
      <c r="BR25" s="55"/>
      <c r="BS25" s="55" t="e">
        <f>BQ25-#REF!</f>
        <v>#REF!</v>
      </c>
      <c r="BT25" s="53"/>
      <c r="BU25" s="53"/>
      <c r="BV25" s="54"/>
      <c r="BW25" s="55"/>
      <c r="BX25" s="54" t="e">
        <f>BV25-#REF!</f>
        <v>#REF!</v>
      </c>
      <c r="BY25" s="54"/>
      <c r="BZ25" s="38"/>
      <c r="CA25" s="38"/>
      <c r="CB25" s="56"/>
      <c r="CC25" s="57"/>
      <c r="CD25" s="57"/>
      <c r="CE25" s="57"/>
      <c r="CF25" s="56"/>
      <c r="CG25" s="57"/>
      <c r="CH25" s="58"/>
      <c r="CI25" s="59"/>
      <c r="CJ25" s="87"/>
      <c r="CK25" s="57"/>
      <c r="CL25" s="57"/>
      <c r="CM25" s="43"/>
      <c r="CN25" s="43"/>
      <c r="CO25" s="43"/>
      <c r="CP25" s="43"/>
      <c r="CQ25" s="61"/>
      <c r="CR25" s="62"/>
      <c r="CS25" s="63"/>
      <c r="CT25" s="66"/>
      <c r="CU25" s="64">
        <v>350</v>
      </c>
      <c r="CV25" s="92">
        <v>330</v>
      </c>
      <c r="CW25" s="92">
        <f>CV25/CU25*100</f>
        <v>94.285714285714278</v>
      </c>
      <c r="CX25" s="92">
        <v>65</v>
      </c>
      <c r="CY25" s="92">
        <v>130</v>
      </c>
      <c r="CZ25" s="93">
        <v>200</v>
      </c>
      <c r="DA25" s="94"/>
      <c r="DB25" s="66">
        <f t="shared" si="8"/>
        <v>0</v>
      </c>
      <c r="DC25" s="64">
        <f t="shared" si="6"/>
        <v>0</v>
      </c>
      <c r="DD25" s="57"/>
      <c r="DE25" s="95"/>
      <c r="DF25" s="94"/>
      <c r="DG25" s="95"/>
      <c r="DH25" s="94"/>
      <c r="DI25" s="324">
        <v>10</v>
      </c>
      <c r="DJ25" s="96"/>
      <c r="DK25" s="97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J25" s="43"/>
      <c r="EK25" s="43"/>
      <c r="EL25" s="94"/>
    </row>
    <row r="26" spans="1:142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 t="e">
        <f>BI26-#REF!</f>
        <v>#REF!</v>
      </c>
      <c r="BL26" s="53">
        <v>1500</v>
      </c>
      <c r="BM26" s="54">
        <v>1500</v>
      </c>
      <c r="BN26" s="55">
        <f>BM26/BL26*100</f>
        <v>100</v>
      </c>
      <c r="BO26" s="55" t="e">
        <f>BM26-#REF!</f>
        <v>#REF!</v>
      </c>
      <c r="BP26" s="53"/>
      <c r="BQ26" s="54"/>
      <c r="BR26" s="55"/>
      <c r="BS26" s="55" t="e">
        <f>BQ26-#REF!</f>
        <v>#REF!</v>
      </c>
      <c r="BT26" s="53"/>
      <c r="BU26" s="53"/>
      <c r="BV26" s="54"/>
      <c r="BW26" s="55"/>
      <c r="BX26" s="54" t="e">
        <f>BV26-#REF!</f>
        <v>#REF!</v>
      </c>
      <c r="BY26" s="54"/>
      <c r="BZ26" s="38">
        <v>35</v>
      </c>
      <c r="CA26" s="38">
        <v>42</v>
      </c>
      <c r="CB26" s="56">
        <f>((BM26*0.45)+(BQ26*0.34)+(BV26/1.33*0.18)+(CA26*0.2))/DK26*10</f>
        <v>13.066921606118546</v>
      </c>
      <c r="CC26" s="57" t="e">
        <f>(BO26*0.45+BS26*0.35+(BX26/1.33*0.17))/DK26*10</f>
        <v>#REF!</v>
      </c>
      <c r="CD26" s="57"/>
      <c r="CE26" s="43">
        <v>484</v>
      </c>
      <c r="CF26" s="45">
        <v>270</v>
      </c>
      <c r="CG26" s="80">
        <v>484</v>
      </c>
      <c r="CH26" s="58">
        <v>800</v>
      </c>
      <c r="CI26" s="59">
        <f t="shared" si="7"/>
        <v>800</v>
      </c>
      <c r="CJ26" s="87"/>
      <c r="CK26" s="43">
        <v>198</v>
      </c>
      <c r="CL26" s="57"/>
      <c r="CM26" s="43">
        <v>602</v>
      </c>
      <c r="CN26" s="43">
        <f>CM26-EJ26</f>
        <v>33</v>
      </c>
      <c r="CO26" s="43">
        <v>1116</v>
      </c>
      <c r="CP26" s="43">
        <f>CO26-EK26</f>
        <v>56</v>
      </c>
      <c r="CQ26" s="61">
        <f t="shared" si="4"/>
        <v>18.538205980066444</v>
      </c>
      <c r="CR26" s="62"/>
      <c r="CS26" s="62">
        <f>CI26/CH26*100</f>
        <v>100</v>
      </c>
      <c r="CT26" s="64">
        <v>7</v>
      </c>
      <c r="CU26" s="66"/>
      <c r="CV26" s="57"/>
      <c r="CW26" s="43"/>
      <c r="CX26" s="43"/>
      <c r="CY26" s="43"/>
      <c r="CZ26" s="100">
        <v>775</v>
      </c>
      <c r="DA26" s="43">
        <v>775</v>
      </c>
      <c r="DB26" s="64">
        <f t="shared" si="8"/>
        <v>100</v>
      </c>
      <c r="DC26" s="64">
        <f t="shared" si="6"/>
        <v>122</v>
      </c>
      <c r="DD26" s="43">
        <v>2</v>
      </c>
      <c r="DE26" s="61"/>
      <c r="DF26" s="80">
        <v>132</v>
      </c>
      <c r="DG26" s="101"/>
      <c r="DH26" s="80">
        <v>18</v>
      </c>
      <c r="DI26" s="102"/>
      <c r="DJ26" s="102"/>
      <c r="DK26" s="51">
        <v>523</v>
      </c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43">
        <v>569</v>
      </c>
      <c r="EK26" s="43">
        <v>1060</v>
      </c>
      <c r="EL26" s="43">
        <v>653</v>
      </c>
    </row>
    <row r="27" spans="1:142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38"/>
      <c r="CA27" s="38"/>
      <c r="CB27" s="56"/>
      <c r="CC27" s="57"/>
      <c r="CD27" s="57"/>
      <c r="CE27" s="43"/>
      <c r="CF27" s="45"/>
      <c r="CG27" s="43"/>
      <c r="CH27" s="58">
        <v>85</v>
      </c>
      <c r="CI27" s="59">
        <f t="shared" si="7"/>
        <v>85</v>
      </c>
      <c r="CJ27" s="87"/>
      <c r="CK27" s="57"/>
      <c r="CL27" s="57"/>
      <c r="CM27" s="43">
        <v>85</v>
      </c>
      <c r="CN27" s="43">
        <f>CM27-EJ27</f>
        <v>0</v>
      </c>
      <c r="CO27" s="43">
        <v>209</v>
      </c>
      <c r="CP27" s="43"/>
      <c r="CQ27" s="61"/>
      <c r="CR27" s="62"/>
      <c r="CS27" s="62">
        <f>CI27/CH27*100</f>
        <v>100</v>
      </c>
      <c r="CT27" s="64"/>
      <c r="CU27" s="66"/>
      <c r="CV27" s="57"/>
      <c r="CW27" s="43"/>
      <c r="CX27" s="43"/>
      <c r="CY27" s="43"/>
      <c r="CZ27" s="100"/>
      <c r="DA27" s="80"/>
      <c r="DB27" s="66"/>
      <c r="DC27" s="64"/>
      <c r="DD27" s="43"/>
      <c r="DE27" s="61"/>
      <c r="DF27" s="80"/>
      <c r="DG27" s="101"/>
      <c r="DH27" s="80"/>
      <c r="DI27" s="102"/>
      <c r="DJ27" s="102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43">
        <v>85</v>
      </c>
      <c r="EK27" s="43">
        <v>209</v>
      </c>
      <c r="EL27" s="80"/>
    </row>
    <row r="28" spans="1:142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16">SUM(I5:I26)</f>
        <v>20674</v>
      </c>
      <c r="J28" s="41">
        <f t="shared" si="16"/>
        <v>12393</v>
      </c>
      <c r="K28" s="41">
        <f t="shared" si="16"/>
        <v>6684</v>
      </c>
      <c r="L28" s="41">
        <f t="shared" si="16"/>
        <v>3925</v>
      </c>
      <c r="M28" s="41">
        <f t="shared" si="16"/>
        <v>20</v>
      </c>
      <c r="N28" s="41">
        <f t="shared" si="16"/>
        <v>20674</v>
      </c>
      <c r="O28" s="41">
        <f t="shared" si="16"/>
        <v>4542</v>
      </c>
      <c r="P28" s="41">
        <f t="shared" si="16"/>
        <v>0</v>
      </c>
      <c r="Q28" s="41">
        <f t="shared" si="16"/>
        <v>19344</v>
      </c>
      <c r="R28" s="41">
        <f t="shared" si="16"/>
        <v>19344</v>
      </c>
      <c r="S28" s="45">
        <f t="shared" si="1"/>
        <v>100</v>
      </c>
      <c r="T28" s="45" t="e">
        <f>R28-#REF!</f>
        <v>#REF!</v>
      </c>
      <c r="U28" s="41">
        <f t="shared" ref="U28:BI28" si="17">SUM(U5:U26)</f>
        <v>550</v>
      </c>
      <c r="V28" s="41">
        <f t="shared" si="17"/>
        <v>700</v>
      </c>
      <c r="W28" s="41">
        <f t="shared" si="17"/>
        <v>0</v>
      </c>
      <c r="X28" s="41">
        <f t="shared" si="17"/>
        <v>0</v>
      </c>
      <c r="Y28" s="41">
        <f t="shared" si="17"/>
        <v>20</v>
      </c>
      <c r="Z28" s="41">
        <f t="shared" si="17"/>
        <v>1080</v>
      </c>
      <c r="AA28" s="41">
        <f t="shared" si="17"/>
        <v>1249</v>
      </c>
      <c r="AB28" s="41">
        <f t="shared" si="17"/>
        <v>2061</v>
      </c>
      <c r="AC28" s="41">
        <f t="shared" si="17"/>
        <v>2287</v>
      </c>
      <c r="AD28" s="41">
        <f t="shared" si="17"/>
        <v>965</v>
      </c>
      <c r="AE28" s="41">
        <f t="shared" si="17"/>
        <v>444</v>
      </c>
      <c r="AF28" s="41">
        <f t="shared" si="17"/>
        <v>442</v>
      </c>
      <c r="AG28" s="41">
        <f t="shared" si="17"/>
        <v>120</v>
      </c>
      <c r="AH28" s="41">
        <f t="shared" si="17"/>
        <v>0</v>
      </c>
      <c r="AI28" s="41">
        <f t="shared" si="17"/>
        <v>0</v>
      </c>
      <c r="AJ28" s="41">
        <f t="shared" si="17"/>
        <v>465</v>
      </c>
      <c r="AK28" s="41">
        <f t="shared" si="17"/>
        <v>460</v>
      </c>
      <c r="AL28" s="41">
        <f t="shared" si="17"/>
        <v>70</v>
      </c>
      <c r="AM28" s="41">
        <f t="shared" si="17"/>
        <v>55</v>
      </c>
      <c r="AN28" s="41">
        <f t="shared" si="17"/>
        <v>21</v>
      </c>
      <c r="AO28" s="41">
        <f t="shared" si="17"/>
        <v>9</v>
      </c>
      <c r="AP28" s="41">
        <f t="shared" si="17"/>
        <v>25</v>
      </c>
      <c r="AQ28" s="41">
        <f t="shared" si="17"/>
        <v>4069</v>
      </c>
      <c r="AR28" s="41">
        <f t="shared" si="17"/>
        <v>4204</v>
      </c>
      <c r="AS28" s="41">
        <f t="shared" si="17"/>
        <v>0</v>
      </c>
      <c r="AT28" s="41">
        <f t="shared" si="17"/>
        <v>0</v>
      </c>
      <c r="AU28" s="41">
        <f t="shared" si="17"/>
        <v>0</v>
      </c>
      <c r="AV28" s="41">
        <f t="shared" si="17"/>
        <v>0</v>
      </c>
      <c r="AW28" s="41">
        <f t="shared" si="17"/>
        <v>0</v>
      </c>
      <c r="AX28" s="41">
        <f t="shared" si="17"/>
        <v>0</v>
      </c>
      <c r="AY28" s="41">
        <f t="shared" si="17"/>
        <v>0</v>
      </c>
      <c r="AZ28" s="41">
        <f t="shared" si="17"/>
        <v>0</v>
      </c>
      <c r="BA28" s="41">
        <f t="shared" si="17"/>
        <v>0</v>
      </c>
      <c r="BB28" s="41">
        <f t="shared" si="17"/>
        <v>2192</v>
      </c>
      <c r="BC28" s="41">
        <f t="shared" si="17"/>
        <v>15248</v>
      </c>
      <c r="BD28" s="41">
        <f t="shared" si="17"/>
        <v>415</v>
      </c>
      <c r="BE28" s="41">
        <f t="shared" si="17"/>
        <v>550</v>
      </c>
      <c r="BF28" s="41">
        <f t="shared" si="17"/>
        <v>290</v>
      </c>
      <c r="BG28" s="41">
        <f t="shared" si="17"/>
        <v>61</v>
      </c>
      <c r="BH28" s="105">
        <f t="shared" si="17"/>
        <v>21187</v>
      </c>
      <c r="BI28" s="106">
        <f t="shared" si="17"/>
        <v>21187</v>
      </c>
      <c r="BJ28" s="107">
        <f>BI28/BH28*100</f>
        <v>100</v>
      </c>
      <c r="BK28" s="108" t="e">
        <f>SUM(BK5:BK26)</f>
        <v>#REF!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 t="e">
        <f>SUM(BO5:BO26)</f>
        <v>#REF!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 t="e">
        <f>SUM(BS5:BS26)</f>
        <v>#REF!</v>
      </c>
      <c r="BT28" s="106">
        <f>SUM(BT5:BT26)</f>
        <v>61100</v>
      </c>
      <c r="BU28" s="106">
        <f>SUM(BU5:BU26)</f>
        <v>81263</v>
      </c>
      <c r="BV28" s="106">
        <f>SUM(BV5:BV26)</f>
        <v>53739</v>
      </c>
      <c r="BW28" s="107">
        <f t="shared" si="12"/>
        <v>66.129726935997937</v>
      </c>
      <c r="BX28" s="106" t="e">
        <f>SUM(BX5:BX26)</f>
        <v>#REF!</v>
      </c>
      <c r="BY28" s="106">
        <f>SUM(BY5:BY26)</f>
        <v>17171</v>
      </c>
      <c r="BZ28" s="41">
        <f>SUM(BZ5:BZ27)</f>
        <v>10169</v>
      </c>
      <c r="CA28" s="41">
        <f>SUM(CA5:CA27)</f>
        <v>13478</v>
      </c>
      <c r="CB28" s="109">
        <f>((BM28*0.45)+(BQ28*0.34)+(BV28/1.33*0.18)+(CA28*0.2))/DK28*10</f>
        <v>27.041822679958951</v>
      </c>
      <c r="CC28" s="109" t="e">
        <f>(BO28*0.45+BS28*0.35+(BX28/1.33*0.17))/DK28*10</f>
        <v>#REF!</v>
      </c>
      <c r="CD28" s="109"/>
      <c r="CE28" s="110">
        <f t="shared" ref="CE28:CL28" si="18">SUM(CE5:CE27)</f>
        <v>6691</v>
      </c>
      <c r="CF28" s="110">
        <f t="shared" si="18"/>
        <v>6514</v>
      </c>
      <c r="CG28" s="110">
        <f t="shared" si="18"/>
        <v>6809</v>
      </c>
      <c r="CH28" s="110">
        <f t="shared" si="18"/>
        <v>25005</v>
      </c>
      <c r="CI28" s="110">
        <f>SUM(CI5:CI27)</f>
        <v>25005</v>
      </c>
      <c r="CJ28" s="110">
        <f t="shared" si="18"/>
        <v>1109</v>
      </c>
      <c r="CK28" s="110">
        <f t="shared" si="18"/>
        <v>3112</v>
      </c>
      <c r="CL28" s="110">
        <f t="shared" si="18"/>
        <v>0</v>
      </c>
      <c r="CM28" s="110">
        <f>SUM(CM5:CM27)</f>
        <v>21893</v>
      </c>
      <c r="CN28" s="110">
        <f>SUM(CN5:CN27)</f>
        <v>40</v>
      </c>
      <c r="CO28" s="110">
        <f>SUM(CO5:CO27)</f>
        <v>53966.6</v>
      </c>
      <c r="CP28" s="110">
        <f>SUM(CP5:CP27)</f>
        <v>63</v>
      </c>
      <c r="CQ28" s="61">
        <f t="shared" si="4"/>
        <v>24.650162152286118</v>
      </c>
      <c r="CR28" s="111">
        <f>SUM(CR5:CR26)</f>
        <v>1077</v>
      </c>
      <c r="CS28" s="62">
        <f>CI28/CH28*100</f>
        <v>100</v>
      </c>
      <c r="CT28" s="110">
        <f>SUM(CT5:CT26)</f>
        <v>8</v>
      </c>
      <c r="CU28" s="110">
        <f t="shared" ref="CU28:EH28" si="19">SUM(CU5:CU26)</f>
        <v>705</v>
      </c>
      <c r="CV28" s="110">
        <f t="shared" si="19"/>
        <v>685</v>
      </c>
      <c r="CW28" s="110">
        <f>CV28/CU28*100</f>
        <v>97.163120567375884</v>
      </c>
      <c r="CX28" s="110">
        <f>SUM(CX5:CX27)</f>
        <v>135</v>
      </c>
      <c r="CY28" s="110">
        <f>SUM(CY5:CY27)</f>
        <v>260</v>
      </c>
      <c r="CZ28" s="45">
        <f t="shared" si="19"/>
        <v>21046</v>
      </c>
      <c r="DA28" s="45">
        <f>SUM(DA5:DA27)</f>
        <v>12705</v>
      </c>
      <c r="DB28" s="113">
        <f t="shared" si="8"/>
        <v>60.367765846241561</v>
      </c>
      <c r="DC28" s="45">
        <f t="shared" si="19"/>
        <v>1150</v>
      </c>
      <c r="DD28" s="45">
        <f t="shared" si="19"/>
        <v>29</v>
      </c>
      <c r="DE28" s="45">
        <f t="shared" si="19"/>
        <v>1455</v>
      </c>
      <c r="DF28" s="45">
        <f>SUM(DF5:DF25)</f>
        <v>1151</v>
      </c>
      <c r="DG28" s="45">
        <f>SUM(DG5:DG26)</f>
        <v>4879</v>
      </c>
      <c r="DH28" s="45">
        <f>SUM(DH5:DH25)</f>
        <v>5468</v>
      </c>
      <c r="DI28" s="114">
        <f t="shared" si="19"/>
        <v>50</v>
      </c>
      <c r="DJ28" s="114">
        <f t="shared" si="19"/>
        <v>33</v>
      </c>
      <c r="DK28" s="114">
        <f t="shared" si="19"/>
        <v>14360</v>
      </c>
      <c r="DL28" s="114">
        <f t="shared" si="19"/>
        <v>423</v>
      </c>
      <c r="DM28" s="114">
        <f t="shared" si="19"/>
        <v>95</v>
      </c>
      <c r="DN28" s="114">
        <f t="shared" si="19"/>
        <v>423</v>
      </c>
      <c r="DO28" s="114">
        <f t="shared" si="19"/>
        <v>5514</v>
      </c>
      <c r="DP28" s="114">
        <f t="shared" si="19"/>
        <v>1233.3694963573012</v>
      </c>
      <c r="DQ28" s="114">
        <f t="shared" si="19"/>
        <v>34</v>
      </c>
      <c r="DR28" s="114">
        <f t="shared" si="19"/>
        <v>7</v>
      </c>
      <c r="DS28" s="114">
        <f t="shared" si="19"/>
        <v>27</v>
      </c>
      <c r="DT28" s="114">
        <f t="shared" si="19"/>
        <v>400</v>
      </c>
      <c r="DU28" s="114">
        <f t="shared" si="19"/>
        <v>344</v>
      </c>
      <c r="DV28" s="114">
        <f t="shared" si="19"/>
        <v>27</v>
      </c>
      <c r="DW28" s="114">
        <f t="shared" si="19"/>
        <v>5</v>
      </c>
      <c r="DX28" s="114">
        <f t="shared" si="19"/>
        <v>22</v>
      </c>
      <c r="DY28" s="114">
        <f t="shared" si="19"/>
        <v>338</v>
      </c>
      <c r="DZ28" s="114">
        <f t="shared" si="19"/>
        <v>259</v>
      </c>
      <c r="EA28" s="114">
        <f t="shared" si="19"/>
        <v>25</v>
      </c>
      <c r="EB28" s="114">
        <f t="shared" si="19"/>
        <v>25</v>
      </c>
      <c r="EC28" s="114">
        <f t="shared" si="19"/>
        <v>1957</v>
      </c>
      <c r="ED28" s="114">
        <f t="shared" si="19"/>
        <v>782.8</v>
      </c>
      <c r="EE28" s="114">
        <f t="shared" si="19"/>
        <v>86</v>
      </c>
      <c r="EF28" s="114">
        <f t="shared" si="19"/>
        <v>74</v>
      </c>
      <c r="EG28" s="114">
        <f t="shared" si="19"/>
        <v>2695</v>
      </c>
      <c r="EH28" s="114">
        <f t="shared" si="19"/>
        <v>526.42857142857144</v>
      </c>
      <c r="EI28" s="114">
        <f>SUM(EI5:EI26)</f>
        <v>0</v>
      </c>
      <c r="EJ28" s="114">
        <f>SUM(EJ5:EJ27)</f>
        <v>21853</v>
      </c>
      <c r="EK28" s="114">
        <f>SUM(EK5:EK27)</f>
        <v>53903.6</v>
      </c>
      <c r="EL28" s="114">
        <f>SUM(EL5:EL27)</f>
        <v>11555</v>
      </c>
    </row>
    <row r="29" spans="1:142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2"/>
        <v>72.180451127819538</v>
      </c>
      <c r="BX29" s="123"/>
      <c r="BY29" s="123">
        <v>560</v>
      </c>
      <c r="BZ29" s="125">
        <v>2500</v>
      </c>
      <c r="CA29" s="125">
        <v>3200</v>
      </c>
      <c r="CB29" s="109">
        <f>((BM29*0.45)+(BQ29*0.34)+(BV29/1.33*0.18)+(CA29*0.2))/DK29*10</f>
        <v>22.348409164381135</v>
      </c>
      <c r="CC29" s="125"/>
      <c r="CD29" s="125"/>
      <c r="CE29" s="125">
        <v>600</v>
      </c>
      <c r="CF29" s="125">
        <v>600</v>
      </c>
      <c r="CG29" s="127">
        <v>505</v>
      </c>
      <c r="CH29" s="127">
        <v>8096</v>
      </c>
      <c r="CI29" s="278">
        <f>CK29+CM29</f>
        <v>8096</v>
      </c>
      <c r="CJ29" s="127">
        <v>20</v>
      </c>
      <c r="CK29" s="127">
        <v>1100</v>
      </c>
      <c r="CL29" s="127"/>
      <c r="CM29" s="127">
        <v>6996</v>
      </c>
      <c r="CN29" s="127"/>
      <c r="CO29" s="127">
        <v>13910</v>
      </c>
      <c r="CP29" s="127"/>
      <c r="CQ29" s="128">
        <f t="shared" si="4"/>
        <v>19.882790165809034</v>
      </c>
      <c r="CR29" s="129"/>
      <c r="CS29" s="129">
        <f>CI29/CH29*100</f>
        <v>100</v>
      </c>
      <c r="CT29" s="127"/>
      <c r="CU29" s="127"/>
      <c r="CV29" s="130"/>
      <c r="CW29" s="131"/>
      <c r="CX29" s="323"/>
      <c r="CY29" s="323"/>
      <c r="CZ29" s="132"/>
      <c r="DA29" s="132">
        <v>3400</v>
      </c>
      <c r="DB29" s="133"/>
      <c r="DC29" s="132"/>
      <c r="DD29" s="132"/>
      <c r="DE29" s="130"/>
      <c r="DF29" s="130"/>
      <c r="DG29" s="130"/>
      <c r="DH29" s="130"/>
      <c r="DI29" s="279"/>
      <c r="DJ29" s="279"/>
      <c r="DK29" s="135">
        <v>2163</v>
      </c>
      <c r="DL29" s="134">
        <v>553</v>
      </c>
      <c r="DM29" s="134"/>
      <c r="DN29" s="134">
        <v>549</v>
      </c>
      <c r="DO29" s="134">
        <v>7023</v>
      </c>
      <c r="DP29" s="136">
        <f>DO29/DN29*10</f>
        <v>127.92349726775956</v>
      </c>
      <c r="DQ29" s="134"/>
      <c r="DR29" s="134"/>
      <c r="DS29" s="134">
        <v>20</v>
      </c>
      <c r="DT29" s="134">
        <v>650</v>
      </c>
      <c r="DU29" s="137">
        <f>DT29/DS29*10</f>
        <v>325</v>
      </c>
      <c r="DV29" s="134"/>
      <c r="DW29" s="134"/>
      <c r="DX29" s="134">
        <v>16</v>
      </c>
      <c r="DY29" s="134">
        <v>384</v>
      </c>
      <c r="DZ29" s="137">
        <f>DY29/DX29*10</f>
        <v>240</v>
      </c>
      <c r="EA29" s="134"/>
      <c r="EB29" s="134">
        <v>27</v>
      </c>
      <c r="EC29" s="134">
        <v>832</v>
      </c>
      <c r="ED29" s="137">
        <f>EC29/EB29*10</f>
        <v>308.14814814814815</v>
      </c>
      <c r="EE29" s="134"/>
      <c r="EF29" s="134">
        <f>DS29+DX29+EB29</f>
        <v>63</v>
      </c>
      <c r="EG29" s="134">
        <f>DT29+DY29+EC29</f>
        <v>1866</v>
      </c>
      <c r="EH29" s="137">
        <f>EG29/EF29*10</f>
        <v>296.1904761904762</v>
      </c>
    </row>
    <row r="30" spans="1:142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31793</v>
      </c>
      <c r="BW30" s="146">
        <f t="shared" si="12"/>
        <v>43.552054794520551</v>
      </c>
      <c r="BX30" s="145"/>
      <c r="BY30" s="145">
        <v>9386</v>
      </c>
      <c r="BZ30" s="147">
        <v>20178</v>
      </c>
      <c r="CA30" s="147">
        <v>11130</v>
      </c>
      <c r="CB30" s="148">
        <v>23.7</v>
      </c>
      <c r="CC30" s="147"/>
      <c r="CD30" s="147"/>
      <c r="CE30" s="147">
        <v>6760</v>
      </c>
      <c r="CF30" s="147">
        <v>7600</v>
      </c>
      <c r="CG30" s="147">
        <v>6654</v>
      </c>
      <c r="CH30" s="147">
        <v>24880</v>
      </c>
      <c r="CI30" s="147"/>
      <c r="CJ30" s="147"/>
      <c r="CK30" s="147">
        <v>173</v>
      </c>
      <c r="CL30" s="147"/>
      <c r="CM30" s="147">
        <v>13356</v>
      </c>
      <c r="CN30" s="147"/>
      <c r="CO30" s="147">
        <v>16762</v>
      </c>
      <c r="CP30" s="147"/>
      <c r="CQ30" s="128">
        <f t="shared" si="4"/>
        <v>12.55016471997604</v>
      </c>
      <c r="CR30" s="149"/>
      <c r="CS30" s="149">
        <v>54</v>
      </c>
      <c r="CT30" s="147"/>
      <c r="CU30" s="147">
        <v>700</v>
      </c>
      <c r="CV30" s="147">
        <v>195</v>
      </c>
      <c r="CW30" s="150"/>
      <c r="CX30" s="150"/>
      <c r="CY30" s="150"/>
      <c r="CZ30" s="147">
        <v>21175</v>
      </c>
      <c r="DA30" s="147">
        <v>13544</v>
      </c>
      <c r="DB30" s="151">
        <f t="shared" si="8"/>
        <v>63.962219598583239</v>
      </c>
      <c r="DC30" s="147"/>
      <c r="DD30" s="147"/>
      <c r="DE30" s="147">
        <v>1274</v>
      </c>
      <c r="DF30" s="147">
        <v>997</v>
      </c>
      <c r="DG30" s="147">
        <v>5964</v>
      </c>
      <c r="DH30" s="147">
        <v>5915</v>
      </c>
      <c r="DI30" s="143">
        <v>13</v>
      </c>
      <c r="DJ30" s="143">
        <v>48</v>
      </c>
    </row>
    <row r="31" spans="1:142" ht="12.75" customHeight="1" x14ac:dyDescent="0.3">
      <c r="B31" s="155"/>
      <c r="C31" s="156"/>
      <c r="Y31" s="135"/>
      <c r="EJ31" s="163"/>
      <c r="EK31" s="163"/>
    </row>
    <row r="32" spans="1:142" ht="12.75" customHeight="1" x14ac:dyDescent="0.3">
      <c r="B32" s="155"/>
      <c r="C32" s="156"/>
      <c r="EJ32" s="163"/>
      <c r="EK32" s="163"/>
    </row>
    <row r="33" spans="2:141" ht="12.75" customHeight="1" x14ac:dyDescent="0.3">
      <c r="B33" s="155"/>
      <c r="C33" s="156"/>
      <c r="EJ33" s="163"/>
      <c r="EK33" s="163"/>
    </row>
    <row r="34" spans="2:141" ht="12.75" customHeight="1" x14ac:dyDescent="0.3">
      <c r="B34" s="155"/>
      <c r="C34" s="156"/>
      <c r="EJ34" s="163"/>
      <c r="EK34" s="163"/>
    </row>
    <row r="35" spans="2:141" ht="12.75" customHeight="1" x14ac:dyDescent="0.3">
      <c r="B35" s="155"/>
      <c r="C35" s="156"/>
      <c r="CU35" s="164"/>
      <c r="EJ35" s="163"/>
      <c r="EK35" s="163"/>
    </row>
    <row r="36" spans="2:141" ht="12.75" customHeight="1" x14ac:dyDescent="0.3">
      <c r="B36" s="155"/>
      <c r="C36" s="156"/>
      <c r="EJ36" s="163"/>
      <c r="EK36" s="163"/>
    </row>
    <row r="37" spans="2:141" x14ac:dyDescent="0.3">
      <c r="EJ37" s="163"/>
      <c r="EK37" s="163"/>
    </row>
    <row r="38" spans="2:141" x14ac:dyDescent="0.3">
      <c r="EJ38" s="163"/>
      <c r="EK38" s="163"/>
    </row>
    <row r="39" spans="2:141" x14ac:dyDescent="0.3">
      <c r="EJ39" s="163"/>
      <c r="EK39" s="163"/>
    </row>
    <row r="40" spans="2:141" x14ac:dyDescent="0.3">
      <c r="EJ40" s="163"/>
      <c r="EK40" s="163"/>
    </row>
    <row r="41" spans="2:141" x14ac:dyDescent="0.3">
      <c r="EJ41" s="163"/>
      <c r="EK41" s="163"/>
    </row>
    <row r="42" spans="2:141" x14ac:dyDescent="0.3">
      <c r="EJ42" s="163"/>
      <c r="EK42" s="163"/>
    </row>
    <row r="43" spans="2:141" x14ac:dyDescent="0.3">
      <c r="EJ43" s="163"/>
      <c r="EK43" s="163"/>
    </row>
    <row r="44" spans="2:141" x14ac:dyDescent="0.3">
      <c r="EJ44" s="163"/>
      <c r="EK44" s="163"/>
    </row>
    <row r="45" spans="2:141" x14ac:dyDescent="0.3">
      <c r="EJ45" s="163"/>
      <c r="EK45" s="163"/>
    </row>
    <row r="46" spans="2:141" x14ac:dyDescent="0.3">
      <c r="EJ46" s="163"/>
      <c r="EK46" s="163"/>
    </row>
    <row r="47" spans="2:141" x14ac:dyDescent="0.3">
      <c r="EJ47" s="163"/>
      <c r="EK47" s="163"/>
    </row>
  </sheetData>
  <mergeCells count="76">
    <mergeCell ref="DQ3:DU3"/>
    <mergeCell ref="DV3:DZ3"/>
    <mergeCell ref="EA3:ED3"/>
    <mergeCell ref="AX3:AX4"/>
    <mergeCell ref="AY3:AY4"/>
    <mergeCell ref="AZ3:AZ4"/>
    <mergeCell ref="BA3:BA4"/>
    <mergeCell ref="BL3:BO3"/>
    <mergeCell ref="BP3:BS3"/>
    <mergeCell ref="DK2:DK4"/>
    <mergeCell ref="DE3:DF3"/>
    <mergeCell ref="DG3:DH3"/>
    <mergeCell ref="DI3:DI4"/>
    <mergeCell ref="DJ3:DJ4"/>
    <mergeCell ref="CB2:CB4"/>
    <mergeCell ref="CC2:CC4"/>
    <mergeCell ref="DL2:DP3"/>
    <mergeCell ref="DQ2:ED2"/>
    <mergeCell ref="EE2:EH3"/>
    <mergeCell ref="E3:H3"/>
    <mergeCell ref="I3:J3"/>
    <mergeCell ref="K3:M3"/>
    <mergeCell ref="N3:O3"/>
    <mergeCell ref="AD3:AD4"/>
    <mergeCell ref="AE3:AE4"/>
    <mergeCell ref="AF3:AF4"/>
    <mergeCell ref="CU2:CW3"/>
    <mergeCell ref="CX2:CY3"/>
    <mergeCell ref="CZ2:DC3"/>
    <mergeCell ref="DD2:DD4"/>
    <mergeCell ref="DE2:DJ2"/>
    <mergeCell ref="AP3:AP4"/>
    <mergeCell ref="CD2:CD3"/>
    <mergeCell ref="CE2:CE4"/>
    <mergeCell ref="CF2:CG3"/>
    <mergeCell ref="CH2:CT3"/>
    <mergeCell ref="BC2:BE3"/>
    <mergeCell ref="BF2:BG3"/>
    <mergeCell ref="BH2:BK3"/>
    <mergeCell ref="BL2:BW2"/>
    <mergeCell ref="BY2:BY4"/>
    <mergeCell ref="BZ2:CA2"/>
    <mergeCell ref="BT3:BX3"/>
    <mergeCell ref="BZ3:CA3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AJ2:AK3"/>
    <mergeCell ref="AG3:AG4"/>
    <mergeCell ref="B1:DC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</mergeCells>
  <pageMargins left="0.51181102362204722" right="0.11811023622047245" top="0.55118110236220474" bottom="0.55118110236220474" header="0.31496062992125984" footer="0.31496062992125984"/>
  <pageSetup paperSize="9" scale="4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R47"/>
  <sheetViews>
    <sheetView view="pageBreakPreview" zoomScale="59" zoomScaleNormal="71" zoomScaleSheetLayoutView="59" zoomScalePageLayoutView="29" workbookViewId="0">
      <pane xSplit="73" ySplit="4" topLeftCell="BV5" activePane="bottomRight" state="frozen"/>
      <selection pane="topRight" activeCell="BV1" sqref="BV1"/>
      <selection pane="bottomLeft" activeCell="A5" sqref="A5"/>
      <selection pane="bottomRight" activeCell="CU4" sqref="CU1:CU1048576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customWidth="1"/>
    <col min="75" max="75" width="7" style="154" customWidth="1"/>
    <col min="76" max="76" width="7.44140625" style="154" hidden="1" customWidth="1"/>
    <col min="77" max="77" width="10.44140625" style="154" hidden="1" customWidth="1"/>
    <col min="78" max="78" width="9.5546875" style="154" hidden="1" customWidth="1"/>
    <col min="79" max="79" width="9.21875" style="154" customWidth="1"/>
    <col min="80" max="80" width="9.88671875" style="154" customWidth="1"/>
    <col min="81" max="81" width="8.109375" style="154" customWidth="1"/>
    <col min="82" max="82" width="10" style="154" hidden="1" customWidth="1"/>
    <col min="83" max="83" width="8.5546875" style="154" hidden="1" customWidth="1"/>
    <col min="84" max="84" width="9.88671875" style="154" hidden="1" customWidth="1"/>
    <col min="85" max="85" width="8.88671875" style="154" hidden="1" customWidth="1"/>
    <col min="86" max="86" width="8.44140625" style="154" hidden="1" customWidth="1"/>
    <col min="87" max="87" width="9.33203125" style="154" customWidth="1"/>
    <col min="88" max="88" width="10.77734375" style="154" customWidth="1"/>
    <col min="89" max="89" width="10.33203125" style="160" hidden="1" customWidth="1"/>
    <col min="90" max="90" width="8.44140625" style="154" customWidth="1"/>
    <col min="91" max="91" width="9.77734375" style="154" hidden="1" customWidth="1"/>
    <col min="92" max="92" width="9.44140625" style="154" customWidth="1"/>
    <col min="93" max="93" width="7.44140625" style="154" hidden="1" customWidth="1"/>
    <col min="94" max="94" width="11.5546875" style="154" customWidth="1"/>
    <col min="95" max="95" width="8.21875" style="154" hidden="1" customWidth="1"/>
    <col min="96" max="96" width="9.5546875" style="154" customWidth="1"/>
    <col min="97" max="97" width="8.109375" style="154" hidden="1" customWidth="1"/>
    <col min="98" max="98" width="8.109375" style="154" customWidth="1"/>
    <col min="99" max="99" width="8.44140625" style="154" hidden="1" customWidth="1"/>
    <col min="100" max="100" width="6.5546875" style="154" customWidth="1"/>
    <col min="101" max="101" width="7" style="154" customWidth="1"/>
    <col min="102" max="102" width="5.88671875" style="154" customWidth="1"/>
    <col min="103" max="103" width="6.77734375" style="154" customWidth="1"/>
    <col min="104" max="104" width="5.88671875" style="154" customWidth="1"/>
    <col min="105" max="105" width="10" style="154" customWidth="1"/>
    <col min="106" max="106" width="9.5546875" style="154" customWidth="1"/>
    <col min="107" max="107" width="9.33203125" style="154" customWidth="1"/>
    <col min="108" max="109" width="7.21875" style="154" customWidth="1"/>
    <col min="110" max="110" width="8.44140625" style="154" hidden="1" customWidth="1"/>
    <col min="111" max="111" width="8.88671875" style="154" customWidth="1"/>
    <col min="112" max="112" width="8.33203125" style="154" hidden="1" customWidth="1"/>
    <col min="113" max="113" width="9.21875" style="154" customWidth="1"/>
    <col min="114" max="114" width="7.109375" style="154" customWidth="1"/>
    <col min="115" max="115" width="7.6640625" style="154" customWidth="1"/>
    <col min="116" max="116" width="13.109375" style="154" hidden="1" customWidth="1"/>
    <col min="117" max="117" width="6.88671875" style="154" hidden="1" customWidth="1"/>
    <col min="118" max="118" width="8.109375" style="154" hidden="1" customWidth="1"/>
    <col min="119" max="119" width="6.77734375" style="154" hidden="1" customWidth="1"/>
    <col min="120" max="120" width="8.21875" style="154" hidden="1" customWidth="1"/>
    <col min="121" max="121" width="7.109375" style="154" hidden="1" customWidth="1"/>
    <col min="122" max="122" width="5.44140625" style="154" hidden="1" customWidth="1"/>
    <col min="123" max="123" width="5.77734375" style="154" hidden="1" customWidth="1"/>
    <col min="124" max="124" width="6.5546875" style="154" hidden="1" customWidth="1"/>
    <col min="125" max="125" width="6.109375" style="154" hidden="1" customWidth="1"/>
    <col min="126" max="126" width="5.88671875" style="154" hidden="1" customWidth="1"/>
    <col min="127" max="127" width="5.44140625" style="154" hidden="1" customWidth="1"/>
    <col min="128" max="128" width="5.5546875" style="154" hidden="1" customWidth="1"/>
    <col min="129" max="129" width="6.44140625" style="154" hidden="1" customWidth="1"/>
    <col min="130" max="130" width="6" style="154" hidden="1" customWidth="1"/>
    <col min="131" max="131" width="5.88671875" style="154" hidden="1" customWidth="1"/>
    <col min="132" max="132" width="5.109375" style="154" hidden="1" customWidth="1"/>
    <col min="133" max="133" width="6.77734375" style="154" hidden="1" customWidth="1"/>
    <col min="134" max="134" width="7.44140625" style="154" hidden="1" customWidth="1"/>
    <col min="135" max="135" width="5.5546875" style="154" hidden="1" customWidth="1"/>
    <col min="136" max="136" width="5.6640625" style="154" hidden="1" customWidth="1"/>
    <col min="137" max="137" width="6.88671875" style="154" hidden="1" customWidth="1"/>
    <col min="138" max="138" width="8.109375" style="154" hidden="1" customWidth="1"/>
    <col min="139" max="139" width="5.5546875" style="154" hidden="1" customWidth="1"/>
    <col min="140" max="140" width="9.109375" style="162" customWidth="1"/>
    <col min="141" max="141" width="11.21875" style="162" customWidth="1"/>
    <col min="142" max="142" width="11" style="162" customWidth="1"/>
    <col min="143" max="256" width="9.109375" style="162"/>
    <col min="257" max="257" width="4.6640625" style="162" customWidth="1"/>
    <col min="258" max="258" width="28.5546875" style="162" customWidth="1"/>
    <col min="259" max="329" width="0" style="162" hidden="1" customWidth="1"/>
    <col min="330" max="330" width="10.44140625" style="162" customWidth="1"/>
    <col min="331" max="331" width="7" style="162" customWidth="1"/>
    <col min="332" max="333" width="0" style="162" hidden="1" customWidth="1"/>
    <col min="334" max="334" width="9.5546875" style="162" customWidth="1"/>
    <col min="335" max="335" width="9.21875" style="162" customWidth="1"/>
    <col min="336" max="336" width="9.88671875" style="162" customWidth="1"/>
    <col min="337" max="337" width="8.109375" style="162" customWidth="1"/>
    <col min="338" max="342" width="0" style="162" hidden="1" customWidth="1"/>
    <col min="343" max="343" width="9.33203125" style="162" customWidth="1"/>
    <col min="344" max="344" width="10.77734375" style="162" customWidth="1"/>
    <col min="345" max="345" width="0" style="162" hidden="1" customWidth="1"/>
    <col min="346" max="346" width="8.44140625" style="162" customWidth="1"/>
    <col min="347" max="347" width="0" style="162" hidden="1" customWidth="1"/>
    <col min="348" max="348" width="9.44140625" style="162" customWidth="1"/>
    <col min="349" max="349" width="0" style="162" hidden="1" customWidth="1"/>
    <col min="350" max="350" width="11.5546875" style="162" customWidth="1"/>
    <col min="351" max="351" width="0" style="162" hidden="1" customWidth="1"/>
    <col min="352" max="352" width="9.5546875" style="162" customWidth="1"/>
    <col min="353" max="353" width="0" style="162" hidden="1" customWidth="1"/>
    <col min="354" max="354" width="8.109375" style="162" customWidth="1"/>
    <col min="355" max="355" width="8.44140625" style="162" customWidth="1"/>
    <col min="356" max="356" width="6.5546875" style="162" customWidth="1"/>
    <col min="357" max="357" width="7" style="162" customWidth="1"/>
    <col min="358" max="358" width="5.88671875" style="162" customWidth="1"/>
    <col min="359" max="359" width="6.77734375" style="162" customWidth="1"/>
    <col min="360" max="360" width="5.88671875" style="162" customWidth="1"/>
    <col min="361" max="361" width="10" style="162" customWidth="1"/>
    <col min="362" max="362" width="9.5546875" style="162" customWidth="1"/>
    <col min="363" max="363" width="9.33203125" style="162" customWidth="1"/>
    <col min="364" max="365" width="7.21875" style="162" customWidth="1"/>
    <col min="366" max="366" width="0" style="162" hidden="1" customWidth="1"/>
    <col min="367" max="367" width="8.88671875" style="162" customWidth="1"/>
    <col min="368" max="368" width="0" style="162" hidden="1" customWidth="1"/>
    <col min="369" max="369" width="9.21875" style="162" customWidth="1"/>
    <col min="370" max="370" width="7.109375" style="162" customWidth="1"/>
    <col min="371" max="371" width="7.6640625" style="162" customWidth="1"/>
    <col min="372" max="395" width="0" style="162" hidden="1" customWidth="1"/>
    <col min="396" max="396" width="9.109375" style="162" customWidth="1"/>
    <col min="397" max="397" width="11.21875" style="162" customWidth="1"/>
    <col min="398" max="398" width="11" style="162" customWidth="1"/>
    <col min="399" max="512" width="9.109375" style="162"/>
    <col min="513" max="513" width="4.6640625" style="162" customWidth="1"/>
    <col min="514" max="514" width="28.5546875" style="162" customWidth="1"/>
    <col min="515" max="585" width="0" style="162" hidden="1" customWidth="1"/>
    <col min="586" max="586" width="10.44140625" style="162" customWidth="1"/>
    <col min="587" max="587" width="7" style="162" customWidth="1"/>
    <col min="588" max="589" width="0" style="162" hidden="1" customWidth="1"/>
    <col min="590" max="590" width="9.5546875" style="162" customWidth="1"/>
    <col min="591" max="591" width="9.21875" style="162" customWidth="1"/>
    <col min="592" max="592" width="9.88671875" style="162" customWidth="1"/>
    <col min="593" max="593" width="8.109375" style="162" customWidth="1"/>
    <col min="594" max="598" width="0" style="162" hidden="1" customWidth="1"/>
    <col min="599" max="599" width="9.33203125" style="162" customWidth="1"/>
    <col min="600" max="600" width="10.77734375" style="162" customWidth="1"/>
    <col min="601" max="601" width="0" style="162" hidden="1" customWidth="1"/>
    <col min="602" max="602" width="8.44140625" style="162" customWidth="1"/>
    <col min="603" max="603" width="0" style="162" hidden="1" customWidth="1"/>
    <col min="604" max="604" width="9.44140625" style="162" customWidth="1"/>
    <col min="605" max="605" width="0" style="162" hidden="1" customWidth="1"/>
    <col min="606" max="606" width="11.5546875" style="162" customWidth="1"/>
    <col min="607" max="607" width="0" style="162" hidden="1" customWidth="1"/>
    <col min="608" max="608" width="9.5546875" style="162" customWidth="1"/>
    <col min="609" max="609" width="0" style="162" hidden="1" customWidth="1"/>
    <col min="610" max="610" width="8.109375" style="162" customWidth="1"/>
    <col min="611" max="611" width="8.44140625" style="162" customWidth="1"/>
    <col min="612" max="612" width="6.5546875" style="162" customWidth="1"/>
    <col min="613" max="613" width="7" style="162" customWidth="1"/>
    <col min="614" max="614" width="5.88671875" style="162" customWidth="1"/>
    <col min="615" max="615" width="6.77734375" style="162" customWidth="1"/>
    <col min="616" max="616" width="5.88671875" style="162" customWidth="1"/>
    <col min="617" max="617" width="10" style="162" customWidth="1"/>
    <col min="618" max="618" width="9.5546875" style="162" customWidth="1"/>
    <col min="619" max="619" width="9.33203125" style="162" customWidth="1"/>
    <col min="620" max="621" width="7.21875" style="162" customWidth="1"/>
    <col min="622" max="622" width="0" style="162" hidden="1" customWidth="1"/>
    <col min="623" max="623" width="8.88671875" style="162" customWidth="1"/>
    <col min="624" max="624" width="0" style="162" hidden="1" customWidth="1"/>
    <col min="625" max="625" width="9.21875" style="162" customWidth="1"/>
    <col min="626" max="626" width="7.109375" style="162" customWidth="1"/>
    <col min="627" max="627" width="7.6640625" style="162" customWidth="1"/>
    <col min="628" max="651" width="0" style="162" hidden="1" customWidth="1"/>
    <col min="652" max="652" width="9.109375" style="162" customWidth="1"/>
    <col min="653" max="653" width="11.21875" style="162" customWidth="1"/>
    <col min="654" max="654" width="11" style="162" customWidth="1"/>
    <col min="655" max="768" width="9.109375" style="162"/>
    <col min="769" max="769" width="4.6640625" style="162" customWidth="1"/>
    <col min="770" max="770" width="28.5546875" style="162" customWidth="1"/>
    <col min="771" max="841" width="0" style="162" hidden="1" customWidth="1"/>
    <col min="842" max="842" width="10.44140625" style="162" customWidth="1"/>
    <col min="843" max="843" width="7" style="162" customWidth="1"/>
    <col min="844" max="845" width="0" style="162" hidden="1" customWidth="1"/>
    <col min="846" max="846" width="9.5546875" style="162" customWidth="1"/>
    <col min="847" max="847" width="9.21875" style="162" customWidth="1"/>
    <col min="848" max="848" width="9.88671875" style="162" customWidth="1"/>
    <col min="849" max="849" width="8.109375" style="162" customWidth="1"/>
    <col min="850" max="854" width="0" style="162" hidden="1" customWidth="1"/>
    <col min="855" max="855" width="9.33203125" style="162" customWidth="1"/>
    <col min="856" max="856" width="10.77734375" style="162" customWidth="1"/>
    <col min="857" max="857" width="0" style="162" hidden="1" customWidth="1"/>
    <col min="858" max="858" width="8.44140625" style="162" customWidth="1"/>
    <col min="859" max="859" width="0" style="162" hidden="1" customWidth="1"/>
    <col min="860" max="860" width="9.44140625" style="162" customWidth="1"/>
    <col min="861" max="861" width="0" style="162" hidden="1" customWidth="1"/>
    <col min="862" max="862" width="11.5546875" style="162" customWidth="1"/>
    <col min="863" max="863" width="0" style="162" hidden="1" customWidth="1"/>
    <col min="864" max="864" width="9.5546875" style="162" customWidth="1"/>
    <col min="865" max="865" width="0" style="162" hidden="1" customWidth="1"/>
    <col min="866" max="866" width="8.109375" style="162" customWidth="1"/>
    <col min="867" max="867" width="8.44140625" style="162" customWidth="1"/>
    <col min="868" max="868" width="6.5546875" style="162" customWidth="1"/>
    <col min="869" max="869" width="7" style="162" customWidth="1"/>
    <col min="870" max="870" width="5.88671875" style="162" customWidth="1"/>
    <col min="871" max="871" width="6.77734375" style="162" customWidth="1"/>
    <col min="872" max="872" width="5.88671875" style="162" customWidth="1"/>
    <col min="873" max="873" width="10" style="162" customWidth="1"/>
    <col min="874" max="874" width="9.5546875" style="162" customWidth="1"/>
    <col min="875" max="875" width="9.33203125" style="162" customWidth="1"/>
    <col min="876" max="877" width="7.21875" style="162" customWidth="1"/>
    <col min="878" max="878" width="0" style="162" hidden="1" customWidth="1"/>
    <col min="879" max="879" width="8.88671875" style="162" customWidth="1"/>
    <col min="880" max="880" width="0" style="162" hidden="1" customWidth="1"/>
    <col min="881" max="881" width="9.21875" style="162" customWidth="1"/>
    <col min="882" max="882" width="7.109375" style="162" customWidth="1"/>
    <col min="883" max="883" width="7.6640625" style="162" customWidth="1"/>
    <col min="884" max="907" width="0" style="162" hidden="1" customWidth="1"/>
    <col min="908" max="908" width="9.109375" style="162" customWidth="1"/>
    <col min="909" max="909" width="11.21875" style="162" customWidth="1"/>
    <col min="910" max="910" width="11" style="162" customWidth="1"/>
    <col min="911" max="1024" width="9.109375" style="162"/>
    <col min="1025" max="1025" width="4.6640625" style="162" customWidth="1"/>
    <col min="1026" max="1026" width="28.5546875" style="162" customWidth="1"/>
    <col min="1027" max="1097" width="0" style="162" hidden="1" customWidth="1"/>
    <col min="1098" max="1098" width="10.44140625" style="162" customWidth="1"/>
    <col min="1099" max="1099" width="7" style="162" customWidth="1"/>
    <col min="1100" max="1101" width="0" style="162" hidden="1" customWidth="1"/>
    <col min="1102" max="1102" width="9.5546875" style="162" customWidth="1"/>
    <col min="1103" max="1103" width="9.21875" style="162" customWidth="1"/>
    <col min="1104" max="1104" width="9.88671875" style="162" customWidth="1"/>
    <col min="1105" max="1105" width="8.109375" style="162" customWidth="1"/>
    <col min="1106" max="1110" width="0" style="162" hidden="1" customWidth="1"/>
    <col min="1111" max="1111" width="9.33203125" style="162" customWidth="1"/>
    <col min="1112" max="1112" width="10.77734375" style="162" customWidth="1"/>
    <col min="1113" max="1113" width="0" style="162" hidden="1" customWidth="1"/>
    <col min="1114" max="1114" width="8.44140625" style="162" customWidth="1"/>
    <col min="1115" max="1115" width="0" style="162" hidden="1" customWidth="1"/>
    <col min="1116" max="1116" width="9.44140625" style="162" customWidth="1"/>
    <col min="1117" max="1117" width="0" style="162" hidden="1" customWidth="1"/>
    <col min="1118" max="1118" width="11.5546875" style="162" customWidth="1"/>
    <col min="1119" max="1119" width="0" style="162" hidden="1" customWidth="1"/>
    <col min="1120" max="1120" width="9.5546875" style="162" customWidth="1"/>
    <col min="1121" max="1121" width="0" style="162" hidden="1" customWidth="1"/>
    <col min="1122" max="1122" width="8.109375" style="162" customWidth="1"/>
    <col min="1123" max="1123" width="8.44140625" style="162" customWidth="1"/>
    <col min="1124" max="1124" width="6.5546875" style="162" customWidth="1"/>
    <col min="1125" max="1125" width="7" style="162" customWidth="1"/>
    <col min="1126" max="1126" width="5.88671875" style="162" customWidth="1"/>
    <col min="1127" max="1127" width="6.77734375" style="162" customWidth="1"/>
    <col min="1128" max="1128" width="5.88671875" style="162" customWidth="1"/>
    <col min="1129" max="1129" width="10" style="162" customWidth="1"/>
    <col min="1130" max="1130" width="9.5546875" style="162" customWidth="1"/>
    <col min="1131" max="1131" width="9.33203125" style="162" customWidth="1"/>
    <col min="1132" max="1133" width="7.21875" style="162" customWidth="1"/>
    <col min="1134" max="1134" width="0" style="162" hidden="1" customWidth="1"/>
    <col min="1135" max="1135" width="8.88671875" style="162" customWidth="1"/>
    <col min="1136" max="1136" width="0" style="162" hidden="1" customWidth="1"/>
    <col min="1137" max="1137" width="9.21875" style="162" customWidth="1"/>
    <col min="1138" max="1138" width="7.109375" style="162" customWidth="1"/>
    <col min="1139" max="1139" width="7.6640625" style="162" customWidth="1"/>
    <col min="1140" max="1163" width="0" style="162" hidden="1" customWidth="1"/>
    <col min="1164" max="1164" width="9.109375" style="162" customWidth="1"/>
    <col min="1165" max="1165" width="11.21875" style="162" customWidth="1"/>
    <col min="1166" max="1166" width="11" style="162" customWidth="1"/>
    <col min="1167" max="1280" width="9.109375" style="162"/>
    <col min="1281" max="1281" width="4.6640625" style="162" customWidth="1"/>
    <col min="1282" max="1282" width="28.5546875" style="162" customWidth="1"/>
    <col min="1283" max="1353" width="0" style="162" hidden="1" customWidth="1"/>
    <col min="1354" max="1354" width="10.44140625" style="162" customWidth="1"/>
    <col min="1355" max="1355" width="7" style="162" customWidth="1"/>
    <col min="1356" max="1357" width="0" style="162" hidden="1" customWidth="1"/>
    <col min="1358" max="1358" width="9.5546875" style="162" customWidth="1"/>
    <col min="1359" max="1359" width="9.21875" style="162" customWidth="1"/>
    <col min="1360" max="1360" width="9.88671875" style="162" customWidth="1"/>
    <col min="1361" max="1361" width="8.109375" style="162" customWidth="1"/>
    <col min="1362" max="1366" width="0" style="162" hidden="1" customWidth="1"/>
    <col min="1367" max="1367" width="9.33203125" style="162" customWidth="1"/>
    <col min="1368" max="1368" width="10.77734375" style="162" customWidth="1"/>
    <col min="1369" max="1369" width="0" style="162" hidden="1" customWidth="1"/>
    <col min="1370" max="1370" width="8.44140625" style="162" customWidth="1"/>
    <col min="1371" max="1371" width="0" style="162" hidden="1" customWidth="1"/>
    <col min="1372" max="1372" width="9.44140625" style="162" customWidth="1"/>
    <col min="1373" max="1373" width="0" style="162" hidden="1" customWidth="1"/>
    <col min="1374" max="1374" width="11.5546875" style="162" customWidth="1"/>
    <col min="1375" max="1375" width="0" style="162" hidden="1" customWidth="1"/>
    <col min="1376" max="1376" width="9.5546875" style="162" customWidth="1"/>
    <col min="1377" max="1377" width="0" style="162" hidden="1" customWidth="1"/>
    <col min="1378" max="1378" width="8.109375" style="162" customWidth="1"/>
    <col min="1379" max="1379" width="8.44140625" style="162" customWidth="1"/>
    <col min="1380" max="1380" width="6.5546875" style="162" customWidth="1"/>
    <col min="1381" max="1381" width="7" style="162" customWidth="1"/>
    <col min="1382" max="1382" width="5.88671875" style="162" customWidth="1"/>
    <col min="1383" max="1383" width="6.77734375" style="162" customWidth="1"/>
    <col min="1384" max="1384" width="5.88671875" style="162" customWidth="1"/>
    <col min="1385" max="1385" width="10" style="162" customWidth="1"/>
    <col min="1386" max="1386" width="9.5546875" style="162" customWidth="1"/>
    <col min="1387" max="1387" width="9.33203125" style="162" customWidth="1"/>
    <col min="1388" max="1389" width="7.21875" style="162" customWidth="1"/>
    <col min="1390" max="1390" width="0" style="162" hidden="1" customWidth="1"/>
    <col min="1391" max="1391" width="8.88671875" style="162" customWidth="1"/>
    <col min="1392" max="1392" width="0" style="162" hidden="1" customWidth="1"/>
    <col min="1393" max="1393" width="9.21875" style="162" customWidth="1"/>
    <col min="1394" max="1394" width="7.109375" style="162" customWidth="1"/>
    <col min="1395" max="1395" width="7.6640625" style="162" customWidth="1"/>
    <col min="1396" max="1419" width="0" style="162" hidden="1" customWidth="1"/>
    <col min="1420" max="1420" width="9.109375" style="162" customWidth="1"/>
    <col min="1421" max="1421" width="11.21875" style="162" customWidth="1"/>
    <col min="1422" max="1422" width="11" style="162" customWidth="1"/>
    <col min="1423" max="1536" width="9.109375" style="162"/>
    <col min="1537" max="1537" width="4.6640625" style="162" customWidth="1"/>
    <col min="1538" max="1538" width="28.5546875" style="162" customWidth="1"/>
    <col min="1539" max="1609" width="0" style="162" hidden="1" customWidth="1"/>
    <col min="1610" max="1610" width="10.44140625" style="162" customWidth="1"/>
    <col min="1611" max="1611" width="7" style="162" customWidth="1"/>
    <col min="1612" max="1613" width="0" style="162" hidden="1" customWidth="1"/>
    <col min="1614" max="1614" width="9.5546875" style="162" customWidth="1"/>
    <col min="1615" max="1615" width="9.21875" style="162" customWidth="1"/>
    <col min="1616" max="1616" width="9.88671875" style="162" customWidth="1"/>
    <col min="1617" max="1617" width="8.109375" style="162" customWidth="1"/>
    <col min="1618" max="1622" width="0" style="162" hidden="1" customWidth="1"/>
    <col min="1623" max="1623" width="9.33203125" style="162" customWidth="1"/>
    <col min="1624" max="1624" width="10.77734375" style="162" customWidth="1"/>
    <col min="1625" max="1625" width="0" style="162" hidden="1" customWidth="1"/>
    <col min="1626" max="1626" width="8.44140625" style="162" customWidth="1"/>
    <col min="1627" max="1627" width="0" style="162" hidden="1" customWidth="1"/>
    <col min="1628" max="1628" width="9.44140625" style="162" customWidth="1"/>
    <col min="1629" max="1629" width="0" style="162" hidden="1" customWidth="1"/>
    <col min="1630" max="1630" width="11.5546875" style="162" customWidth="1"/>
    <col min="1631" max="1631" width="0" style="162" hidden="1" customWidth="1"/>
    <col min="1632" max="1632" width="9.5546875" style="162" customWidth="1"/>
    <col min="1633" max="1633" width="0" style="162" hidden="1" customWidth="1"/>
    <col min="1634" max="1634" width="8.109375" style="162" customWidth="1"/>
    <col min="1635" max="1635" width="8.44140625" style="162" customWidth="1"/>
    <col min="1636" max="1636" width="6.5546875" style="162" customWidth="1"/>
    <col min="1637" max="1637" width="7" style="162" customWidth="1"/>
    <col min="1638" max="1638" width="5.88671875" style="162" customWidth="1"/>
    <col min="1639" max="1639" width="6.77734375" style="162" customWidth="1"/>
    <col min="1640" max="1640" width="5.88671875" style="162" customWidth="1"/>
    <col min="1641" max="1641" width="10" style="162" customWidth="1"/>
    <col min="1642" max="1642" width="9.5546875" style="162" customWidth="1"/>
    <col min="1643" max="1643" width="9.33203125" style="162" customWidth="1"/>
    <col min="1644" max="1645" width="7.21875" style="162" customWidth="1"/>
    <col min="1646" max="1646" width="0" style="162" hidden="1" customWidth="1"/>
    <col min="1647" max="1647" width="8.88671875" style="162" customWidth="1"/>
    <col min="1648" max="1648" width="0" style="162" hidden="1" customWidth="1"/>
    <col min="1649" max="1649" width="9.21875" style="162" customWidth="1"/>
    <col min="1650" max="1650" width="7.109375" style="162" customWidth="1"/>
    <col min="1651" max="1651" width="7.6640625" style="162" customWidth="1"/>
    <col min="1652" max="1675" width="0" style="162" hidden="1" customWidth="1"/>
    <col min="1676" max="1676" width="9.109375" style="162" customWidth="1"/>
    <col min="1677" max="1677" width="11.21875" style="162" customWidth="1"/>
    <col min="1678" max="1678" width="11" style="162" customWidth="1"/>
    <col min="1679" max="1792" width="9.109375" style="162"/>
    <col min="1793" max="1793" width="4.6640625" style="162" customWidth="1"/>
    <col min="1794" max="1794" width="28.5546875" style="162" customWidth="1"/>
    <col min="1795" max="1865" width="0" style="162" hidden="1" customWidth="1"/>
    <col min="1866" max="1866" width="10.44140625" style="162" customWidth="1"/>
    <col min="1867" max="1867" width="7" style="162" customWidth="1"/>
    <col min="1868" max="1869" width="0" style="162" hidden="1" customWidth="1"/>
    <col min="1870" max="1870" width="9.5546875" style="162" customWidth="1"/>
    <col min="1871" max="1871" width="9.21875" style="162" customWidth="1"/>
    <col min="1872" max="1872" width="9.88671875" style="162" customWidth="1"/>
    <col min="1873" max="1873" width="8.109375" style="162" customWidth="1"/>
    <col min="1874" max="1878" width="0" style="162" hidden="1" customWidth="1"/>
    <col min="1879" max="1879" width="9.33203125" style="162" customWidth="1"/>
    <col min="1880" max="1880" width="10.77734375" style="162" customWidth="1"/>
    <col min="1881" max="1881" width="0" style="162" hidden="1" customWidth="1"/>
    <col min="1882" max="1882" width="8.44140625" style="162" customWidth="1"/>
    <col min="1883" max="1883" width="0" style="162" hidden="1" customWidth="1"/>
    <col min="1884" max="1884" width="9.44140625" style="162" customWidth="1"/>
    <col min="1885" max="1885" width="0" style="162" hidden="1" customWidth="1"/>
    <col min="1886" max="1886" width="11.5546875" style="162" customWidth="1"/>
    <col min="1887" max="1887" width="0" style="162" hidden="1" customWidth="1"/>
    <col min="1888" max="1888" width="9.5546875" style="162" customWidth="1"/>
    <col min="1889" max="1889" width="0" style="162" hidden="1" customWidth="1"/>
    <col min="1890" max="1890" width="8.109375" style="162" customWidth="1"/>
    <col min="1891" max="1891" width="8.44140625" style="162" customWidth="1"/>
    <col min="1892" max="1892" width="6.5546875" style="162" customWidth="1"/>
    <col min="1893" max="1893" width="7" style="162" customWidth="1"/>
    <col min="1894" max="1894" width="5.88671875" style="162" customWidth="1"/>
    <col min="1895" max="1895" width="6.77734375" style="162" customWidth="1"/>
    <col min="1896" max="1896" width="5.88671875" style="162" customWidth="1"/>
    <col min="1897" max="1897" width="10" style="162" customWidth="1"/>
    <col min="1898" max="1898" width="9.5546875" style="162" customWidth="1"/>
    <col min="1899" max="1899" width="9.33203125" style="162" customWidth="1"/>
    <col min="1900" max="1901" width="7.21875" style="162" customWidth="1"/>
    <col min="1902" max="1902" width="0" style="162" hidden="1" customWidth="1"/>
    <col min="1903" max="1903" width="8.88671875" style="162" customWidth="1"/>
    <col min="1904" max="1904" width="0" style="162" hidden="1" customWidth="1"/>
    <col min="1905" max="1905" width="9.21875" style="162" customWidth="1"/>
    <col min="1906" max="1906" width="7.109375" style="162" customWidth="1"/>
    <col min="1907" max="1907" width="7.6640625" style="162" customWidth="1"/>
    <col min="1908" max="1931" width="0" style="162" hidden="1" customWidth="1"/>
    <col min="1932" max="1932" width="9.109375" style="162" customWidth="1"/>
    <col min="1933" max="1933" width="11.21875" style="162" customWidth="1"/>
    <col min="1934" max="1934" width="11" style="162" customWidth="1"/>
    <col min="1935" max="2048" width="9.109375" style="162"/>
    <col min="2049" max="2049" width="4.6640625" style="162" customWidth="1"/>
    <col min="2050" max="2050" width="28.5546875" style="162" customWidth="1"/>
    <col min="2051" max="2121" width="0" style="162" hidden="1" customWidth="1"/>
    <col min="2122" max="2122" width="10.44140625" style="162" customWidth="1"/>
    <col min="2123" max="2123" width="7" style="162" customWidth="1"/>
    <col min="2124" max="2125" width="0" style="162" hidden="1" customWidth="1"/>
    <col min="2126" max="2126" width="9.5546875" style="162" customWidth="1"/>
    <col min="2127" max="2127" width="9.21875" style="162" customWidth="1"/>
    <col min="2128" max="2128" width="9.88671875" style="162" customWidth="1"/>
    <col min="2129" max="2129" width="8.109375" style="162" customWidth="1"/>
    <col min="2130" max="2134" width="0" style="162" hidden="1" customWidth="1"/>
    <col min="2135" max="2135" width="9.33203125" style="162" customWidth="1"/>
    <col min="2136" max="2136" width="10.77734375" style="162" customWidth="1"/>
    <col min="2137" max="2137" width="0" style="162" hidden="1" customWidth="1"/>
    <col min="2138" max="2138" width="8.44140625" style="162" customWidth="1"/>
    <col min="2139" max="2139" width="0" style="162" hidden="1" customWidth="1"/>
    <col min="2140" max="2140" width="9.44140625" style="162" customWidth="1"/>
    <col min="2141" max="2141" width="0" style="162" hidden="1" customWidth="1"/>
    <col min="2142" max="2142" width="11.5546875" style="162" customWidth="1"/>
    <col min="2143" max="2143" width="0" style="162" hidden="1" customWidth="1"/>
    <col min="2144" max="2144" width="9.5546875" style="162" customWidth="1"/>
    <col min="2145" max="2145" width="0" style="162" hidden="1" customWidth="1"/>
    <col min="2146" max="2146" width="8.109375" style="162" customWidth="1"/>
    <col min="2147" max="2147" width="8.44140625" style="162" customWidth="1"/>
    <col min="2148" max="2148" width="6.5546875" style="162" customWidth="1"/>
    <col min="2149" max="2149" width="7" style="162" customWidth="1"/>
    <col min="2150" max="2150" width="5.88671875" style="162" customWidth="1"/>
    <col min="2151" max="2151" width="6.77734375" style="162" customWidth="1"/>
    <col min="2152" max="2152" width="5.88671875" style="162" customWidth="1"/>
    <col min="2153" max="2153" width="10" style="162" customWidth="1"/>
    <col min="2154" max="2154" width="9.5546875" style="162" customWidth="1"/>
    <col min="2155" max="2155" width="9.33203125" style="162" customWidth="1"/>
    <col min="2156" max="2157" width="7.21875" style="162" customWidth="1"/>
    <col min="2158" max="2158" width="0" style="162" hidden="1" customWidth="1"/>
    <col min="2159" max="2159" width="8.88671875" style="162" customWidth="1"/>
    <col min="2160" max="2160" width="0" style="162" hidden="1" customWidth="1"/>
    <col min="2161" max="2161" width="9.21875" style="162" customWidth="1"/>
    <col min="2162" max="2162" width="7.109375" style="162" customWidth="1"/>
    <col min="2163" max="2163" width="7.6640625" style="162" customWidth="1"/>
    <col min="2164" max="2187" width="0" style="162" hidden="1" customWidth="1"/>
    <col min="2188" max="2188" width="9.109375" style="162" customWidth="1"/>
    <col min="2189" max="2189" width="11.21875" style="162" customWidth="1"/>
    <col min="2190" max="2190" width="11" style="162" customWidth="1"/>
    <col min="2191" max="2304" width="9.109375" style="162"/>
    <col min="2305" max="2305" width="4.6640625" style="162" customWidth="1"/>
    <col min="2306" max="2306" width="28.5546875" style="162" customWidth="1"/>
    <col min="2307" max="2377" width="0" style="162" hidden="1" customWidth="1"/>
    <col min="2378" max="2378" width="10.44140625" style="162" customWidth="1"/>
    <col min="2379" max="2379" width="7" style="162" customWidth="1"/>
    <col min="2380" max="2381" width="0" style="162" hidden="1" customWidth="1"/>
    <col min="2382" max="2382" width="9.5546875" style="162" customWidth="1"/>
    <col min="2383" max="2383" width="9.21875" style="162" customWidth="1"/>
    <col min="2384" max="2384" width="9.88671875" style="162" customWidth="1"/>
    <col min="2385" max="2385" width="8.109375" style="162" customWidth="1"/>
    <col min="2386" max="2390" width="0" style="162" hidden="1" customWidth="1"/>
    <col min="2391" max="2391" width="9.33203125" style="162" customWidth="1"/>
    <col min="2392" max="2392" width="10.77734375" style="162" customWidth="1"/>
    <col min="2393" max="2393" width="0" style="162" hidden="1" customWidth="1"/>
    <col min="2394" max="2394" width="8.44140625" style="162" customWidth="1"/>
    <col min="2395" max="2395" width="0" style="162" hidden="1" customWidth="1"/>
    <col min="2396" max="2396" width="9.44140625" style="162" customWidth="1"/>
    <col min="2397" max="2397" width="0" style="162" hidden="1" customWidth="1"/>
    <col min="2398" max="2398" width="11.5546875" style="162" customWidth="1"/>
    <col min="2399" max="2399" width="0" style="162" hidden="1" customWidth="1"/>
    <col min="2400" max="2400" width="9.5546875" style="162" customWidth="1"/>
    <col min="2401" max="2401" width="0" style="162" hidden="1" customWidth="1"/>
    <col min="2402" max="2402" width="8.109375" style="162" customWidth="1"/>
    <col min="2403" max="2403" width="8.44140625" style="162" customWidth="1"/>
    <col min="2404" max="2404" width="6.5546875" style="162" customWidth="1"/>
    <col min="2405" max="2405" width="7" style="162" customWidth="1"/>
    <col min="2406" max="2406" width="5.88671875" style="162" customWidth="1"/>
    <col min="2407" max="2407" width="6.77734375" style="162" customWidth="1"/>
    <col min="2408" max="2408" width="5.88671875" style="162" customWidth="1"/>
    <col min="2409" max="2409" width="10" style="162" customWidth="1"/>
    <col min="2410" max="2410" width="9.5546875" style="162" customWidth="1"/>
    <col min="2411" max="2411" width="9.33203125" style="162" customWidth="1"/>
    <col min="2412" max="2413" width="7.21875" style="162" customWidth="1"/>
    <col min="2414" max="2414" width="0" style="162" hidden="1" customWidth="1"/>
    <col min="2415" max="2415" width="8.88671875" style="162" customWidth="1"/>
    <col min="2416" max="2416" width="0" style="162" hidden="1" customWidth="1"/>
    <col min="2417" max="2417" width="9.21875" style="162" customWidth="1"/>
    <col min="2418" max="2418" width="7.109375" style="162" customWidth="1"/>
    <col min="2419" max="2419" width="7.6640625" style="162" customWidth="1"/>
    <col min="2420" max="2443" width="0" style="162" hidden="1" customWidth="1"/>
    <col min="2444" max="2444" width="9.109375" style="162" customWidth="1"/>
    <col min="2445" max="2445" width="11.21875" style="162" customWidth="1"/>
    <col min="2446" max="2446" width="11" style="162" customWidth="1"/>
    <col min="2447" max="2560" width="9.109375" style="162"/>
    <col min="2561" max="2561" width="4.6640625" style="162" customWidth="1"/>
    <col min="2562" max="2562" width="28.5546875" style="162" customWidth="1"/>
    <col min="2563" max="2633" width="0" style="162" hidden="1" customWidth="1"/>
    <col min="2634" max="2634" width="10.44140625" style="162" customWidth="1"/>
    <col min="2635" max="2635" width="7" style="162" customWidth="1"/>
    <col min="2636" max="2637" width="0" style="162" hidden="1" customWidth="1"/>
    <col min="2638" max="2638" width="9.5546875" style="162" customWidth="1"/>
    <col min="2639" max="2639" width="9.21875" style="162" customWidth="1"/>
    <col min="2640" max="2640" width="9.88671875" style="162" customWidth="1"/>
    <col min="2641" max="2641" width="8.109375" style="162" customWidth="1"/>
    <col min="2642" max="2646" width="0" style="162" hidden="1" customWidth="1"/>
    <col min="2647" max="2647" width="9.33203125" style="162" customWidth="1"/>
    <col min="2648" max="2648" width="10.77734375" style="162" customWidth="1"/>
    <col min="2649" max="2649" width="0" style="162" hidden="1" customWidth="1"/>
    <col min="2650" max="2650" width="8.44140625" style="162" customWidth="1"/>
    <col min="2651" max="2651" width="0" style="162" hidden="1" customWidth="1"/>
    <col min="2652" max="2652" width="9.44140625" style="162" customWidth="1"/>
    <col min="2653" max="2653" width="0" style="162" hidden="1" customWidth="1"/>
    <col min="2654" max="2654" width="11.5546875" style="162" customWidth="1"/>
    <col min="2655" max="2655" width="0" style="162" hidden="1" customWidth="1"/>
    <col min="2656" max="2656" width="9.5546875" style="162" customWidth="1"/>
    <col min="2657" max="2657" width="0" style="162" hidden="1" customWidth="1"/>
    <col min="2658" max="2658" width="8.109375" style="162" customWidth="1"/>
    <col min="2659" max="2659" width="8.44140625" style="162" customWidth="1"/>
    <col min="2660" max="2660" width="6.5546875" style="162" customWidth="1"/>
    <col min="2661" max="2661" width="7" style="162" customWidth="1"/>
    <col min="2662" max="2662" width="5.88671875" style="162" customWidth="1"/>
    <col min="2663" max="2663" width="6.77734375" style="162" customWidth="1"/>
    <col min="2664" max="2664" width="5.88671875" style="162" customWidth="1"/>
    <col min="2665" max="2665" width="10" style="162" customWidth="1"/>
    <col min="2666" max="2666" width="9.5546875" style="162" customWidth="1"/>
    <col min="2667" max="2667" width="9.33203125" style="162" customWidth="1"/>
    <col min="2668" max="2669" width="7.21875" style="162" customWidth="1"/>
    <col min="2670" max="2670" width="0" style="162" hidden="1" customWidth="1"/>
    <col min="2671" max="2671" width="8.88671875" style="162" customWidth="1"/>
    <col min="2672" max="2672" width="0" style="162" hidden="1" customWidth="1"/>
    <col min="2673" max="2673" width="9.21875" style="162" customWidth="1"/>
    <col min="2674" max="2674" width="7.109375" style="162" customWidth="1"/>
    <col min="2675" max="2675" width="7.6640625" style="162" customWidth="1"/>
    <col min="2676" max="2699" width="0" style="162" hidden="1" customWidth="1"/>
    <col min="2700" max="2700" width="9.109375" style="162" customWidth="1"/>
    <col min="2701" max="2701" width="11.21875" style="162" customWidth="1"/>
    <col min="2702" max="2702" width="11" style="162" customWidth="1"/>
    <col min="2703" max="2816" width="9.109375" style="162"/>
    <col min="2817" max="2817" width="4.6640625" style="162" customWidth="1"/>
    <col min="2818" max="2818" width="28.5546875" style="162" customWidth="1"/>
    <col min="2819" max="2889" width="0" style="162" hidden="1" customWidth="1"/>
    <col min="2890" max="2890" width="10.44140625" style="162" customWidth="1"/>
    <col min="2891" max="2891" width="7" style="162" customWidth="1"/>
    <col min="2892" max="2893" width="0" style="162" hidden="1" customWidth="1"/>
    <col min="2894" max="2894" width="9.5546875" style="162" customWidth="1"/>
    <col min="2895" max="2895" width="9.21875" style="162" customWidth="1"/>
    <col min="2896" max="2896" width="9.88671875" style="162" customWidth="1"/>
    <col min="2897" max="2897" width="8.109375" style="162" customWidth="1"/>
    <col min="2898" max="2902" width="0" style="162" hidden="1" customWidth="1"/>
    <col min="2903" max="2903" width="9.33203125" style="162" customWidth="1"/>
    <col min="2904" max="2904" width="10.77734375" style="162" customWidth="1"/>
    <col min="2905" max="2905" width="0" style="162" hidden="1" customWidth="1"/>
    <col min="2906" max="2906" width="8.44140625" style="162" customWidth="1"/>
    <col min="2907" max="2907" width="0" style="162" hidden="1" customWidth="1"/>
    <col min="2908" max="2908" width="9.44140625" style="162" customWidth="1"/>
    <col min="2909" max="2909" width="0" style="162" hidden="1" customWidth="1"/>
    <col min="2910" max="2910" width="11.5546875" style="162" customWidth="1"/>
    <col min="2911" max="2911" width="0" style="162" hidden="1" customWidth="1"/>
    <col min="2912" max="2912" width="9.5546875" style="162" customWidth="1"/>
    <col min="2913" max="2913" width="0" style="162" hidden="1" customWidth="1"/>
    <col min="2914" max="2914" width="8.109375" style="162" customWidth="1"/>
    <col min="2915" max="2915" width="8.44140625" style="162" customWidth="1"/>
    <col min="2916" max="2916" width="6.5546875" style="162" customWidth="1"/>
    <col min="2917" max="2917" width="7" style="162" customWidth="1"/>
    <col min="2918" max="2918" width="5.88671875" style="162" customWidth="1"/>
    <col min="2919" max="2919" width="6.77734375" style="162" customWidth="1"/>
    <col min="2920" max="2920" width="5.88671875" style="162" customWidth="1"/>
    <col min="2921" max="2921" width="10" style="162" customWidth="1"/>
    <col min="2922" max="2922" width="9.5546875" style="162" customWidth="1"/>
    <col min="2923" max="2923" width="9.33203125" style="162" customWidth="1"/>
    <col min="2924" max="2925" width="7.21875" style="162" customWidth="1"/>
    <col min="2926" max="2926" width="0" style="162" hidden="1" customWidth="1"/>
    <col min="2927" max="2927" width="8.88671875" style="162" customWidth="1"/>
    <col min="2928" max="2928" width="0" style="162" hidden="1" customWidth="1"/>
    <col min="2929" max="2929" width="9.21875" style="162" customWidth="1"/>
    <col min="2930" max="2930" width="7.109375" style="162" customWidth="1"/>
    <col min="2931" max="2931" width="7.6640625" style="162" customWidth="1"/>
    <col min="2932" max="2955" width="0" style="162" hidden="1" customWidth="1"/>
    <col min="2956" max="2956" width="9.109375" style="162" customWidth="1"/>
    <col min="2957" max="2957" width="11.21875" style="162" customWidth="1"/>
    <col min="2958" max="2958" width="11" style="162" customWidth="1"/>
    <col min="2959" max="3072" width="9.109375" style="162"/>
    <col min="3073" max="3073" width="4.6640625" style="162" customWidth="1"/>
    <col min="3074" max="3074" width="28.5546875" style="162" customWidth="1"/>
    <col min="3075" max="3145" width="0" style="162" hidden="1" customWidth="1"/>
    <col min="3146" max="3146" width="10.44140625" style="162" customWidth="1"/>
    <col min="3147" max="3147" width="7" style="162" customWidth="1"/>
    <col min="3148" max="3149" width="0" style="162" hidden="1" customWidth="1"/>
    <col min="3150" max="3150" width="9.5546875" style="162" customWidth="1"/>
    <col min="3151" max="3151" width="9.21875" style="162" customWidth="1"/>
    <col min="3152" max="3152" width="9.88671875" style="162" customWidth="1"/>
    <col min="3153" max="3153" width="8.109375" style="162" customWidth="1"/>
    <col min="3154" max="3158" width="0" style="162" hidden="1" customWidth="1"/>
    <col min="3159" max="3159" width="9.33203125" style="162" customWidth="1"/>
    <col min="3160" max="3160" width="10.77734375" style="162" customWidth="1"/>
    <col min="3161" max="3161" width="0" style="162" hidden="1" customWidth="1"/>
    <col min="3162" max="3162" width="8.44140625" style="162" customWidth="1"/>
    <col min="3163" max="3163" width="0" style="162" hidden="1" customWidth="1"/>
    <col min="3164" max="3164" width="9.44140625" style="162" customWidth="1"/>
    <col min="3165" max="3165" width="0" style="162" hidden="1" customWidth="1"/>
    <col min="3166" max="3166" width="11.5546875" style="162" customWidth="1"/>
    <col min="3167" max="3167" width="0" style="162" hidden="1" customWidth="1"/>
    <col min="3168" max="3168" width="9.5546875" style="162" customWidth="1"/>
    <col min="3169" max="3169" width="0" style="162" hidden="1" customWidth="1"/>
    <col min="3170" max="3170" width="8.109375" style="162" customWidth="1"/>
    <col min="3171" max="3171" width="8.44140625" style="162" customWidth="1"/>
    <col min="3172" max="3172" width="6.5546875" style="162" customWidth="1"/>
    <col min="3173" max="3173" width="7" style="162" customWidth="1"/>
    <col min="3174" max="3174" width="5.88671875" style="162" customWidth="1"/>
    <col min="3175" max="3175" width="6.77734375" style="162" customWidth="1"/>
    <col min="3176" max="3176" width="5.88671875" style="162" customWidth="1"/>
    <col min="3177" max="3177" width="10" style="162" customWidth="1"/>
    <col min="3178" max="3178" width="9.5546875" style="162" customWidth="1"/>
    <col min="3179" max="3179" width="9.33203125" style="162" customWidth="1"/>
    <col min="3180" max="3181" width="7.21875" style="162" customWidth="1"/>
    <col min="3182" max="3182" width="0" style="162" hidden="1" customWidth="1"/>
    <col min="3183" max="3183" width="8.88671875" style="162" customWidth="1"/>
    <col min="3184" max="3184" width="0" style="162" hidden="1" customWidth="1"/>
    <col min="3185" max="3185" width="9.21875" style="162" customWidth="1"/>
    <col min="3186" max="3186" width="7.109375" style="162" customWidth="1"/>
    <col min="3187" max="3187" width="7.6640625" style="162" customWidth="1"/>
    <col min="3188" max="3211" width="0" style="162" hidden="1" customWidth="1"/>
    <col min="3212" max="3212" width="9.109375" style="162" customWidth="1"/>
    <col min="3213" max="3213" width="11.21875" style="162" customWidth="1"/>
    <col min="3214" max="3214" width="11" style="162" customWidth="1"/>
    <col min="3215" max="3328" width="9.109375" style="162"/>
    <col min="3329" max="3329" width="4.6640625" style="162" customWidth="1"/>
    <col min="3330" max="3330" width="28.5546875" style="162" customWidth="1"/>
    <col min="3331" max="3401" width="0" style="162" hidden="1" customWidth="1"/>
    <col min="3402" max="3402" width="10.44140625" style="162" customWidth="1"/>
    <col min="3403" max="3403" width="7" style="162" customWidth="1"/>
    <col min="3404" max="3405" width="0" style="162" hidden="1" customWidth="1"/>
    <col min="3406" max="3406" width="9.5546875" style="162" customWidth="1"/>
    <col min="3407" max="3407" width="9.21875" style="162" customWidth="1"/>
    <col min="3408" max="3408" width="9.88671875" style="162" customWidth="1"/>
    <col min="3409" max="3409" width="8.109375" style="162" customWidth="1"/>
    <col min="3410" max="3414" width="0" style="162" hidden="1" customWidth="1"/>
    <col min="3415" max="3415" width="9.33203125" style="162" customWidth="1"/>
    <col min="3416" max="3416" width="10.77734375" style="162" customWidth="1"/>
    <col min="3417" max="3417" width="0" style="162" hidden="1" customWidth="1"/>
    <col min="3418" max="3418" width="8.44140625" style="162" customWidth="1"/>
    <col min="3419" max="3419" width="0" style="162" hidden="1" customWidth="1"/>
    <col min="3420" max="3420" width="9.44140625" style="162" customWidth="1"/>
    <col min="3421" max="3421" width="0" style="162" hidden="1" customWidth="1"/>
    <col min="3422" max="3422" width="11.5546875" style="162" customWidth="1"/>
    <col min="3423" max="3423" width="0" style="162" hidden="1" customWidth="1"/>
    <col min="3424" max="3424" width="9.5546875" style="162" customWidth="1"/>
    <col min="3425" max="3425" width="0" style="162" hidden="1" customWidth="1"/>
    <col min="3426" max="3426" width="8.109375" style="162" customWidth="1"/>
    <col min="3427" max="3427" width="8.44140625" style="162" customWidth="1"/>
    <col min="3428" max="3428" width="6.5546875" style="162" customWidth="1"/>
    <col min="3429" max="3429" width="7" style="162" customWidth="1"/>
    <col min="3430" max="3430" width="5.88671875" style="162" customWidth="1"/>
    <col min="3431" max="3431" width="6.77734375" style="162" customWidth="1"/>
    <col min="3432" max="3432" width="5.88671875" style="162" customWidth="1"/>
    <col min="3433" max="3433" width="10" style="162" customWidth="1"/>
    <col min="3434" max="3434" width="9.5546875" style="162" customWidth="1"/>
    <col min="3435" max="3435" width="9.33203125" style="162" customWidth="1"/>
    <col min="3436" max="3437" width="7.21875" style="162" customWidth="1"/>
    <col min="3438" max="3438" width="0" style="162" hidden="1" customWidth="1"/>
    <col min="3439" max="3439" width="8.88671875" style="162" customWidth="1"/>
    <col min="3440" max="3440" width="0" style="162" hidden="1" customWidth="1"/>
    <col min="3441" max="3441" width="9.21875" style="162" customWidth="1"/>
    <col min="3442" max="3442" width="7.109375" style="162" customWidth="1"/>
    <col min="3443" max="3443" width="7.6640625" style="162" customWidth="1"/>
    <col min="3444" max="3467" width="0" style="162" hidden="1" customWidth="1"/>
    <col min="3468" max="3468" width="9.109375" style="162" customWidth="1"/>
    <col min="3469" max="3469" width="11.21875" style="162" customWidth="1"/>
    <col min="3470" max="3470" width="11" style="162" customWidth="1"/>
    <col min="3471" max="3584" width="9.109375" style="162"/>
    <col min="3585" max="3585" width="4.6640625" style="162" customWidth="1"/>
    <col min="3586" max="3586" width="28.5546875" style="162" customWidth="1"/>
    <col min="3587" max="3657" width="0" style="162" hidden="1" customWidth="1"/>
    <col min="3658" max="3658" width="10.44140625" style="162" customWidth="1"/>
    <col min="3659" max="3659" width="7" style="162" customWidth="1"/>
    <col min="3660" max="3661" width="0" style="162" hidden="1" customWidth="1"/>
    <col min="3662" max="3662" width="9.5546875" style="162" customWidth="1"/>
    <col min="3663" max="3663" width="9.21875" style="162" customWidth="1"/>
    <col min="3664" max="3664" width="9.88671875" style="162" customWidth="1"/>
    <col min="3665" max="3665" width="8.109375" style="162" customWidth="1"/>
    <col min="3666" max="3670" width="0" style="162" hidden="1" customWidth="1"/>
    <col min="3671" max="3671" width="9.33203125" style="162" customWidth="1"/>
    <col min="3672" max="3672" width="10.77734375" style="162" customWidth="1"/>
    <col min="3673" max="3673" width="0" style="162" hidden="1" customWidth="1"/>
    <col min="3674" max="3674" width="8.44140625" style="162" customWidth="1"/>
    <col min="3675" max="3675" width="0" style="162" hidden="1" customWidth="1"/>
    <col min="3676" max="3676" width="9.44140625" style="162" customWidth="1"/>
    <col min="3677" max="3677" width="0" style="162" hidden="1" customWidth="1"/>
    <col min="3678" max="3678" width="11.5546875" style="162" customWidth="1"/>
    <col min="3679" max="3679" width="0" style="162" hidden="1" customWidth="1"/>
    <col min="3680" max="3680" width="9.5546875" style="162" customWidth="1"/>
    <col min="3681" max="3681" width="0" style="162" hidden="1" customWidth="1"/>
    <col min="3682" max="3682" width="8.109375" style="162" customWidth="1"/>
    <col min="3683" max="3683" width="8.44140625" style="162" customWidth="1"/>
    <col min="3684" max="3684" width="6.5546875" style="162" customWidth="1"/>
    <col min="3685" max="3685" width="7" style="162" customWidth="1"/>
    <col min="3686" max="3686" width="5.88671875" style="162" customWidth="1"/>
    <col min="3687" max="3687" width="6.77734375" style="162" customWidth="1"/>
    <col min="3688" max="3688" width="5.88671875" style="162" customWidth="1"/>
    <col min="3689" max="3689" width="10" style="162" customWidth="1"/>
    <col min="3690" max="3690" width="9.5546875" style="162" customWidth="1"/>
    <col min="3691" max="3691" width="9.33203125" style="162" customWidth="1"/>
    <col min="3692" max="3693" width="7.21875" style="162" customWidth="1"/>
    <col min="3694" max="3694" width="0" style="162" hidden="1" customWidth="1"/>
    <col min="3695" max="3695" width="8.88671875" style="162" customWidth="1"/>
    <col min="3696" max="3696" width="0" style="162" hidden="1" customWidth="1"/>
    <col min="3697" max="3697" width="9.21875" style="162" customWidth="1"/>
    <col min="3698" max="3698" width="7.109375" style="162" customWidth="1"/>
    <col min="3699" max="3699" width="7.6640625" style="162" customWidth="1"/>
    <col min="3700" max="3723" width="0" style="162" hidden="1" customWidth="1"/>
    <col min="3724" max="3724" width="9.109375" style="162" customWidth="1"/>
    <col min="3725" max="3725" width="11.21875" style="162" customWidth="1"/>
    <col min="3726" max="3726" width="11" style="162" customWidth="1"/>
    <col min="3727" max="3840" width="9.109375" style="162"/>
    <col min="3841" max="3841" width="4.6640625" style="162" customWidth="1"/>
    <col min="3842" max="3842" width="28.5546875" style="162" customWidth="1"/>
    <col min="3843" max="3913" width="0" style="162" hidden="1" customWidth="1"/>
    <col min="3914" max="3914" width="10.44140625" style="162" customWidth="1"/>
    <col min="3915" max="3915" width="7" style="162" customWidth="1"/>
    <col min="3916" max="3917" width="0" style="162" hidden="1" customWidth="1"/>
    <col min="3918" max="3918" width="9.5546875" style="162" customWidth="1"/>
    <col min="3919" max="3919" width="9.21875" style="162" customWidth="1"/>
    <col min="3920" max="3920" width="9.88671875" style="162" customWidth="1"/>
    <col min="3921" max="3921" width="8.109375" style="162" customWidth="1"/>
    <col min="3922" max="3926" width="0" style="162" hidden="1" customWidth="1"/>
    <col min="3927" max="3927" width="9.33203125" style="162" customWidth="1"/>
    <col min="3928" max="3928" width="10.77734375" style="162" customWidth="1"/>
    <col min="3929" max="3929" width="0" style="162" hidden="1" customWidth="1"/>
    <col min="3930" max="3930" width="8.44140625" style="162" customWidth="1"/>
    <col min="3931" max="3931" width="0" style="162" hidden="1" customWidth="1"/>
    <col min="3932" max="3932" width="9.44140625" style="162" customWidth="1"/>
    <col min="3933" max="3933" width="0" style="162" hidden="1" customWidth="1"/>
    <col min="3934" max="3934" width="11.5546875" style="162" customWidth="1"/>
    <col min="3935" max="3935" width="0" style="162" hidden="1" customWidth="1"/>
    <col min="3936" max="3936" width="9.5546875" style="162" customWidth="1"/>
    <col min="3937" max="3937" width="0" style="162" hidden="1" customWidth="1"/>
    <col min="3938" max="3938" width="8.109375" style="162" customWidth="1"/>
    <col min="3939" max="3939" width="8.44140625" style="162" customWidth="1"/>
    <col min="3940" max="3940" width="6.5546875" style="162" customWidth="1"/>
    <col min="3941" max="3941" width="7" style="162" customWidth="1"/>
    <col min="3942" max="3942" width="5.88671875" style="162" customWidth="1"/>
    <col min="3943" max="3943" width="6.77734375" style="162" customWidth="1"/>
    <col min="3944" max="3944" width="5.88671875" style="162" customWidth="1"/>
    <col min="3945" max="3945" width="10" style="162" customWidth="1"/>
    <col min="3946" max="3946" width="9.5546875" style="162" customWidth="1"/>
    <col min="3947" max="3947" width="9.33203125" style="162" customWidth="1"/>
    <col min="3948" max="3949" width="7.21875" style="162" customWidth="1"/>
    <col min="3950" max="3950" width="0" style="162" hidden="1" customWidth="1"/>
    <col min="3951" max="3951" width="8.88671875" style="162" customWidth="1"/>
    <col min="3952" max="3952" width="0" style="162" hidden="1" customWidth="1"/>
    <col min="3953" max="3953" width="9.21875" style="162" customWidth="1"/>
    <col min="3954" max="3954" width="7.109375" style="162" customWidth="1"/>
    <col min="3955" max="3955" width="7.6640625" style="162" customWidth="1"/>
    <col min="3956" max="3979" width="0" style="162" hidden="1" customWidth="1"/>
    <col min="3980" max="3980" width="9.109375" style="162" customWidth="1"/>
    <col min="3981" max="3981" width="11.21875" style="162" customWidth="1"/>
    <col min="3982" max="3982" width="11" style="162" customWidth="1"/>
    <col min="3983" max="4096" width="9.109375" style="162"/>
    <col min="4097" max="4097" width="4.6640625" style="162" customWidth="1"/>
    <col min="4098" max="4098" width="28.5546875" style="162" customWidth="1"/>
    <col min="4099" max="4169" width="0" style="162" hidden="1" customWidth="1"/>
    <col min="4170" max="4170" width="10.44140625" style="162" customWidth="1"/>
    <col min="4171" max="4171" width="7" style="162" customWidth="1"/>
    <col min="4172" max="4173" width="0" style="162" hidden="1" customWidth="1"/>
    <col min="4174" max="4174" width="9.5546875" style="162" customWidth="1"/>
    <col min="4175" max="4175" width="9.21875" style="162" customWidth="1"/>
    <col min="4176" max="4176" width="9.88671875" style="162" customWidth="1"/>
    <col min="4177" max="4177" width="8.109375" style="162" customWidth="1"/>
    <col min="4178" max="4182" width="0" style="162" hidden="1" customWidth="1"/>
    <col min="4183" max="4183" width="9.33203125" style="162" customWidth="1"/>
    <col min="4184" max="4184" width="10.77734375" style="162" customWidth="1"/>
    <col min="4185" max="4185" width="0" style="162" hidden="1" customWidth="1"/>
    <col min="4186" max="4186" width="8.44140625" style="162" customWidth="1"/>
    <col min="4187" max="4187" width="0" style="162" hidden="1" customWidth="1"/>
    <col min="4188" max="4188" width="9.44140625" style="162" customWidth="1"/>
    <col min="4189" max="4189" width="0" style="162" hidden="1" customWidth="1"/>
    <col min="4190" max="4190" width="11.5546875" style="162" customWidth="1"/>
    <col min="4191" max="4191" width="0" style="162" hidden="1" customWidth="1"/>
    <col min="4192" max="4192" width="9.5546875" style="162" customWidth="1"/>
    <col min="4193" max="4193" width="0" style="162" hidden="1" customWidth="1"/>
    <col min="4194" max="4194" width="8.109375" style="162" customWidth="1"/>
    <col min="4195" max="4195" width="8.44140625" style="162" customWidth="1"/>
    <col min="4196" max="4196" width="6.5546875" style="162" customWidth="1"/>
    <col min="4197" max="4197" width="7" style="162" customWidth="1"/>
    <col min="4198" max="4198" width="5.88671875" style="162" customWidth="1"/>
    <col min="4199" max="4199" width="6.77734375" style="162" customWidth="1"/>
    <col min="4200" max="4200" width="5.88671875" style="162" customWidth="1"/>
    <col min="4201" max="4201" width="10" style="162" customWidth="1"/>
    <col min="4202" max="4202" width="9.5546875" style="162" customWidth="1"/>
    <col min="4203" max="4203" width="9.33203125" style="162" customWidth="1"/>
    <col min="4204" max="4205" width="7.21875" style="162" customWidth="1"/>
    <col min="4206" max="4206" width="0" style="162" hidden="1" customWidth="1"/>
    <col min="4207" max="4207" width="8.88671875" style="162" customWidth="1"/>
    <col min="4208" max="4208" width="0" style="162" hidden="1" customWidth="1"/>
    <col min="4209" max="4209" width="9.21875" style="162" customWidth="1"/>
    <col min="4210" max="4210" width="7.109375" style="162" customWidth="1"/>
    <col min="4211" max="4211" width="7.6640625" style="162" customWidth="1"/>
    <col min="4212" max="4235" width="0" style="162" hidden="1" customWidth="1"/>
    <col min="4236" max="4236" width="9.109375" style="162" customWidth="1"/>
    <col min="4237" max="4237" width="11.21875" style="162" customWidth="1"/>
    <col min="4238" max="4238" width="11" style="162" customWidth="1"/>
    <col min="4239" max="4352" width="9.109375" style="162"/>
    <col min="4353" max="4353" width="4.6640625" style="162" customWidth="1"/>
    <col min="4354" max="4354" width="28.5546875" style="162" customWidth="1"/>
    <col min="4355" max="4425" width="0" style="162" hidden="1" customWidth="1"/>
    <col min="4426" max="4426" width="10.44140625" style="162" customWidth="1"/>
    <col min="4427" max="4427" width="7" style="162" customWidth="1"/>
    <col min="4428" max="4429" width="0" style="162" hidden="1" customWidth="1"/>
    <col min="4430" max="4430" width="9.5546875" style="162" customWidth="1"/>
    <col min="4431" max="4431" width="9.21875" style="162" customWidth="1"/>
    <col min="4432" max="4432" width="9.88671875" style="162" customWidth="1"/>
    <col min="4433" max="4433" width="8.109375" style="162" customWidth="1"/>
    <col min="4434" max="4438" width="0" style="162" hidden="1" customWidth="1"/>
    <col min="4439" max="4439" width="9.33203125" style="162" customWidth="1"/>
    <col min="4440" max="4440" width="10.77734375" style="162" customWidth="1"/>
    <col min="4441" max="4441" width="0" style="162" hidden="1" customWidth="1"/>
    <col min="4442" max="4442" width="8.44140625" style="162" customWidth="1"/>
    <col min="4443" max="4443" width="0" style="162" hidden="1" customWidth="1"/>
    <col min="4444" max="4444" width="9.44140625" style="162" customWidth="1"/>
    <col min="4445" max="4445" width="0" style="162" hidden="1" customWidth="1"/>
    <col min="4446" max="4446" width="11.5546875" style="162" customWidth="1"/>
    <col min="4447" max="4447" width="0" style="162" hidden="1" customWidth="1"/>
    <col min="4448" max="4448" width="9.5546875" style="162" customWidth="1"/>
    <col min="4449" max="4449" width="0" style="162" hidden="1" customWidth="1"/>
    <col min="4450" max="4450" width="8.109375" style="162" customWidth="1"/>
    <col min="4451" max="4451" width="8.44140625" style="162" customWidth="1"/>
    <col min="4452" max="4452" width="6.5546875" style="162" customWidth="1"/>
    <col min="4453" max="4453" width="7" style="162" customWidth="1"/>
    <col min="4454" max="4454" width="5.88671875" style="162" customWidth="1"/>
    <col min="4455" max="4455" width="6.77734375" style="162" customWidth="1"/>
    <col min="4456" max="4456" width="5.88671875" style="162" customWidth="1"/>
    <col min="4457" max="4457" width="10" style="162" customWidth="1"/>
    <col min="4458" max="4458" width="9.5546875" style="162" customWidth="1"/>
    <col min="4459" max="4459" width="9.33203125" style="162" customWidth="1"/>
    <col min="4460" max="4461" width="7.21875" style="162" customWidth="1"/>
    <col min="4462" max="4462" width="0" style="162" hidden="1" customWidth="1"/>
    <col min="4463" max="4463" width="8.88671875" style="162" customWidth="1"/>
    <col min="4464" max="4464" width="0" style="162" hidden="1" customWidth="1"/>
    <col min="4465" max="4465" width="9.21875" style="162" customWidth="1"/>
    <col min="4466" max="4466" width="7.109375" style="162" customWidth="1"/>
    <col min="4467" max="4467" width="7.6640625" style="162" customWidth="1"/>
    <col min="4468" max="4491" width="0" style="162" hidden="1" customWidth="1"/>
    <col min="4492" max="4492" width="9.109375" style="162" customWidth="1"/>
    <col min="4493" max="4493" width="11.21875" style="162" customWidth="1"/>
    <col min="4494" max="4494" width="11" style="162" customWidth="1"/>
    <col min="4495" max="4608" width="9.109375" style="162"/>
    <col min="4609" max="4609" width="4.6640625" style="162" customWidth="1"/>
    <col min="4610" max="4610" width="28.5546875" style="162" customWidth="1"/>
    <col min="4611" max="4681" width="0" style="162" hidden="1" customWidth="1"/>
    <col min="4682" max="4682" width="10.44140625" style="162" customWidth="1"/>
    <col min="4683" max="4683" width="7" style="162" customWidth="1"/>
    <col min="4684" max="4685" width="0" style="162" hidden="1" customWidth="1"/>
    <col min="4686" max="4686" width="9.5546875" style="162" customWidth="1"/>
    <col min="4687" max="4687" width="9.21875" style="162" customWidth="1"/>
    <col min="4688" max="4688" width="9.88671875" style="162" customWidth="1"/>
    <col min="4689" max="4689" width="8.109375" style="162" customWidth="1"/>
    <col min="4690" max="4694" width="0" style="162" hidden="1" customWidth="1"/>
    <col min="4695" max="4695" width="9.33203125" style="162" customWidth="1"/>
    <col min="4696" max="4696" width="10.77734375" style="162" customWidth="1"/>
    <col min="4697" max="4697" width="0" style="162" hidden="1" customWidth="1"/>
    <col min="4698" max="4698" width="8.44140625" style="162" customWidth="1"/>
    <col min="4699" max="4699" width="0" style="162" hidden="1" customWidth="1"/>
    <col min="4700" max="4700" width="9.44140625" style="162" customWidth="1"/>
    <col min="4701" max="4701" width="0" style="162" hidden="1" customWidth="1"/>
    <col min="4702" max="4702" width="11.5546875" style="162" customWidth="1"/>
    <col min="4703" max="4703" width="0" style="162" hidden="1" customWidth="1"/>
    <col min="4704" max="4704" width="9.5546875" style="162" customWidth="1"/>
    <col min="4705" max="4705" width="0" style="162" hidden="1" customWidth="1"/>
    <col min="4706" max="4706" width="8.109375" style="162" customWidth="1"/>
    <col min="4707" max="4707" width="8.44140625" style="162" customWidth="1"/>
    <col min="4708" max="4708" width="6.5546875" style="162" customWidth="1"/>
    <col min="4709" max="4709" width="7" style="162" customWidth="1"/>
    <col min="4710" max="4710" width="5.88671875" style="162" customWidth="1"/>
    <col min="4711" max="4711" width="6.77734375" style="162" customWidth="1"/>
    <col min="4712" max="4712" width="5.88671875" style="162" customWidth="1"/>
    <col min="4713" max="4713" width="10" style="162" customWidth="1"/>
    <col min="4714" max="4714" width="9.5546875" style="162" customWidth="1"/>
    <col min="4715" max="4715" width="9.33203125" style="162" customWidth="1"/>
    <col min="4716" max="4717" width="7.21875" style="162" customWidth="1"/>
    <col min="4718" max="4718" width="0" style="162" hidden="1" customWidth="1"/>
    <col min="4719" max="4719" width="8.88671875" style="162" customWidth="1"/>
    <col min="4720" max="4720" width="0" style="162" hidden="1" customWidth="1"/>
    <col min="4721" max="4721" width="9.21875" style="162" customWidth="1"/>
    <col min="4722" max="4722" width="7.109375" style="162" customWidth="1"/>
    <col min="4723" max="4723" width="7.6640625" style="162" customWidth="1"/>
    <col min="4724" max="4747" width="0" style="162" hidden="1" customWidth="1"/>
    <col min="4748" max="4748" width="9.109375" style="162" customWidth="1"/>
    <col min="4749" max="4749" width="11.21875" style="162" customWidth="1"/>
    <col min="4750" max="4750" width="11" style="162" customWidth="1"/>
    <col min="4751" max="4864" width="9.109375" style="162"/>
    <col min="4865" max="4865" width="4.6640625" style="162" customWidth="1"/>
    <col min="4866" max="4866" width="28.5546875" style="162" customWidth="1"/>
    <col min="4867" max="4937" width="0" style="162" hidden="1" customWidth="1"/>
    <col min="4938" max="4938" width="10.44140625" style="162" customWidth="1"/>
    <col min="4939" max="4939" width="7" style="162" customWidth="1"/>
    <col min="4940" max="4941" width="0" style="162" hidden="1" customWidth="1"/>
    <col min="4942" max="4942" width="9.5546875" style="162" customWidth="1"/>
    <col min="4943" max="4943" width="9.21875" style="162" customWidth="1"/>
    <col min="4944" max="4944" width="9.88671875" style="162" customWidth="1"/>
    <col min="4945" max="4945" width="8.109375" style="162" customWidth="1"/>
    <col min="4946" max="4950" width="0" style="162" hidden="1" customWidth="1"/>
    <col min="4951" max="4951" width="9.33203125" style="162" customWidth="1"/>
    <col min="4952" max="4952" width="10.77734375" style="162" customWidth="1"/>
    <col min="4953" max="4953" width="0" style="162" hidden="1" customWidth="1"/>
    <col min="4954" max="4954" width="8.44140625" style="162" customWidth="1"/>
    <col min="4955" max="4955" width="0" style="162" hidden="1" customWidth="1"/>
    <col min="4956" max="4956" width="9.44140625" style="162" customWidth="1"/>
    <col min="4957" max="4957" width="0" style="162" hidden="1" customWidth="1"/>
    <col min="4958" max="4958" width="11.5546875" style="162" customWidth="1"/>
    <col min="4959" max="4959" width="0" style="162" hidden="1" customWidth="1"/>
    <col min="4960" max="4960" width="9.5546875" style="162" customWidth="1"/>
    <col min="4961" max="4961" width="0" style="162" hidden="1" customWidth="1"/>
    <col min="4962" max="4962" width="8.109375" style="162" customWidth="1"/>
    <col min="4963" max="4963" width="8.44140625" style="162" customWidth="1"/>
    <col min="4964" max="4964" width="6.5546875" style="162" customWidth="1"/>
    <col min="4965" max="4965" width="7" style="162" customWidth="1"/>
    <col min="4966" max="4966" width="5.88671875" style="162" customWidth="1"/>
    <col min="4967" max="4967" width="6.77734375" style="162" customWidth="1"/>
    <col min="4968" max="4968" width="5.88671875" style="162" customWidth="1"/>
    <col min="4969" max="4969" width="10" style="162" customWidth="1"/>
    <col min="4970" max="4970" width="9.5546875" style="162" customWidth="1"/>
    <col min="4971" max="4971" width="9.33203125" style="162" customWidth="1"/>
    <col min="4972" max="4973" width="7.21875" style="162" customWidth="1"/>
    <col min="4974" max="4974" width="0" style="162" hidden="1" customWidth="1"/>
    <col min="4975" max="4975" width="8.88671875" style="162" customWidth="1"/>
    <col min="4976" max="4976" width="0" style="162" hidden="1" customWidth="1"/>
    <col min="4977" max="4977" width="9.21875" style="162" customWidth="1"/>
    <col min="4978" max="4978" width="7.109375" style="162" customWidth="1"/>
    <col min="4979" max="4979" width="7.6640625" style="162" customWidth="1"/>
    <col min="4980" max="5003" width="0" style="162" hidden="1" customWidth="1"/>
    <col min="5004" max="5004" width="9.109375" style="162" customWidth="1"/>
    <col min="5005" max="5005" width="11.21875" style="162" customWidth="1"/>
    <col min="5006" max="5006" width="11" style="162" customWidth="1"/>
    <col min="5007" max="5120" width="9.109375" style="162"/>
    <col min="5121" max="5121" width="4.6640625" style="162" customWidth="1"/>
    <col min="5122" max="5122" width="28.5546875" style="162" customWidth="1"/>
    <col min="5123" max="5193" width="0" style="162" hidden="1" customWidth="1"/>
    <col min="5194" max="5194" width="10.44140625" style="162" customWidth="1"/>
    <col min="5195" max="5195" width="7" style="162" customWidth="1"/>
    <col min="5196" max="5197" width="0" style="162" hidden="1" customWidth="1"/>
    <col min="5198" max="5198" width="9.5546875" style="162" customWidth="1"/>
    <col min="5199" max="5199" width="9.21875" style="162" customWidth="1"/>
    <col min="5200" max="5200" width="9.88671875" style="162" customWidth="1"/>
    <col min="5201" max="5201" width="8.109375" style="162" customWidth="1"/>
    <col min="5202" max="5206" width="0" style="162" hidden="1" customWidth="1"/>
    <col min="5207" max="5207" width="9.33203125" style="162" customWidth="1"/>
    <col min="5208" max="5208" width="10.77734375" style="162" customWidth="1"/>
    <col min="5209" max="5209" width="0" style="162" hidden="1" customWidth="1"/>
    <col min="5210" max="5210" width="8.44140625" style="162" customWidth="1"/>
    <col min="5211" max="5211" width="0" style="162" hidden="1" customWidth="1"/>
    <col min="5212" max="5212" width="9.44140625" style="162" customWidth="1"/>
    <col min="5213" max="5213" width="0" style="162" hidden="1" customWidth="1"/>
    <col min="5214" max="5214" width="11.5546875" style="162" customWidth="1"/>
    <col min="5215" max="5215" width="0" style="162" hidden="1" customWidth="1"/>
    <col min="5216" max="5216" width="9.5546875" style="162" customWidth="1"/>
    <col min="5217" max="5217" width="0" style="162" hidden="1" customWidth="1"/>
    <col min="5218" max="5218" width="8.109375" style="162" customWidth="1"/>
    <col min="5219" max="5219" width="8.44140625" style="162" customWidth="1"/>
    <col min="5220" max="5220" width="6.5546875" style="162" customWidth="1"/>
    <col min="5221" max="5221" width="7" style="162" customWidth="1"/>
    <col min="5222" max="5222" width="5.88671875" style="162" customWidth="1"/>
    <col min="5223" max="5223" width="6.77734375" style="162" customWidth="1"/>
    <col min="5224" max="5224" width="5.88671875" style="162" customWidth="1"/>
    <col min="5225" max="5225" width="10" style="162" customWidth="1"/>
    <col min="5226" max="5226" width="9.5546875" style="162" customWidth="1"/>
    <col min="5227" max="5227" width="9.33203125" style="162" customWidth="1"/>
    <col min="5228" max="5229" width="7.21875" style="162" customWidth="1"/>
    <col min="5230" max="5230" width="0" style="162" hidden="1" customWidth="1"/>
    <col min="5231" max="5231" width="8.88671875" style="162" customWidth="1"/>
    <col min="5232" max="5232" width="0" style="162" hidden="1" customWidth="1"/>
    <col min="5233" max="5233" width="9.21875" style="162" customWidth="1"/>
    <col min="5234" max="5234" width="7.109375" style="162" customWidth="1"/>
    <col min="5235" max="5235" width="7.6640625" style="162" customWidth="1"/>
    <col min="5236" max="5259" width="0" style="162" hidden="1" customWidth="1"/>
    <col min="5260" max="5260" width="9.109375" style="162" customWidth="1"/>
    <col min="5261" max="5261" width="11.21875" style="162" customWidth="1"/>
    <col min="5262" max="5262" width="11" style="162" customWidth="1"/>
    <col min="5263" max="5376" width="9.109375" style="162"/>
    <col min="5377" max="5377" width="4.6640625" style="162" customWidth="1"/>
    <col min="5378" max="5378" width="28.5546875" style="162" customWidth="1"/>
    <col min="5379" max="5449" width="0" style="162" hidden="1" customWidth="1"/>
    <col min="5450" max="5450" width="10.44140625" style="162" customWidth="1"/>
    <col min="5451" max="5451" width="7" style="162" customWidth="1"/>
    <col min="5452" max="5453" width="0" style="162" hidden="1" customWidth="1"/>
    <col min="5454" max="5454" width="9.5546875" style="162" customWidth="1"/>
    <col min="5455" max="5455" width="9.21875" style="162" customWidth="1"/>
    <col min="5456" max="5456" width="9.88671875" style="162" customWidth="1"/>
    <col min="5457" max="5457" width="8.109375" style="162" customWidth="1"/>
    <col min="5458" max="5462" width="0" style="162" hidden="1" customWidth="1"/>
    <col min="5463" max="5463" width="9.33203125" style="162" customWidth="1"/>
    <col min="5464" max="5464" width="10.77734375" style="162" customWidth="1"/>
    <col min="5465" max="5465" width="0" style="162" hidden="1" customWidth="1"/>
    <col min="5466" max="5466" width="8.44140625" style="162" customWidth="1"/>
    <col min="5467" max="5467" width="0" style="162" hidden="1" customWidth="1"/>
    <col min="5468" max="5468" width="9.44140625" style="162" customWidth="1"/>
    <col min="5469" max="5469" width="0" style="162" hidden="1" customWidth="1"/>
    <col min="5470" max="5470" width="11.5546875" style="162" customWidth="1"/>
    <col min="5471" max="5471" width="0" style="162" hidden="1" customWidth="1"/>
    <col min="5472" max="5472" width="9.5546875" style="162" customWidth="1"/>
    <col min="5473" max="5473" width="0" style="162" hidden="1" customWidth="1"/>
    <col min="5474" max="5474" width="8.109375" style="162" customWidth="1"/>
    <col min="5475" max="5475" width="8.44140625" style="162" customWidth="1"/>
    <col min="5476" max="5476" width="6.5546875" style="162" customWidth="1"/>
    <col min="5477" max="5477" width="7" style="162" customWidth="1"/>
    <col min="5478" max="5478" width="5.88671875" style="162" customWidth="1"/>
    <col min="5479" max="5479" width="6.77734375" style="162" customWidth="1"/>
    <col min="5480" max="5480" width="5.88671875" style="162" customWidth="1"/>
    <col min="5481" max="5481" width="10" style="162" customWidth="1"/>
    <col min="5482" max="5482" width="9.5546875" style="162" customWidth="1"/>
    <col min="5483" max="5483" width="9.33203125" style="162" customWidth="1"/>
    <col min="5484" max="5485" width="7.21875" style="162" customWidth="1"/>
    <col min="5486" max="5486" width="0" style="162" hidden="1" customWidth="1"/>
    <col min="5487" max="5487" width="8.88671875" style="162" customWidth="1"/>
    <col min="5488" max="5488" width="0" style="162" hidden="1" customWidth="1"/>
    <col min="5489" max="5489" width="9.21875" style="162" customWidth="1"/>
    <col min="5490" max="5490" width="7.109375" style="162" customWidth="1"/>
    <col min="5491" max="5491" width="7.6640625" style="162" customWidth="1"/>
    <col min="5492" max="5515" width="0" style="162" hidden="1" customWidth="1"/>
    <col min="5516" max="5516" width="9.109375" style="162" customWidth="1"/>
    <col min="5517" max="5517" width="11.21875" style="162" customWidth="1"/>
    <col min="5518" max="5518" width="11" style="162" customWidth="1"/>
    <col min="5519" max="5632" width="9.109375" style="162"/>
    <col min="5633" max="5633" width="4.6640625" style="162" customWidth="1"/>
    <col min="5634" max="5634" width="28.5546875" style="162" customWidth="1"/>
    <col min="5635" max="5705" width="0" style="162" hidden="1" customWidth="1"/>
    <col min="5706" max="5706" width="10.44140625" style="162" customWidth="1"/>
    <col min="5707" max="5707" width="7" style="162" customWidth="1"/>
    <col min="5708" max="5709" width="0" style="162" hidden="1" customWidth="1"/>
    <col min="5710" max="5710" width="9.5546875" style="162" customWidth="1"/>
    <col min="5711" max="5711" width="9.21875" style="162" customWidth="1"/>
    <col min="5712" max="5712" width="9.88671875" style="162" customWidth="1"/>
    <col min="5713" max="5713" width="8.109375" style="162" customWidth="1"/>
    <col min="5714" max="5718" width="0" style="162" hidden="1" customWidth="1"/>
    <col min="5719" max="5719" width="9.33203125" style="162" customWidth="1"/>
    <col min="5720" max="5720" width="10.77734375" style="162" customWidth="1"/>
    <col min="5721" max="5721" width="0" style="162" hidden="1" customWidth="1"/>
    <col min="5722" max="5722" width="8.44140625" style="162" customWidth="1"/>
    <col min="5723" max="5723" width="0" style="162" hidden="1" customWidth="1"/>
    <col min="5724" max="5724" width="9.44140625" style="162" customWidth="1"/>
    <col min="5725" max="5725" width="0" style="162" hidden="1" customWidth="1"/>
    <col min="5726" max="5726" width="11.5546875" style="162" customWidth="1"/>
    <col min="5727" max="5727" width="0" style="162" hidden="1" customWidth="1"/>
    <col min="5728" max="5728" width="9.5546875" style="162" customWidth="1"/>
    <col min="5729" max="5729" width="0" style="162" hidden="1" customWidth="1"/>
    <col min="5730" max="5730" width="8.109375" style="162" customWidth="1"/>
    <col min="5731" max="5731" width="8.44140625" style="162" customWidth="1"/>
    <col min="5732" max="5732" width="6.5546875" style="162" customWidth="1"/>
    <col min="5733" max="5733" width="7" style="162" customWidth="1"/>
    <col min="5734" max="5734" width="5.88671875" style="162" customWidth="1"/>
    <col min="5735" max="5735" width="6.77734375" style="162" customWidth="1"/>
    <col min="5736" max="5736" width="5.88671875" style="162" customWidth="1"/>
    <col min="5737" max="5737" width="10" style="162" customWidth="1"/>
    <col min="5738" max="5738" width="9.5546875" style="162" customWidth="1"/>
    <col min="5739" max="5739" width="9.33203125" style="162" customWidth="1"/>
    <col min="5740" max="5741" width="7.21875" style="162" customWidth="1"/>
    <col min="5742" max="5742" width="0" style="162" hidden="1" customWidth="1"/>
    <col min="5743" max="5743" width="8.88671875" style="162" customWidth="1"/>
    <col min="5744" max="5744" width="0" style="162" hidden="1" customWidth="1"/>
    <col min="5745" max="5745" width="9.21875" style="162" customWidth="1"/>
    <col min="5746" max="5746" width="7.109375" style="162" customWidth="1"/>
    <col min="5747" max="5747" width="7.6640625" style="162" customWidth="1"/>
    <col min="5748" max="5771" width="0" style="162" hidden="1" customWidth="1"/>
    <col min="5772" max="5772" width="9.109375" style="162" customWidth="1"/>
    <col min="5773" max="5773" width="11.21875" style="162" customWidth="1"/>
    <col min="5774" max="5774" width="11" style="162" customWidth="1"/>
    <col min="5775" max="5888" width="9.109375" style="162"/>
    <col min="5889" max="5889" width="4.6640625" style="162" customWidth="1"/>
    <col min="5890" max="5890" width="28.5546875" style="162" customWidth="1"/>
    <col min="5891" max="5961" width="0" style="162" hidden="1" customWidth="1"/>
    <col min="5962" max="5962" width="10.44140625" style="162" customWidth="1"/>
    <col min="5963" max="5963" width="7" style="162" customWidth="1"/>
    <col min="5964" max="5965" width="0" style="162" hidden="1" customWidth="1"/>
    <col min="5966" max="5966" width="9.5546875" style="162" customWidth="1"/>
    <col min="5967" max="5967" width="9.21875" style="162" customWidth="1"/>
    <col min="5968" max="5968" width="9.88671875" style="162" customWidth="1"/>
    <col min="5969" max="5969" width="8.109375" style="162" customWidth="1"/>
    <col min="5970" max="5974" width="0" style="162" hidden="1" customWidth="1"/>
    <col min="5975" max="5975" width="9.33203125" style="162" customWidth="1"/>
    <col min="5976" max="5976" width="10.77734375" style="162" customWidth="1"/>
    <col min="5977" max="5977" width="0" style="162" hidden="1" customWidth="1"/>
    <col min="5978" max="5978" width="8.44140625" style="162" customWidth="1"/>
    <col min="5979" max="5979" width="0" style="162" hidden="1" customWidth="1"/>
    <col min="5980" max="5980" width="9.44140625" style="162" customWidth="1"/>
    <col min="5981" max="5981" width="0" style="162" hidden="1" customWidth="1"/>
    <col min="5982" max="5982" width="11.5546875" style="162" customWidth="1"/>
    <col min="5983" max="5983" width="0" style="162" hidden="1" customWidth="1"/>
    <col min="5984" max="5984" width="9.5546875" style="162" customWidth="1"/>
    <col min="5985" max="5985" width="0" style="162" hidden="1" customWidth="1"/>
    <col min="5986" max="5986" width="8.109375" style="162" customWidth="1"/>
    <col min="5987" max="5987" width="8.44140625" style="162" customWidth="1"/>
    <col min="5988" max="5988" width="6.5546875" style="162" customWidth="1"/>
    <col min="5989" max="5989" width="7" style="162" customWidth="1"/>
    <col min="5990" max="5990" width="5.88671875" style="162" customWidth="1"/>
    <col min="5991" max="5991" width="6.77734375" style="162" customWidth="1"/>
    <col min="5992" max="5992" width="5.88671875" style="162" customWidth="1"/>
    <col min="5993" max="5993" width="10" style="162" customWidth="1"/>
    <col min="5994" max="5994" width="9.5546875" style="162" customWidth="1"/>
    <col min="5995" max="5995" width="9.33203125" style="162" customWidth="1"/>
    <col min="5996" max="5997" width="7.21875" style="162" customWidth="1"/>
    <col min="5998" max="5998" width="0" style="162" hidden="1" customWidth="1"/>
    <col min="5999" max="5999" width="8.88671875" style="162" customWidth="1"/>
    <col min="6000" max="6000" width="0" style="162" hidden="1" customWidth="1"/>
    <col min="6001" max="6001" width="9.21875" style="162" customWidth="1"/>
    <col min="6002" max="6002" width="7.109375" style="162" customWidth="1"/>
    <col min="6003" max="6003" width="7.6640625" style="162" customWidth="1"/>
    <col min="6004" max="6027" width="0" style="162" hidden="1" customWidth="1"/>
    <col min="6028" max="6028" width="9.109375" style="162" customWidth="1"/>
    <col min="6029" max="6029" width="11.21875" style="162" customWidth="1"/>
    <col min="6030" max="6030" width="11" style="162" customWidth="1"/>
    <col min="6031" max="6144" width="9.109375" style="162"/>
    <col min="6145" max="6145" width="4.6640625" style="162" customWidth="1"/>
    <col min="6146" max="6146" width="28.5546875" style="162" customWidth="1"/>
    <col min="6147" max="6217" width="0" style="162" hidden="1" customWidth="1"/>
    <col min="6218" max="6218" width="10.44140625" style="162" customWidth="1"/>
    <col min="6219" max="6219" width="7" style="162" customWidth="1"/>
    <col min="6220" max="6221" width="0" style="162" hidden="1" customWidth="1"/>
    <col min="6222" max="6222" width="9.5546875" style="162" customWidth="1"/>
    <col min="6223" max="6223" width="9.21875" style="162" customWidth="1"/>
    <col min="6224" max="6224" width="9.88671875" style="162" customWidth="1"/>
    <col min="6225" max="6225" width="8.109375" style="162" customWidth="1"/>
    <col min="6226" max="6230" width="0" style="162" hidden="1" customWidth="1"/>
    <col min="6231" max="6231" width="9.33203125" style="162" customWidth="1"/>
    <col min="6232" max="6232" width="10.77734375" style="162" customWidth="1"/>
    <col min="6233" max="6233" width="0" style="162" hidden="1" customWidth="1"/>
    <col min="6234" max="6234" width="8.44140625" style="162" customWidth="1"/>
    <col min="6235" max="6235" width="0" style="162" hidden="1" customWidth="1"/>
    <col min="6236" max="6236" width="9.44140625" style="162" customWidth="1"/>
    <col min="6237" max="6237" width="0" style="162" hidden="1" customWidth="1"/>
    <col min="6238" max="6238" width="11.5546875" style="162" customWidth="1"/>
    <col min="6239" max="6239" width="0" style="162" hidden="1" customWidth="1"/>
    <col min="6240" max="6240" width="9.5546875" style="162" customWidth="1"/>
    <col min="6241" max="6241" width="0" style="162" hidden="1" customWidth="1"/>
    <col min="6242" max="6242" width="8.109375" style="162" customWidth="1"/>
    <col min="6243" max="6243" width="8.44140625" style="162" customWidth="1"/>
    <col min="6244" max="6244" width="6.5546875" style="162" customWidth="1"/>
    <col min="6245" max="6245" width="7" style="162" customWidth="1"/>
    <col min="6246" max="6246" width="5.88671875" style="162" customWidth="1"/>
    <col min="6247" max="6247" width="6.77734375" style="162" customWidth="1"/>
    <col min="6248" max="6248" width="5.88671875" style="162" customWidth="1"/>
    <col min="6249" max="6249" width="10" style="162" customWidth="1"/>
    <col min="6250" max="6250" width="9.5546875" style="162" customWidth="1"/>
    <col min="6251" max="6251" width="9.33203125" style="162" customWidth="1"/>
    <col min="6252" max="6253" width="7.21875" style="162" customWidth="1"/>
    <col min="6254" max="6254" width="0" style="162" hidden="1" customWidth="1"/>
    <col min="6255" max="6255" width="8.88671875" style="162" customWidth="1"/>
    <col min="6256" max="6256" width="0" style="162" hidden="1" customWidth="1"/>
    <col min="6257" max="6257" width="9.21875" style="162" customWidth="1"/>
    <col min="6258" max="6258" width="7.109375" style="162" customWidth="1"/>
    <col min="6259" max="6259" width="7.6640625" style="162" customWidth="1"/>
    <col min="6260" max="6283" width="0" style="162" hidden="1" customWidth="1"/>
    <col min="6284" max="6284" width="9.109375" style="162" customWidth="1"/>
    <col min="6285" max="6285" width="11.21875" style="162" customWidth="1"/>
    <col min="6286" max="6286" width="11" style="162" customWidth="1"/>
    <col min="6287" max="6400" width="9.109375" style="162"/>
    <col min="6401" max="6401" width="4.6640625" style="162" customWidth="1"/>
    <col min="6402" max="6402" width="28.5546875" style="162" customWidth="1"/>
    <col min="6403" max="6473" width="0" style="162" hidden="1" customWidth="1"/>
    <col min="6474" max="6474" width="10.44140625" style="162" customWidth="1"/>
    <col min="6475" max="6475" width="7" style="162" customWidth="1"/>
    <col min="6476" max="6477" width="0" style="162" hidden="1" customWidth="1"/>
    <col min="6478" max="6478" width="9.5546875" style="162" customWidth="1"/>
    <col min="6479" max="6479" width="9.21875" style="162" customWidth="1"/>
    <col min="6480" max="6480" width="9.88671875" style="162" customWidth="1"/>
    <col min="6481" max="6481" width="8.109375" style="162" customWidth="1"/>
    <col min="6482" max="6486" width="0" style="162" hidden="1" customWidth="1"/>
    <col min="6487" max="6487" width="9.33203125" style="162" customWidth="1"/>
    <col min="6488" max="6488" width="10.77734375" style="162" customWidth="1"/>
    <col min="6489" max="6489" width="0" style="162" hidden="1" customWidth="1"/>
    <col min="6490" max="6490" width="8.44140625" style="162" customWidth="1"/>
    <col min="6491" max="6491" width="0" style="162" hidden="1" customWidth="1"/>
    <col min="6492" max="6492" width="9.44140625" style="162" customWidth="1"/>
    <col min="6493" max="6493" width="0" style="162" hidden="1" customWidth="1"/>
    <col min="6494" max="6494" width="11.5546875" style="162" customWidth="1"/>
    <col min="6495" max="6495" width="0" style="162" hidden="1" customWidth="1"/>
    <col min="6496" max="6496" width="9.5546875" style="162" customWidth="1"/>
    <col min="6497" max="6497" width="0" style="162" hidden="1" customWidth="1"/>
    <col min="6498" max="6498" width="8.109375" style="162" customWidth="1"/>
    <col min="6499" max="6499" width="8.44140625" style="162" customWidth="1"/>
    <col min="6500" max="6500" width="6.5546875" style="162" customWidth="1"/>
    <col min="6501" max="6501" width="7" style="162" customWidth="1"/>
    <col min="6502" max="6502" width="5.88671875" style="162" customWidth="1"/>
    <col min="6503" max="6503" width="6.77734375" style="162" customWidth="1"/>
    <col min="6504" max="6504" width="5.88671875" style="162" customWidth="1"/>
    <col min="6505" max="6505" width="10" style="162" customWidth="1"/>
    <col min="6506" max="6506" width="9.5546875" style="162" customWidth="1"/>
    <col min="6507" max="6507" width="9.33203125" style="162" customWidth="1"/>
    <col min="6508" max="6509" width="7.21875" style="162" customWidth="1"/>
    <col min="6510" max="6510" width="0" style="162" hidden="1" customWidth="1"/>
    <col min="6511" max="6511" width="8.88671875" style="162" customWidth="1"/>
    <col min="6512" max="6512" width="0" style="162" hidden="1" customWidth="1"/>
    <col min="6513" max="6513" width="9.21875" style="162" customWidth="1"/>
    <col min="6514" max="6514" width="7.109375" style="162" customWidth="1"/>
    <col min="6515" max="6515" width="7.6640625" style="162" customWidth="1"/>
    <col min="6516" max="6539" width="0" style="162" hidden="1" customWidth="1"/>
    <col min="6540" max="6540" width="9.109375" style="162" customWidth="1"/>
    <col min="6541" max="6541" width="11.21875" style="162" customWidth="1"/>
    <col min="6542" max="6542" width="11" style="162" customWidth="1"/>
    <col min="6543" max="6656" width="9.109375" style="162"/>
    <col min="6657" max="6657" width="4.6640625" style="162" customWidth="1"/>
    <col min="6658" max="6658" width="28.5546875" style="162" customWidth="1"/>
    <col min="6659" max="6729" width="0" style="162" hidden="1" customWidth="1"/>
    <col min="6730" max="6730" width="10.44140625" style="162" customWidth="1"/>
    <col min="6731" max="6731" width="7" style="162" customWidth="1"/>
    <col min="6732" max="6733" width="0" style="162" hidden="1" customWidth="1"/>
    <col min="6734" max="6734" width="9.5546875" style="162" customWidth="1"/>
    <col min="6735" max="6735" width="9.21875" style="162" customWidth="1"/>
    <col min="6736" max="6736" width="9.88671875" style="162" customWidth="1"/>
    <col min="6737" max="6737" width="8.109375" style="162" customWidth="1"/>
    <col min="6738" max="6742" width="0" style="162" hidden="1" customWidth="1"/>
    <col min="6743" max="6743" width="9.33203125" style="162" customWidth="1"/>
    <col min="6744" max="6744" width="10.77734375" style="162" customWidth="1"/>
    <col min="6745" max="6745" width="0" style="162" hidden="1" customWidth="1"/>
    <col min="6746" max="6746" width="8.44140625" style="162" customWidth="1"/>
    <col min="6747" max="6747" width="0" style="162" hidden="1" customWidth="1"/>
    <col min="6748" max="6748" width="9.44140625" style="162" customWidth="1"/>
    <col min="6749" max="6749" width="0" style="162" hidden="1" customWidth="1"/>
    <col min="6750" max="6750" width="11.5546875" style="162" customWidth="1"/>
    <col min="6751" max="6751" width="0" style="162" hidden="1" customWidth="1"/>
    <col min="6752" max="6752" width="9.5546875" style="162" customWidth="1"/>
    <col min="6753" max="6753" width="0" style="162" hidden="1" customWidth="1"/>
    <col min="6754" max="6754" width="8.109375" style="162" customWidth="1"/>
    <col min="6755" max="6755" width="8.44140625" style="162" customWidth="1"/>
    <col min="6756" max="6756" width="6.5546875" style="162" customWidth="1"/>
    <col min="6757" max="6757" width="7" style="162" customWidth="1"/>
    <col min="6758" max="6758" width="5.88671875" style="162" customWidth="1"/>
    <col min="6759" max="6759" width="6.77734375" style="162" customWidth="1"/>
    <col min="6760" max="6760" width="5.88671875" style="162" customWidth="1"/>
    <col min="6761" max="6761" width="10" style="162" customWidth="1"/>
    <col min="6762" max="6762" width="9.5546875" style="162" customWidth="1"/>
    <col min="6763" max="6763" width="9.33203125" style="162" customWidth="1"/>
    <col min="6764" max="6765" width="7.21875" style="162" customWidth="1"/>
    <col min="6766" max="6766" width="0" style="162" hidden="1" customWidth="1"/>
    <col min="6767" max="6767" width="8.88671875" style="162" customWidth="1"/>
    <col min="6768" max="6768" width="0" style="162" hidden="1" customWidth="1"/>
    <col min="6769" max="6769" width="9.21875" style="162" customWidth="1"/>
    <col min="6770" max="6770" width="7.109375" style="162" customWidth="1"/>
    <col min="6771" max="6771" width="7.6640625" style="162" customWidth="1"/>
    <col min="6772" max="6795" width="0" style="162" hidden="1" customWidth="1"/>
    <col min="6796" max="6796" width="9.109375" style="162" customWidth="1"/>
    <col min="6797" max="6797" width="11.21875" style="162" customWidth="1"/>
    <col min="6798" max="6798" width="11" style="162" customWidth="1"/>
    <col min="6799" max="6912" width="9.109375" style="162"/>
    <col min="6913" max="6913" width="4.6640625" style="162" customWidth="1"/>
    <col min="6914" max="6914" width="28.5546875" style="162" customWidth="1"/>
    <col min="6915" max="6985" width="0" style="162" hidden="1" customWidth="1"/>
    <col min="6986" max="6986" width="10.44140625" style="162" customWidth="1"/>
    <col min="6987" max="6987" width="7" style="162" customWidth="1"/>
    <col min="6988" max="6989" width="0" style="162" hidden="1" customWidth="1"/>
    <col min="6990" max="6990" width="9.5546875" style="162" customWidth="1"/>
    <col min="6991" max="6991" width="9.21875" style="162" customWidth="1"/>
    <col min="6992" max="6992" width="9.88671875" style="162" customWidth="1"/>
    <col min="6993" max="6993" width="8.109375" style="162" customWidth="1"/>
    <col min="6994" max="6998" width="0" style="162" hidden="1" customWidth="1"/>
    <col min="6999" max="6999" width="9.33203125" style="162" customWidth="1"/>
    <col min="7000" max="7000" width="10.77734375" style="162" customWidth="1"/>
    <col min="7001" max="7001" width="0" style="162" hidden="1" customWidth="1"/>
    <col min="7002" max="7002" width="8.44140625" style="162" customWidth="1"/>
    <col min="7003" max="7003" width="0" style="162" hidden="1" customWidth="1"/>
    <col min="7004" max="7004" width="9.44140625" style="162" customWidth="1"/>
    <col min="7005" max="7005" width="0" style="162" hidden="1" customWidth="1"/>
    <col min="7006" max="7006" width="11.5546875" style="162" customWidth="1"/>
    <col min="7007" max="7007" width="0" style="162" hidden="1" customWidth="1"/>
    <col min="7008" max="7008" width="9.5546875" style="162" customWidth="1"/>
    <col min="7009" max="7009" width="0" style="162" hidden="1" customWidth="1"/>
    <col min="7010" max="7010" width="8.109375" style="162" customWidth="1"/>
    <col min="7011" max="7011" width="8.44140625" style="162" customWidth="1"/>
    <col min="7012" max="7012" width="6.5546875" style="162" customWidth="1"/>
    <col min="7013" max="7013" width="7" style="162" customWidth="1"/>
    <col min="7014" max="7014" width="5.88671875" style="162" customWidth="1"/>
    <col min="7015" max="7015" width="6.77734375" style="162" customWidth="1"/>
    <col min="7016" max="7016" width="5.88671875" style="162" customWidth="1"/>
    <col min="7017" max="7017" width="10" style="162" customWidth="1"/>
    <col min="7018" max="7018" width="9.5546875" style="162" customWidth="1"/>
    <col min="7019" max="7019" width="9.33203125" style="162" customWidth="1"/>
    <col min="7020" max="7021" width="7.21875" style="162" customWidth="1"/>
    <col min="7022" max="7022" width="0" style="162" hidden="1" customWidth="1"/>
    <col min="7023" max="7023" width="8.88671875" style="162" customWidth="1"/>
    <col min="7024" max="7024" width="0" style="162" hidden="1" customWidth="1"/>
    <col min="7025" max="7025" width="9.21875" style="162" customWidth="1"/>
    <col min="7026" max="7026" width="7.109375" style="162" customWidth="1"/>
    <col min="7027" max="7027" width="7.6640625" style="162" customWidth="1"/>
    <col min="7028" max="7051" width="0" style="162" hidden="1" customWidth="1"/>
    <col min="7052" max="7052" width="9.109375" style="162" customWidth="1"/>
    <col min="7053" max="7053" width="11.21875" style="162" customWidth="1"/>
    <col min="7054" max="7054" width="11" style="162" customWidth="1"/>
    <col min="7055" max="7168" width="9.109375" style="162"/>
    <col min="7169" max="7169" width="4.6640625" style="162" customWidth="1"/>
    <col min="7170" max="7170" width="28.5546875" style="162" customWidth="1"/>
    <col min="7171" max="7241" width="0" style="162" hidden="1" customWidth="1"/>
    <col min="7242" max="7242" width="10.44140625" style="162" customWidth="1"/>
    <col min="7243" max="7243" width="7" style="162" customWidth="1"/>
    <col min="7244" max="7245" width="0" style="162" hidden="1" customWidth="1"/>
    <col min="7246" max="7246" width="9.5546875" style="162" customWidth="1"/>
    <col min="7247" max="7247" width="9.21875" style="162" customWidth="1"/>
    <col min="7248" max="7248" width="9.88671875" style="162" customWidth="1"/>
    <col min="7249" max="7249" width="8.109375" style="162" customWidth="1"/>
    <col min="7250" max="7254" width="0" style="162" hidden="1" customWidth="1"/>
    <col min="7255" max="7255" width="9.33203125" style="162" customWidth="1"/>
    <col min="7256" max="7256" width="10.77734375" style="162" customWidth="1"/>
    <col min="7257" max="7257" width="0" style="162" hidden="1" customWidth="1"/>
    <col min="7258" max="7258" width="8.44140625" style="162" customWidth="1"/>
    <col min="7259" max="7259" width="0" style="162" hidden="1" customWidth="1"/>
    <col min="7260" max="7260" width="9.44140625" style="162" customWidth="1"/>
    <col min="7261" max="7261" width="0" style="162" hidden="1" customWidth="1"/>
    <col min="7262" max="7262" width="11.5546875" style="162" customWidth="1"/>
    <col min="7263" max="7263" width="0" style="162" hidden="1" customWidth="1"/>
    <col min="7264" max="7264" width="9.5546875" style="162" customWidth="1"/>
    <col min="7265" max="7265" width="0" style="162" hidden="1" customWidth="1"/>
    <col min="7266" max="7266" width="8.109375" style="162" customWidth="1"/>
    <col min="7267" max="7267" width="8.44140625" style="162" customWidth="1"/>
    <col min="7268" max="7268" width="6.5546875" style="162" customWidth="1"/>
    <col min="7269" max="7269" width="7" style="162" customWidth="1"/>
    <col min="7270" max="7270" width="5.88671875" style="162" customWidth="1"/>
    <col min="7271" max="7271" width="6.77734375" style="162" customWidth="1"/>
    <col min="7272" max="7272" width="5.88671875" style="162" customWidth="1"/>
    <col min="7273" max="7273" width="10" style="162" customWidth="1"/>
    <col min="7274" max="7274" width="9.5546875" style="162" customWidth="1"/>
    <col min="7275" max="7275" width="9.33203125" style="162" customWidth="1"/>
    <col min="7276" max="7277" width="7.21875" style="162" customWidth="1"/>
    <col min="7278" max="7278" width="0" style="162" hidden="1" customWidth="1"/>
    <col min="7279" max="7279" width="8.88671875" style="162" customWidth="1"/>
    <col min="7280" max="7280" width="0" style="162" hidden="1" customWidth="1"/>
    <col min="7281" max="7281" width="9.21875" style="162" customWidth="1"/>
    <col min="7282" max="7282" width="7.109375" style="162" customWidth="1"/>
    <col min="7283" max="7283" width="7.6640625" style="162" customWidth="1"/>
    <col min="7284" max="7307" width="0" style="162" hidden="1" customWidth="1"/>
    <col min="7308" max="7308" width="9.109375" style="162" customWidth="1"/>
    <col min="7309" max="7309" width="11.21875" style="162" customWidth="1"/>
    <col min="7310" max="7310" width="11" style="162" customWidth="1"/>
    <col min="7311" max="7424" width="9.109375" style="162"/>
    <col min="7425" max="7425" width="4.6640625" style="162" customWidth="1"/>
    <col min="7426" max="7426" width="28.5546875" style="162" customWidth="1"/>
    <col min="7427" max="7497" width="0" style="162" hidden="1" customWidth="1"/>
    <col min="7498" max="7498" width="10.44140625" style="162" customWidth="1"/>
    <col min="7499" max="7499" width="7" style="162" customWidth="1"/>
    <col min="7500" max="7501" width="0" style="162" hidden="1" customWidth="1"/>
    <col min="7502" max="7502" width="9.5546875" style="162" customWidth="1"/>
    <col min="7503" max="7503" width="9.21875" style="162" customWidth="1"/>
    <col min="7504" max="7504" width="9.88671875" style="162" customWidth="1"/>
    <col min="7505" max="7505" width="8.109375" style="162" customWidth="1"/>
    <col min="7506" max="7510" width="0" style="162" hidden="1" customWidth="1"/>
    <col min="7511" max="7511" width="9.33203125" style="162" customWidth="1"/>
    <col min="7512" max="7512" width="10.77734375" style="162" customWidth="1"/>
    <col min="7513" max="7513" width="0" style="162" hidden="1" customWidth="1"/>
    <col min="7514" max="7514" width="8.44140625" style="162" customWidth="1"/>
    <col min="7515" max="7515" width="0" style="162" hidden="1" customWidth="1"/>
    <col min="7516" max="7516" width="9.44140625" style="162" customWidth="1"/>
    <col min="7517" max="7517" width="0" style="162" hidden="1" customWidth="1"/>
    <col min="7518" max="7518" width="11.5546875" style="162" customWidth="1"/>
    <col min="7519" max="7519" width="0" style="162" hidden="1" customWidth="1"/>
    <col min="7520" max="7520" width="9.5546875" style="162" customWidth="1"/>
    <col min="7521" max="7521" width="0" style="162" hidden="1" customWidth="1"/>
    <col min="7522" max="7522" width="8.109375" style="162" customWidth="1"/>
    <col min="7523" max="7523" width="8.44140625" style="162" customWidth="1"/>
    <col min="7524" max="7524" width="6.5546875" style="162" customWidth="1"/>
    <col min="7525" max="7525" width="7" style="162" customWidth="1"/>
    <col min="7526" max="7526" width="5.88671875" style="162" customWidth="1"/>
    <col min="7527" max="7527" width="6.77734375" style="162" customWidth="1"/>
    <col min="7528" max="7528" width="5.88671875" style="162" customWidth="1"/>
    <col min="7529" max="7529" width="10" style="162" customWidth="1"/>
    <col min="7530" max="7530" width="9.5546875" style="162" customWidth="1"/>
    <col min="7531" max="7531" width="9.33203125" style="162" customWidth="1"/>
    <col min="7532" max="7533" width="7.21875" style="162" customWidth="1"/>
    <col min="7534" max="7534" width="0" style="162" hidden="1" customWidth="1"/>
    <col min="7535" max="7535" width="8.88671875" style="162" customWidth="1"/>
    <col min="7536" max="7536" width="0" style="162" hidden="1" customWidth="1"/>
    <col min="7537" max="7537" width="9.21875" style="162" customWidth="1"/>
    <col min="7538" max="7538" width="7.109375" style="162" customWidth="1"/>
    <col min="7539" max="7539" width="7.6640625" style="162" customWidth="1"/>
    <col min="7540" max="7563" width="0" style="162" hidden="1" customWidth="1"/>
    <col min="7564" max="7564" width="9.109375" style="162" customWidth="1"/>
    <col min="7565" max="7565" width="11.21875" style="162" customWidth="1"/>
    <col min="7566" max="7566" width="11" style="162" customWidth="1"/>
    <col min="7567" max="7680" width="9.109375" style="162"/>
    <col min="7681" max="7681" width="4.6640625" style="162" customWidth="1"/>
    <col min="7682" max="7682" width="28.5546875" style="162" customWidth="1"/>
    <col min="7683" max="7753" width="0" style="162" hidden="1" customWidth="1"/>
    <col min="7754" max="7754" width="10.44140625" style="162" customWidth="1"/>
    <col min="7755" max="7755" width="7" style="162" customWidth="1"/>
    <col min="7756" max="7757" width="0" style="162" hidden="1" customWidth="1"/>
    <col min="7758" max="7758" width="9.5546875" style="162" customWidth="1"/>
    <col min="7759" max="7759" width="9.21875" style="162" customWidth="1"/>
    <col min="7760" max="7760" width="9.88671875" style="162" customWidth="1"/>
    <col min="7761" max="7761" width="8.109375" style="162" customWidth="1"/>
    <col min="7762" max="7766" width="0" style="162" hidden="1" customWidth="1"/>
    <col min="7767" max="7767" width="9.33203125" style="162" customWidth="1"/>
    <col min="7768" max="7768" width="10.77734375" style="162" customWidth="1"/>
    <col min="7769" max="7769" width="0" style="162" hidden="1" customWidth="1"/>
    <col min="7770" max="7770" width="8.44140625" style="162" customWidth="1"/>
    <col min="7771" max="7771" width="0" style="162" hidden="1" customWidth="1"/>
    <col min="7772" max="7772" width="9.44140625" style="162" customWidth="1"/>
    <col min="7773" max="7773" width="0" style="162" hidden="1" customWidth="1"/>
    <col min="7774" max="7774" width="11.5546875" style="162" customWidth="1"/>
    <col min="7775" max="7775" width="0" style="162" hidden="1" customWidth="1"/>
    <col min="7776" max="7776" width="9.5546875" style="162" customWidth="1"/>
    <col min="7777" max="7777" width="0" style="162" hidden="1" customWidth="1"/>
    <col min="7778" max="7778" width="8.109375" style="162" customWidth="1"/>
    <col min="7779" max="7779" width="8.44140625" style="162" customWidth="1"/>
    <col min="7780" max="7780" width="6.5546875" style="162" customWidth="1"/>
    <col min="7781" max="7781" width="7" style="162" customWidth="1"/>
    <col min="7782" max="7782" width="5.88671875" style="162" customWidth="1"/>
    <col min="7783" max="7783" width="6.77734375" style="162" customWidth="1"/>
    <col min="7784" max="7784" width="5.88671875" style="162" customWidth="1"/>
    <col min="7785" max="7785" width="10" style="162" customWidth="1"/>
    <col min="7786" max="7786" width="9.5546875" style="162" customWidth="1"/>
    <col min="7787" max="7787" width="9.33203125" style="162" customWidth="1"/>
    <col min="7788" max="7789" width="7.21875" style="162" customWidth="1"/>
    <col min="7790" max="7790" width="0" style="162" hidden="1" customWidth="1"/>
    <col min="7791" max="7791" width="8.88671875" style="162" customWidth="1"/>
    <col min="7792" max="7792" width="0" style="162" hidden="1" customWidth="1"/>
    <col min="7793" max="7793" width="9.21875" style="162" customWidth="1"/>
    <col min="7794" max="7794" width="7.109375" style="162" customWidth="1"/>
    <col min="7795" max="7795" width="7.6640625" style="162" customWidth="1"/>
    <col min="7796" max="7819" width="0" style="162" hidden="1" customWidth="1"/>
    <col min="7820" max="7820" width="9.109375" style="162" customWidth="1"/>
    <col min="7821" max="7821" width="11.21875" style="162" customWidth="1"/>
    <col min="7822" max="7822" width="11" style="162" customWidth="1"/>
    <col min="7823" max="7936" width="9.109375" style="162"/>
    <col min="7937" max="7937" width="4.6640625" style="162" customWidth="1"/>
    <col min="7938" max="7938" width="28.5546875" style="162" customWidth="1"/>
    <col min="7939" max="8009" width="0" style="162" hidden="1" customWidth="1"/>
    <col min="8010" max="8010" width="10.44140625" style="162" customWidth="1"/>
    <col min="8011" max="8011" width="7" style="162" customWidth="1"/>
    <col min="8012" max="8013" width="0" style="162" hidden="1" customWidth="1"/>
    <col min="8014" max="8014" width="9.5546875" style="162" customWidth="1"/>
    <col min="8015" max="8015" width="9.21875" style="162" customWidth="1"/>
    <col min="8016" max="8016" width="9.88671875" style="162" customWidth="1"/>
    <col min="8017" max="8017" width="8.109375" style="162" customWidth="1"/>
    <col min="8018" max="8022" width="0" style="162" hidden="1" customWidth="1"/>
    <col min="8023" max="8023" width="9.33203125" style="162" customWidth="1"/>
    <col min="8024" max="8024" width="10.77734375" style="162" customWidth="1"/>
    <col min="8025" max="8025" width="0" style="162" hidden="1" customWidth="1"/>
    <col min="8026" max="8026" width="8.44140625" style="162" customWidth="1"/>
    <col min="8027" max="8027" width="0" style="162" hidden="1" customWidth="1"/>
    <col min="8028" max="8028" width="9.44140625" style="162" customWidth="1"/>
    <col min="8029" max="8029" width="0" style="162" hidden="1" customWidth="1"/>
    <col min="8030" max="8030" width="11.5546875" style="162" customWidth="1"/>
    <col min="8031" max="8031" width="0" style="162" hidden="1" customWidth="1"/>
    <col min="8032" max="8032" width="9.5546875" style="162" customWidth="1"/>
    <col min="8033" max="8033" width="0" style="162" hidden="1" customWidth="1"/>
    <col min="8034" max="8034" width="8.109375" style="162" customWidth="1"/>
    <col min="8035" max="8035" width="8.44140625" style="162" customWidth="1"/>
    <col min="8036" max="8036" width="6.5546875" style="162" customWidth="1"/>
    <col min="8037" max="8037" width="7" style="162" customWidth="1"/>
    <col min="8038" max="8038" width="5.88671875" style="162" customWidth="1"/>
    <col min="8039" max="8039" width="6.77734375" style="162" customWidth="1"/>
    <col min="8040" max="8040" width="5.88671875" style="162" customWidth="1"/>
    <col min="8041" max="8041" width="10" style="162" customWidth="1"/>
    <col min="8042" max="8042" width="9.5546875" style="162" customWidth="1"/>
    <col min="8043" max="8043" width="9.33203125" style="162" customWidth="1"/>
    <col min="8044" max="8045" width="7.21875" style="162" customWidth="1"/>
    <col min="8046" max="8046" width="0" style="162" hidden="1" customWidth="1"/>
    <col min="8047" max="8047" width="8.88671875" style="162" customWidth="1"/>
    <col min="8048" max="8048" width="0" style="162" hidden="1" customWidth="1"/>
    <col min="8049" max="8049" width="9.21875" style="162" customWidth="1"/>
    <col min="8050" max="8050" width="7.109375" style="162" customWidth="1"/>
    <col min="8051" max="8051" width="7.6640625" style="162" customWidth="1"/>
    <col min="8052" max="8075" width="0" style="162" hidden="1" customWidth="1"/>
    <col min="8076" max="8076" width="9.109375" style="162" customWidth="1"/>
    <col min="8077" max="8077" width="11.21875" style="162" customWidth="1"/>
    <col min="8078" max="8078" width="11" style="162" customWidth="1"/>
    <col min="8079" max="8192" width="9.109375" style="162"/>
    <col min="8193" max="8193" width="4.6640625" style="162" customWidth="1"/>
    <col min="8194" max="8194" width="28.5546875" style="162" customWidth="1"/>
    <col min="8195" max="8265" width="0" style="162" hidden="1" customWidth="1"/>
    <col min="8266" max="8266" width="10.44140625" style="162" customWidth="1"/>
    <col min="8267" max="8267" width="7" style="162" customWidth="1"/>
    <col min="8268" max="8269" width="0" style="162" hidden="1" customWidth="1"/>
    <col min="8270" max="8270" width="9.5546875" style="162" customWidth="1"/>
    <col min="8271" max="8271" width="9.21875" style="162" customWidth="1"/>
    <col min="8272" max="8272" width="9.88671875" style="162" customWidth="1"/>
    <col min="8273" max="8273" width="8.109375" style="162" customWidth="1"/>
    <col min="8274" max="8278" width="0" style="162" hidden="1" customWidth="1"/>
    <col min="8279" max="8279" width="9.33203125" style="162" customWidth="1"/>
    <col min="8280" max="8280" width="10.77734375" style="162" customWidth="1"/>
    <col min="8281" max="8281" width="0" style="162" hidden="1" customWidth="1"/>
    <col min="8282" max="8282" width="8.44140625" style="162" customWidth="1"/>
    <col min="8283" max="8283" width="0" style="162" hidden="1" customWidth="1"/>
    <col min="8284" max="8284" width="9.44140625" style="162" customWidth="1"/>
    <col min="8285" max="8285" width="0" style="162" hidden="1" customWidth="1"/>
    <col min="8286" max="8286" width="11.5546875" style="162" customWidth="1"/>
    <col min="8287" max="8287" width="0" style="162" hidden="1" customWidth="1"/>
    <col min="8288" max="8288" width="9.5546875" style="162" customWidth="1"/>
    <col min="8289" max="8289" width="0" style="162" hidden="1" customWidth="1"/>
    <col min="8290" max="8290" width="8.109375" style="162" customWidth="1"/>
    <col min="8291" max="8291" width="8.44140625" style="162" customWidth="1"/>
    <col min="8292" max="8292" width="6.5546875" style="162" customWidth="1"/>
    <col min="8293" max="8293" width="7" style="162" customWidth="1"/>
    <col min="8294" max="8294" width="5.88671875" style="162" customWidth="1"/>
    <col min="8295" max="8295" width="6.77734375" style="162" customWidth="1"/>
    <col min="8296" max="8296" width="5.88671875" style="162" customWidth="1"/>
    <col min="8297" max="8297" width="10" style="162" customWidth="1"/>
    <col min="8298" max="8298" width="9.5546875" style="162" customWidth="1"/>
    <col min="8299" max="8299" width="9.33203125" style="162" customWidth="1"/>
    <col min="8300" max="8301" width="7.21875" style="162" customWidth="1"/>
    <col min="8302" max="8302" width="0" style="162" hidden="1" customWidth="1"/>
    <col min="8303" max="8303" width="8.88671875" style="162" customWidth="1"/>
    <col min="8304" max="8304" width="0" style="162" hidden="1" customWidth="1"/>
    <col min="8305" max="8305" width="9.21875" style="162" customWidth="1"/>
    <col min="8306" max="8306" width="7.109375" style="162" customWidth="1"/>
    <col min="8307" max="8307" width="7.6640625" style="162" customWidth="1"/>
    <col min="8308" max="8331" width="0" style="162" hidden="1" customWidth="1"/>
    <col min="8332" max="8332" width="9.109375" style="162" customWidth="1"/>
    <col min="8333" max="8333" width="11.21875" style="162" customWidth="1"/>
    <col min="8334" max="8334" width="11" style="162" customWidth="1"/>
    <col min="8335" max="8448" width="9.109375" style="162"/>
    <col min="8449" max="8449" width="4.6640625" style="162" customWidth="1"/>
    <col min="8450" max="8450" width="28.5546875" style="162" customWidth="1"/>
    <col min="8451" max="8521" width="0" style="162" hidden="1" customWidth="1"/>
    <col min="8522" max="8522" width="10.44140625" style="162" customWidth="1"/>
    <col min="8523" max="8523" width="7" style="162" customWidth="1"/>
    <col min="8524" max="8525" width="0" style="162" hidden="1" customWidth="1"/>
    <col min="8526" max="8526" width="9.5546875" style="162" customWidth="1"/>
    <col min="8527" max="8527" width="9.21875" style="162" customWidth="1"/>
    <col min="8528" max="8528" width="9.88671875" style="162" customWidth="1"/>
    <col min="8529" max="8529" width="8.109375" style="162" customWidth="1"/>
    <col min="8530" max="8534" width="0" style="162" hidden="1" customWidth="1"/>
    <col min="8535" max="8535" width="9.33203125" style="162" customWidth="1"/>
    <col min="8536" max="8536" width="10.77734375" style="162" customWidth="1"/>
    <col min="8537" max="8537" width="0" style="162" hidden="1" customWidth="1"/>
    <col min="8538" max="8538" width="8.44140625" style="162" customWidth="1"/>
    <col min="8539" max="8539" width="0" style="162" hidden="1" customWidth="1"/>
    <col min="8540" max="8540" width="9.44140625" style="162" customWidth="1"/>
    <col min="8541" max="8541" width="0" style="162" hidden="1" customWidth="1"/>
    <col min="8542" max="8542" width="11.5546875" style="162" customWidth="1"/>
    <col min="8543" max="8543" width="0" style="162" hidden="1" customWidth="1"/>
    <col min="8544" max="8544" width="9.5546875" style="162" customWidth="1"/>
    <col min="8545" max="8545" width="0" style="162" hidden="1" customWidth="1"/>
    <col min="8546" max="8546" width="8.109375" style="162" customWidth="1"/>
    <col min="8547" max="8547" width="8.44140625" style="162" customWidth="1"/>
    <col min="8548" max="8548" width="6.5546875" style="162" customWidth="1"/>
    <col min="8549" max="8549" width="7" style="162" customWidth="1"/>
    <col min="8550" max="8550" width="5.88671875" style="162" customWidth="1"/>
    <col min="8551" max="8551" width="6.77734375" style="162" customWidth="1"/>
    <col min="8552" max="8552" width="5.88671875" style="162" customWidth="1"/>
    <col min="8553" max="8553" width="10" style="162" customWidth="1"/>
    <col min="8554" max="8554" width="9.5546875" style="162" customWidth="1"/>
    <col min="8555" max="8555" width="9.33203125" style="162" customWidth="1"/>
    <col min="8556" max="8557" width="7.21875" style="162" customWidth="1"/>
    <col min="8558" max="8558" width="0" style="162" hidden="1" customWidth="1"/>
    <col min="8559" max="8559" width="8.88671875" style="162" customWidth="1"/>
    <col min="8560" max="8560" width="0" style="162" hidden="1" customWidth="1"/>
    <col min="8561" max="8561" width="9.21875" style="162" customWidth="1"/>
    <col min="8562" max="8562" width="7.109375" style="162" customWidth="1"/>
    <col min="8563" max="8563" width="7.6640625" style="162" customWidth="1"/>
    <col min="8564" max="8587" width="0" style="162" hidden="1" customWidth="1"/>
    <col min="8588" max="8588" width="9.109375" style="162" customWidth="1"/>
    <col min="8589" max="8589" width="11.21875" style="162" customWidth="1"/>
    <col min="8590" max="8590" width="11" style="162" customWidth="1"/>
    <col min="8591" max="8704" width="9.109375" style="162"/>
    <col min="8705" max="8705" width="4.6640625" style="162" customWidth="1"/>
    <col min="8706" max="8706" width="28.5546875" style="162" customWidth="1"/>
    <col min="8707" max="8777" width="0" style="162" hidden="1" customWidth="1"/>
    <col min="8778" max="8778" width="10.44140625" style="162" customWidth="1"/>
    <col min="8779" max="8779" width="7" style="162" customWidth="1"/>
    <col min="8780" max="8781" width="0" style="162" hidden="1" customWidth="1"/>
    <col min="8782" max="8782" width="9.5546875" style="162" customWidth="1"/>
    <col min="8783" max="8783" width="9.21875" style="162" customWidth="1"/>
    <col min="8784" max="8784" width="9.88671875" style="162" customWidth="1"/>
    <col min="8785" max="8785" width="8.109375" style="162" customWidth="1"/>
    <col min="8786" max="8790" width="0" style="162" hidden="1" customWidth="1"/>
    <col min="8791" max="8791" width="9.33203125" style="162" customWidth="1"/>
    <col min="8792" max="8792" width="10.77734375" style="162" customWidth="1"/>
    <col min="8793" max="8793" width="0" style="162" hidden="1" customWidth="1"/>
    <col min="8794" max="8794" width="8.44140625" style="162" customWidth="1"/>
    <col min="8795" max="8795" width="0" style="162" hidden="1" customWidth="1"/>
    <col min="8796" max="8796" width="9.44140625" style="162" customWidth="1"/>
    <col min="8797" max="8797" width="0" style="162" hidden="1" customWidth="1"/>
    <col min="8798" max="8798" width="11.5546875" style="162" customWidth="1"/>
    <col min="8799" max="8799" width="0" style="162" hidden="1" customWidth="1"/>
    <col min="8800" max="8800" width="9.5546875" style="162" customWidth="1"/>
    <col min="8801" max="8801" width="0" style="162" hidden="1" customWidth="1"/>
    <col min="8802" max="8802" width="8.109375" style="162" customWidth="1"/>
    <col min="8803" max="8803" width="8.44140625" style="162" customWidth="1"/>
    <col min="8804" max="8804" width="6.5546875" style="162" customWidth="1"/>
    <col min="8805" max="8805" width="7" style="162" customWidth="1"/>
    <col min="8806" max="8806" width="5.88671875" style="162" customWidth="1"/>
    <col min="8807" max="8807" width="6.77734375" style="162" customWidth="1"/>
    <col min="8808" max="8808" width="5.88671875" style="162" customWidth="1"/>
    <col min="8809" max="8809" width="10" style="162" customWidth="1"/>
    <col min="8810" max="8810" width="9.5546875" style="162" customWidth="1"/>
    <col min="8811" max="8811" width="9.33203125" style="162" customWidth="1"/>
    <col min="8812" max="8813" width="7.21875" style="162" customWidth="1"/>
    <col min="8814" max="8814" width="0" style="162" hidden="1" customWidth="1"/>
    <col min="8815" max="8815" width="8.88671875" style="162" customWidth="1"/>
    <col min="8816" max="8816" width="0" style="162" hidden="1" customWidth="1"/>
    <col min="8817" max="8817" width="9.21875" style="162" customWidth="1"/>
    <col min="8818" max="8818" width="7.109375" style="162" customWidth="1"/>
    <col min="8819" max="8819" width="7.6640625" style="162" customWidth="1"/>
    <col min="8820" max="8843" width="0" style="162" hidden="1" customWidth="1"/>
    <col min="8844" max="8844" width="9.109375" style="162" customWidth="1"/>
    <col min="8845" max="8845" width="11.21875" style="162" customWidth="1"/>
    <col min="8846" max="8846" width="11" style="162" customWidth="1"/>
    <col min="8847" max="8960" width="9.109375" style="162"/>
    <col min="8961" max="8961" width="4.6640625" style="162" customWidth="1"/>
    <col min="8962" max="8962" width="28.5546875" style="162" customWidth="1"/>
    <col min="8963" max="9033" width="0" style="162" hidden="1" customWidth="1"/>
    <col min="9034" max="9034" width="10.44140625" style="162" customWidth="1"/>
    <col min="9035" max="9035" width="7" style="162" customWidth="1"/>
    <col min="9036" max="9037" width="0" style="162" hidden="1" customWidth="1"/>
    <col min="9038" max="9038" width="9.5546875" style="162" customWidth="1"/>
    <col min="9039" max="9039" width="9.21875" style="162" customWidth="1"/>
    <col min="9040" max="9040" width="9.88671875" style="162" customWidth="1"/>
    <col min="9041" max="9041" width="8.109375" style="162" customWidth="1"/>
    <col min="9042" max="9046" width="0" style="162" hidden="1" customWidth="1"/>
    <col min="9047" max="9047" width="9.33203125" style="162" customWidth="1"/>
    <col min="9048" max="9048" width="10.77734375" style="162" customWidth="1"/>
    <col min="9049" max="9049" width="0" style="162" hidden="1" customWidth="1"/>
    <col min="9050" max="9050" width="8.44140625" style="162" customWidth="1"/>
    <col min="9051" max="9051" width="0" style="162" hidden="1" customWidth="1"/>
    <col min="9052" max="9052" width="9.44140625" style="162" customWidth="1"/>
    <col min="9053" max="9053" width="0" style="162" hidden="1" customWidth="1"/>
    <col min="9054" max="9054" width="11.5546875" style="162" customWidth="1"/>
    <col min="9055" max="9055" width="0" style="162" hidden="1" customWidth="1"/>
    <col min="9056" max="9056" width="9.5546875" style="162" customWidth="1"/>
    <col min="9057" max="9057" width="0" style="162" hidden="1" customWidth="1"/>
    <col min="9058" max="9058" width="8.109375" style="162" customWidth="1"/>
    <col min="9059" max="9059" width="8.44140625" style="162" customWidth="1"/>
    <col min="9060" max="9060" width="6.5546875" style="162" customWidth="1"/>
    <col min="9061" max="9061" width="7" style="162" customWidth="1"/>
    <col min="9062" max="9062" width="5.88671875" style="162" customWidth="1"/>
    <col min="9063" max="9063" width="6.77734375" style="162" customWidth="1"/>
    <col min="9064" max="9064" width="5.88671875" style="162" customWidth="1"/>
    <col min="9065" max="9065" width="10" style="162" customWidth="1"/>
    <col min="9066" max="9066" width="9.5546875" style="162" customWidth="1"/>
    <col min="9067" max="9067" width="9.33203125" style="162" customWidth="1"/>
    <col min="9068" max="9069" width="7.21875" style="162" customWidth="1"/>
    <col min="9070" max="9070" width="0" style="162" hidden="1" customWidth="1"/>
    <col min="9071" max="9071" width="8.88671875" style="162" customWidth="1"/>
    <col min="9072" max="9072" width="0" style="162" hidden="1" customWidth="1"/>
    <col min="9073" max="9073" width="9.21875" style="162" customWidth="1"/>
    <col min="9074" max="9074" width="7.109375" style="162" customWidth="1"/>
    <col min="9075" max="9075" width="7.6640625" style="162" customWidth="1"/>
    <col min="9076" max="9099" width="0" style="162" hidden="1" customWidth="1"/>
    <col min="9100" max="9100" width="9.109375" style="162" customWidth="1"/>
    <col min="9101" max="9101" width="11.21875" style="162" customWidth="1"/>
    <col min="9102" max="9102" width="11" style="162" customWidth="1"/>
    <col min="9103" max="9216" width="9.109375" style="162"/>
    <col min="9217" max="9217" width="4.6640625" style="162" customWidth="1"/>
    <col min="9218" max="9218" width="28.5546875" style="162" customWidth="1"/>
    <col min="9219" max="9289" width="0" style="162" hidden="1" customWidth="1"/>
    <col min="9290" max="9290" width="10.44140625" style="162" customWidth="1"/>
    <col min="9291" max="9291" width="7" style="162" customWidth="1"/>
    <col min="9292" max="9293" width="0" style="162" hidden="1" customWidth="1"/>
    <col min="9294" max="9294" width="9.5546875" style="162" customWidth="1"/>
    <col min="9295" max="9295" width="9.21875" style="162" customWidth="1"/>
    <col min="9296" max="9296" width="9.88671875" style="162" customWidth="1"/>
    <col min="9297" max="9297" width="8.109375" style="162" customWidth="1"/>
    <col min="9298" max="9302" width="0" style="162" hidden="1" customWidth="1"/>
    <col min="9303" max="9303" width="9.33203125" style="162" customWidth="1"/>
    <col min="9304" max="9304" width="10.77734375" style="162" customWidth="1"/>
    <col min="9305" max="9305" width="0" style="162" hidden="1" customWidth="1"/>
    <col min="9306" max="9306" width="8.44140625" style="162" customWidth="1"/>
    <col min="9307" max="9307" width="0" style="162" hidden="1" customWidth="1"/>
    <col min="9308" max="9308" width="9.44140625" style="162" customWidth="1"/>
    <col min="9309" max="9309" width="0" style="162" hidden="1" customWidth="1"/>
    <col min="9310" max="9310" width="11.5546875" style="162" customWidth="1"/>
    <col min="9311" max="9311" width="0" style="162" hidden="1" customWidth="1"/>
    <col min="9312" max="9312" width="9.5546875" style="162" customWidth="1"/>
    <col min="9313" max="9313" width="0" style="162" hidden="1" customWidth="1"/>
    <col min="9314" max="9314" width="8.109375" style="162" customWidth="1"/>
    <col min="9315" max="9315" width="8.44140625" style="162" customWidth="1"/>
    <col min="9316" max="9316" width="6.5546875" style="162" customWidth="1"/>
    <col min="9317" max="9317" width="7" style="162" customWidth="1"/>
    <col min="9318" max="9318" width="5.88671875" style="162" customWidth="1"/>
    <col min="9319" max="9319" width="6.77734375" style="162" customWidth="1"/>
    <col min="9320" max="9320" width="5.88671875" style="162" customWidth="1"/>
    <col min="9321" max="9321" width="10" style="162" customWidth="1"/>
    <col min="9322" max="9322" width="9.5546875" style="162" customWidth="1"/>
    <col min="9323" max="9323" width="9.33203125" style="162" customWidth="1"/>
    <col min="9324" max="9325" width="7.21875" style="162" customWidth="1"/>
    <col min="9326" max="9326" width="0" style="162" hidden="1" customWidth="1"/>
    <col min="9327" max="9327" width="8.88671875" style="162" customWidth="1"/>
    <col min="9328" max="9328" width="0" style="162" hidden="1" customWidth="1"/>
    <col min="9329" max="9329" width="9.21875" style="162" customWidth="1"/>
    <col min="9330" max="9330" width="7.109375" style="162" customWidth="1"/>
    <col min="9331" max="9331" width="7.6640625" style="162" customWidth="1"/>
    <col min="9332" max="9355" width="0" style="162" hidden="1" customWidth="1"/>
    <col min="9356" max="9356" width="9.109375" style="162" customWidth="1"/>
    <col min="9357" max="9357" width="11.21875" style="162" customWidth="1"/>
    <col min="9358" max="9358" width="11" style="162" customWidth="1"/>
    <col min="9359" max="9472" width="9.109375" style="162"/>
    <col min="9473" max="9473" width="4.6640625" style="162" customWidth="1"/>
    <col min="9474" max="9474" width="28.5546875" style="162" customWidth="1"/>
    <col min="9475" max="9545" width="0" style="162" hidden="1" customWidth="1"/>
    <col min="9546" max="9546" width="10.44140625" style="162" customWidth="1"/>
    <col min="9547" max="9547" width="7" style="162" customWidth="1"/>
    <col min="9548" max="9549" width="0" style="162" hidden="1" customWidth="1"/>
    <col min="9550" max="9550" width="9.5546875" style="162" customWidth="1"/>
    <col min="9551" max="9551" width="9.21875" style="162" customWidth="1"/>
    <col min="9552" max="9552" width="9.88671875" style="162" customWidth="1"/>
    <col min="9553" max="9553" width="8.109375" style="162" customWidth="1"/>
    <col min="9554" max="9558" width="0" style="162" hidden="1" customWidth="1"/>
    <col min="9559" max="9559" width="9.33203125" style="162" customWidth="1"/>
    <col min="9560" max="9560" width="10.77734375" style="162" customWidth="1"/>
    <col min="9561" max="9561" width="0" style="162" hidden="1" customWidth="1"/>
    <col min="9562" max="9562" width="8.44140625" style="162" customWidth="1"/>
    <col min="9563" max="9563" width="0" style="162" hidden="1" customWidth="1"/>
    <col min="9564" max="9564" width="9.44140625" style="162" customWidth="1"/>
    <col min="9565" max="9565" width="0" style="162" hidden="1" customWidth="1"/>
    <col min="9566" max="9566" width="11.5546875" style="162" customWidth="1"/>
    <col min="9567" max="9567" width="0" style="162" hidden="1" customWidth="1"/>
    <col min="9568" max="9568" width="9.5546875" style="162" customWidth="1"/>
    <col min="9569" max="9569" width="0" style="162" hidden="1" customWidth="1"/>
    <col min="9570" max="9570" width="8.109375" style="162" customWidth="1"/>
    <col min="9571" max="9571" width="8.44140625" style="162" customWidth="1"/>
    <col min="9572" max="9572" width="6.5546875" style="162" customWidth="1"/>
    <col min="9573" max="9573" width="7" style="162" customWidth="1"/>
    <col min="9574" max="9574" width="5.88671875" style="162" customWidth="1"/>
    <col min="9575" max="9575" width="6.77734375" style="162" customWidth="1"/>
    <col min="9576" max="9576" width="5.88671875" style="162" customWidth="1"/>
    <col min="9577" max="9577" width="10" style="162" customWidth="1"/>
    <col min="9578" max="9578" width="9.5546875" style="162" customWidth="1"/>
    <col min="9579" max="9579" width="9.33203125" style="162" customWidth="1"/>
    <col min="9580" max="9581" width="7.21875" style="162" customWidth="1"/>
    <col min="9582" max="9582" width="0" style="162" hidden="1" customWidth="1"/>
    <col min="9583" max="9583" width="8.88671875" style="162" customWidth="1"/>
    <col min="9584" max="9584" width="0" style="162" hidden="1" customWidth="1"/>
    <col min="9585" max="9585" width="9.21875" style="162" customWidth="1"/>
    <col min="9586" max="9586" width="7.109375" style="162" customWidth="1"/>
    <col min="9587" max="9587" width="7.6640625" style="162" customWidth="1"/>
    <col min="9588" max="9611" width="0" style="162" hidden="1" customWidth="1"/>
    <col min="9612" max="9612" width="9.109375" style="162" customWidth="1"/>
    <col min="9613" max="9613" width="11.21875" style="162" customWidth="1"/>
    <col min="9614" max="9614" width="11" style="162" customWidth="1"/>
    <col min="9615" max="9728" width="9.109375" style="162"/>
    <col min="9729" max="9729" width="4.6640625" style="162" customWidth="1"/>
    <col min="9730" max="9730" width="28.5546875" style="162" customWidth="1"/>
    <col min="9731" max="9801" width="0" style="162" hidden="1" customWidth="1"/>
    <col min="9802" max="9802" width="10.44140625" style="162" customWidth="1"/>
    <col min="9803" max="9803" width="7" style="162" customWidth="1"/>
    <col min="9804" max="9805" width="0" style="162" hidden="1" customWidth="1"/>
    <col min="9806" max="9806" width="9.5546875" style="162" customWidth="1"/>
    <col min="9807" max="9807" width="9.21875" style="162" customWidth="1"/>
    <col min="9808" max="9808" width="9.88671875" style="162" customWidth="1"/>
    <col min="9809" max="9809" width="8.109375" style="162" customWidth="1"/>
    <col min="9810" max="9814" width="0" style="162" hidden="1" customWidth="1"/>
    <col min="9815" max="9815" width="9.33203125" style="162" customWidth="1"/>
    <col min="9816" max="9816" width="10.77734375" style="162" customWidth="1"/>
    <col min="9817" max="9817" width="0" style="162" hidden="1" customWidth="1"/>
    <col min="9818" max="9818" width="8.44140625" style="162" customWidth="1"/>
    <col min="9819" max="9819" width="0" style="162" hidden="1" customWidth="1"/>
    <col min="9820" max="9820" width="9.44140625" style="162" customWidth="1"/>
    <col min="9821" max="9821" width="0" style="162" hidden="1" customWidth="1"/>
    <col min="9822" max="9822" width="11.5546875" style="162" customWidth="1"/>
    <col min="9823" max="9823" width="0" style="162" hidden="1" customWidth="1"/>
    <col min="9824" max="9824" width="9.5546875" style="162" customWidth="1"/>
    <col min="9825" max="9825" width="0" style="162" hidden="1" customWidth="1"/>
    <col min="9826" max="9826" width="8.109375" style="162" customWidth="1"/>
    <col min="9827" max="9827" width="8.44140625" style="162" customWidth="1"/>
    <col min="9828" max="9828" width="6.5546875" style="162" customWidth="1"/>
    <col min="9829" max="9829" width="7" style="162" customWidth="1"/>
    <col min="9830" max="9830" width="5.88671875" style="162" customWidth="1"/>
    <col min="9831" max="9831" width="6.77734375" style="162" customWidth="1"/>
    <col min="9832" max="9832" width="5.88671875" style="162" customWidth="1"/>
    <col min="9833" max="9833" width="10" style="162" customWidth="1"/>
    <col min="9834" max="9834" width="9.5546875" style="162" customWidth="1"/>
    <col min="9835" max="9835" width="9.33203125" style="162" customWidth="1"/>
    <col min="9836" max="9837" width="7.21875" style="162" customWidth="1"/>
    <col min="9838" max="9838" width="0" style="162" hidden="1" customWidth="1"/>
    <col min="9839" max="9839" width="8.88671875" style="162" customWidth="1"/>
    <col min="9840" max="9840" width="0" style="162" hidden="1" customWidth="1"/>
    <col min="9841" max="9841" width="9.21875" style="162" customWidth="1"/>
    <col min="9842" max="9842" width="7.109375" style="162" customWidth="1"/>
    <col min="9843" max="9843" width="7.6640625" style="162" customWidth="1"/>
    <col min="9844" max="9867" width="0" style="162" hidden="1" customWidth="1"/>
    <col min="9868" max="9868" width="9.109375" style="162" customWidth="1"/>
    <col min="9869" max="9869" width="11.21875" style="162" customWidth="1"/>
    <col min="9870" max="9870" width="11" style="162" customWidth="1"/>
    <col min="9871" max="9984" width="9.109375" style="162"/>
    <col min="9985" max="9985" width="4.6640625" style="162" customWidth="1"/>
    <col min="9986" max="9986" width="28.5546875" style="162" customWidth="1"/>
    <col min="9987" max="10057" width="0" style="162" hidden="1" customWidth="1"/>
    <col min="10058" max="10058" width="10.44140625" style="162" customWidth="1"/>
    <col min="10059" max="10059" width="7" style="162" customWidth="1"/>
    <col min="10060" max="10061" width="0" style="162" hidden="1" customWidth="1"/>
    <col min="10062" max="10062" width="9.5546875" style="162" customWidth="1"/>
    <col min="10063" max="10063" width="9.21875" style="162" customWidth="1"/>
    <col min="10064" max="10064" width="9.88671875" style="162" customWidth="1"/>
    <col min="10065" max="10065" width="8.109375" style="162" customWidth="1"/>
    <col min="10066" max="10070" width="0" style="162" hidden="1" customWidth="1"/>
    <col min="10071" max="10071" width="9.33203125" style="162" customWidth="1"/>
    <col min="10072" max="10072" width="10.77734375" style="162" customWidth="1"/>
    <col min="10073" max="10073" width="0" style="162" hidden="1" customWidth="1"/>
    <col min="10074" max="10074" width="8.44140625" style="162" customWidth="1"/>
    <col min="10075" max="10075" width="0" style="162" hidden="1" customWidth="1"/>
    <col min="10076" max="10076" width="9.44140625" style="162" customWidth="1"/>
    <col min="10077" max="10077" width="0" style="162" hidden="1" customWidth="1"/>
    <col min="10078" max="10078" width="11.5546875" style="162" customWidth="1"/>
    <col min="10079" max="10079" width="0" style="162" hidden="1" customWidth="1"/>
    <col min="10080" max="10080" width="9.5546875" style="162" customWidth="1"/>
    <col min="10081" max="10081" width="0" style="162" hidden="1" customWidth="1"/>
    <col min="10082" max="10082" width="8.109375" style="162" customWidth="1"/>
    <col min="10083" max="10083" width="8.44140625" style="162" customWidth="1"/>
    <col min="10084" max="10084" width="6.5546875" style="162" customWidth="1"/>
    <col min="10085" max="10085" width="7" style="162" customWidth="1"/>
    <col min="10086" max="10086" width="5.88671875" style="162" customWidth="1"/>
    <col min="10087" max="10087" width="6.77734375" style="162" customWidth="1"/>
    <col min="10088" max="10088" width="5.88671875" style="162" customWidth="1"/>
    <col min="10089" max="10089" width="10" style="162" customWidth="1"/>
    <col min="10090" max="10090" width="9.5546875" style="162" customWidth="1"/>
    <col min="10091" max="10091" width="9.33203125" style="162" customWidth="1"/>
    <col min="10092" max="10093" width="7.21875" style="162" customWidth="1"/>
    <col min="10094" max="10094" width="0" style="162" hidden="1" customWidth="1"/>
    <col min="10095" max="10095" width="8.88671875" style="162" customWidth="1"/>
    <col min="10096" max="10096" width="0" style="162" hidden="1" customWidth="1"/>
    <col min="10097" max="10097" width="9.21875" style="162" customWidth="1"/>
    <col min="10098" max="10098" width="7.109375" style="162" customWidth="1"/>
    <col min="10099" max="10099" width="7.6640625" style="162" customWidth="1"/>
    <col min="10100" max="10123" width="0" style="162" hidden="1" customWidth="1"/>
    <col min="10124" max="10124" width="9.109375" style="162" customWidth="1"/>
    <col min="10125" max="10125" width="11.21875" style="162" customWidth="1"/>
    <col min="10126" max="10126" width="11" style="162" customWidth="1"/>
    <col min="10127" max="10240" width="9.109375" style="162"/>
    <col min="10241" max="10241" width="4.6640625" style="162" customWidth="1"/>
    <col min="10242" max="10242" width="28.5546875" style="162" customWidth="1"/>
    <col min="10243" max="10313" width="0" style="162" hidden="1" customWidth="1"/>
    <col min="10314" max="10314" width="10.44140625" style="162" customWidth="1"/>
    <col min="10315" max="10315" width="7" style="162" customWidth="1"/>
    <col min="10316" max="10317" width="0" style="162" hidden="1" customWidth="1"/>
    <col min="10318" max="10318" width="9.5546875" style="162" customWidth="1"/>
    <col min="10319" max="10319" width="9.21875" style="162" customWidth="1"/>
    <col min="10320" max="10320" width="9.88671875" style="162" customWidth="1"/>
    <col min="10321" max="10321" width="8.109375" style="162" customWidth="1"/>
    <col min="10322" max="10326" width="0" style="162" hidden="1" customWidth="1"/>
    <col min="10327" max="10327" width="9.33203125" style="162" customWidth="1"/>
    <col min="10328" max="10328" width="10.77734375" style="162" customWidth="1"/>
    <col min="10329" max="10329" width="0" style="162" hidden="1" customWidth="1"/>
    <col min="10330" max="10330" width="8.44140625" style="162" customWidth="1"/>
    <col min="10331" max="10331" width="0" style="162" hidden="1" customWidth="1"/>
    <col min="10332" max="10332" width="9.44140625" style="162" customWidth="1"/>
    <col min="10333" max="10333" width="0" style="162" hidden="1" customWidth="1"/>
    <col min="10334" max="10334" width="11.5546875" style="162" customWidth="1"/>
    <col min="10335" max="10335" width="0" style="162" hidden="1" customWidth="1"/>
    <col min="10336" max="10336" width="9.5546875" style="162" customWidth="1"/>
    <col min="10337" max="10337" width="0" style="162" hidden="1" customWidth="1"/>
    <col min="10338" max="10338" width="8.109375" style="162" customWidth="1"/>
    <col min="10339" max="10339" width="8.44140625" style="162" customWidth="1"/>
    <col min="10340" max="10340" width="6.5546875" style="162" customWidth="1"/>
    <col min="10341" max="10341" width="7" style="162" customWidth="1"/>
    <col min="10342" max="10342" width="5.88671875" style="162" customWidth="1"/>
    <col min="10343" max="10343" width="6.77734375" style="162" customWidth="1"/>
    <col min="10344" max="10344" width="5.88671875" style="162" customWidth="1"/>
    <col min="10345" max="10345" width="10" style="162" customWidth="1"/>
    <col min="10346" max="10346" width="9.5546875" style="162" customWidth="1"/>
    <col min="10347" max="10347" width="9.33203125" style="162" customWidth="1"/>
    <col min="10348" max="10349" width="7.21875" style="162" customWidth="1"/>
    <col min="10350" max="10350" width="0" style="162" hidden="1" customWidth="1"/>
    <col min="10351" max="10351" width="8.88671875" style="162" customWidth="1"/>
    <col min="10352" max="10352" width="0" style="162" hidden="1" customWidth="1"/>
    <col min="10353" max="10353" width="9.21875" style="162" customWidth="1"/>
    <col min="10354" max="10354" width="7.109375" style="162" customWidth="1"/>
    <col min="10355" max="10355" width="7.6640625" style="162" customWidth="1"/>
    <col min="10356" max="10379" width="0" style="162" hidden="1" customWidth="1"/>
    <col min="10380" max="10380" width="9.109375" style="162" customWidth="1"/>
    <col min="10381" max="10381" width="11.21875" style="162" customWidth="1"/>
    <col min="10382" max="10382" width="11" style="162" customWidth="1"/>
    <col min="10383" max="10496" width="9.109375" style="162"/>
    <col min="10497" max="10497" width="4.6640625" style="162" customWidth="1"/>
    <col min="10498" max="10498" width="28.5546875" style="162" customWidth="1"/>
    <col min="10499" max="10569" width="0" style="162" hidden="1" customWidth="1"/>
    <col min="10570" max="10570" width="10.44140625" style="162" customWidth="1"/>
    <col min="10571" max="10571" width="7" style="162" customWidth="1"/>
    <col min="10572" max="10573" width="0" style="162" hidden="1" customWidth="1"/>
    <col min="10574" max="10574" width="9.5546875" style="162" customWidth="1"/>
    <col min="10575" max="10575" width="9.21875" style="162" customWidth="1"/>
    <col min="10576" max="10576" width="9.88671875" style="162" customWidth="1"/>
    <col min="10577" max="10577" width="8.109375" style="162" customWidth="1"/>
    <col min="10578" max="10582" width="0" style="162" hidden="1" customWidth="1"/>
    <col min="10583" max="10583" width="9.33203125" style="162" customWidth="1"/>
    <col min="10584" max="10584" width="10.77734375" style="162" customWidth="1"/>
    <col min="10585" max="10585" width="0" style="162" hidden="1" customWidth="1"/>
    <col min="10586" max="10586" width="8.44140625" style="162" customWidth="1"/>
    <col min="10587" max="10587" width="0" style="162" hidden="1" customWidth="1"/>
    <col min="10588" max="10588" width="9.44140625" style="162" customWidth="1"/>
    <col min="10589" max="10589" width="0" style="162" hidden="1" customWidth="1"/>
    <col min="10590" max="10590" width="11.5546875" style="162" customWidth="1"/>
    <col min="10591" max="10591" width="0" style="162" hidden="1" customWidth="1"/>
    <col min="10592" max="10592" width="9.5546875" style="162" customWidth="1"/>
    <col min="10593" max="10593" width="0" style="162" hidden="1" customWidth="1"/>
    <col min="10594" max="10594" width="8.109375" style="162" customWidth="1"/>
    <col min="10595" max="10595" width="8.44140625" style="162" customWidth="1"/>
    <col min="10596" max="10596" width="6.5546875" style="162" customWidth="1"/>
    <col min="10597" max="10597" width="7" style="162" customWidth="1"/>
    <col min="10598" max="10598" width="5.88671875" style="162" customWidth="1"/>
    <col min="10599" max="10599" width="6.77734375" style="162" customWidth="1"/>
    <col min="10600" max="10600" width="5.88671875" style="162" customWidth="1"/>
    <col min="10601" max="10601" width="10" style="162" customWidth="1"/>
    <col min="10602" max="10602" width="9.5546875" style="162" customWidth="1"/>
    <col min="10603" max="10603" width="9.33203125" style="162" customWidth="1"/>
    <col min="10604" max="10605" width="7.21875" style="162" customWidth="1"/>
    <col min="10606" max="10606" width="0" style="162" hidden="1" customWidth="1"/>
    <col min="10607" max="10607" width="8.88671875" style="162" customWidth="1"/>
    <col min="10608" max="10608" width="0" style="162" hidden="1" customWidth="1"/>
    <col min="10609" max="10609" width="9.21875" style="162" customWidth="1"/>
    <col min="10610" max="10610" width="7.109375" style="162" customWidth="1"/>
    <col min="10611" max="10611" width="7.6640625" style="162" customWidth="1"/>
    <col min="10612" max="10635" width="0" style="162" hidden="1" customWidth="1"/>
    <col min="10636" max="10636" width="9.109375" style="162" customWidth="1"/>
    <col min="10637" max="10637" width="11.21875" style="162" customWidth="1"/>
    <col min="10638" max="10638" width="11" style="162" customWidth="1"/>
    <col min="10639" max="10752" width="9.109375" style="162"/>
    <col min="10753" max="10753" width="4.6640625" style="162" customWidth="1"/>
    <col min="10754" max="10754" width="28.5546875" style="162" customWidth="1"/>
    <col min="10755" max="10825" width="0" style="162" hidden="1" customWidth="1"/>
    <col min="10826" max="10826" width="10.44140625" style="162" customWidth="1"/>
    <col min="10827" max="10827" width="7" style="162" customWidth="1"/>
    <col min="10828" max="10829" width="0" style="162" hidden="1" customWidth="1"/>
    <col min="10830" max="10830" width="9.5546875" style="162" customWidth="1"/>
    <col min="10831" max="10831" width="9.21875" style="162" customWidth="1"/>
    <col min="10832" max="10832" width="9.88671875" style="162" customWidth="1"/>
    <col min="10833" max="10833" width="8.109375" style="162" customWidth="1"/>
    <col min="10834" max="10838" width="0" style="162" hidden="1" customWidth="1"/>
    <col min="10839" max="10839" width="9.33203125" style="162" customWidth="1"/>
    <col min="10840" max="10840" width="10.77734375" style="162" customWidth="1"/>
    <col min="10841" max="10841" width="0" style="162" hidden="1" customWidth="1"/>
    <col min="10842" max="10842" width="8.44140625" style="162" customWidth="1"/>
    <col min="10843" max="10843" width="0" style="162" hidden="1" customWidth="1"/>
    <col min="10844" max="10844" width="9.44140625" style="162" customWidth="1"/>
    <col min="10845" max="10845" width="0" style="162" hidden="1" customWidth="1"/>
    <col min="10846" max="10846" width="11.5546875" style="162" customWidth="1"/>
    <col min="10847" max="10847" width="0" style="162" hidden="1" customWidth="1"/>
    <col min="10848" max="10848" width="9.5546875" style="162" customWidth="1"/>
    <col min="10849" max="10849" width="0" style="162" hidden="1" customWidth="1"/>
    <col min="10850" max="10850" width="8.109375" style="162" customWidth="1"/>
    <col min="10851" max="10851" width="8.44140625" style="162" customWidth="1"/>
    <col min="10852" max="10852" width="6.5546875" style="162" customWidth="1"/>
    <col min="10853" max="10853" width="7" style="162" customWidth="1"/>
    <col min="10854" max="10854" width="5.88671875" style="162" customWidth="1"/>
    <col min="10855" max="10855" width="6.77734375" style="162" customWidth="1"/>
    <col min="10856" max="10856" width="5.88671875" style="162" customWidth="1"/>
    <col min="10857" max="10857" width="10" style="162" customWidth="1"/>
    <col min="10858" max="10858" width="9.5546875" style="162" customWidth="1"/>
    <col min="10859" max="10859" width="9.33203125" style="162" customWidth="1"/>
    <col min="10860" max="10861" width="7.21875" style="162" customWidth="1"/>
    <col min="10862" max="10862" width="0" style="162" hidden="1" customWidth="1"/>
    <col min="10863" max="10863" width="8.88671875" style="162" customWidth="1"/>
    <col min="10864" max="10864" width="0" style="162" hidden="1" customWidth="1"/>
    <col min="10865" max="10865" width="9.21875" style="162" customWidth="1"/>
    <col min="10866" max="10866" width="7.109375" style="162" customWidth="1"/>
    <col min="10867" max="10867" width="7.6640625" style="162" customWidth="1"/>
    <col min="10868" max="10891" width="0" style="162" hidden="1" customWidth="1"/>
    <col min="10892" max="10892" width="9.109375" style="162" customWidth="1"/>
    <col min="10893" max="10893" width="11.21875" style="162" customWidth="1"/>
    <col min="10894" max="10894" width="11" style="162" customWidth="1"/>
    <col min="10895" max="11008" width="9.109375" style="162"/>
    <col min="11009" max="11009" width="4.6640625" style="162" customWidth="1"/>
    <col min="11010" max="11010" width="28.5546875" style="162" customWidth="1"/>
    <col min="11011" max="11081" width="0" style="162" hidden="1" customWidth="1"/>
    <col min="11082" max="11082" width="10.44140625" style="162" customWidth="1"/>
    <col min="11083" max="11083" width="7" style="162" customWidth="1"/>
    <col min="11084" max="11085" width="0" style="162" hidden="1" customWidth="1"/>
    <col min="11086" max="11086" width="9.5546875" style="162" customWidth="1"/>
    <col min="11087" max="11087" width="9.21875" style="162" customWidth="1"/>
    <col min="11088" max="11088" width="9.88671875" style="162" customWidth="1"/>
    <col min="11089" max="11089" width="8.109375" style="162" customWidth="1"/>
    <col min="11090" max="11094" width="0" style="162" hidden="1" customWidth="1"/>
    <col min="11095" max="11095" width="9.33203125" style="162" customWidth="1"/>
    <col min="11096" max="11096" width="10.77734375" style="162" customWidth="1"/>
    <col min="11097" max="11097" width="0" style="162" hidden="1" customWidth="1"/>
    <col min="11098" max="11098" width="8.44140625" style="162" customWidth="1"/>
    <col min="11099" max="11099" width="0" style="162" hidden="1" customWidth="1"/>
    <col min="11100" max="11100" width="9.44140625" style="162" customWidth="1"/>
    <col min="11101" max="11101" width="0" style="162" hidden="1" customWidth="1"/>
    <col min="11102" max="11102" width="11.5546875" style="162" customWidth="1"/>
    <col min="11103" max="11103" width="0" style="162" hidden="1" customWidth="1"/>
    <col min="11104" max="11104" width="9.5546875" style="162" customWidth="1"/>
    <col min="11105" max="11105" width="0" style="162" hidden="1" customWidth="1"/>
    <col min="11106" max="11106" width="8.109375" style="162" customWidth="1"/>
    <col min="11107" max="11107" width="8.44140625" style="162" customWidth="1"/>
    <col min="11108" max="11108" width="6.5546875" style="162" customWidth="1"/>
    <col min="11109" max="11109" width="7" style="162" customWidth="1"/>
    <col min="11110" max="11110" width="5.88671875" style="162" customWidth="1"/>
    <col min="11111" max="11111" width="6.77734375" style="162" customWidth="1"/>
    <col min="11112" max="11112" width="5.88671875" style="162" customWidth="1"/>
    <col min="11113" max="11113" width="10" style="162" customWidth="1"/>
    <col min="11114" max="11114" width="9.5546875" style="162" customWidth="1"/>
    <col min="11115" max="11115" width="9.33203125" style="162" customWidth="1"/>
    <col min="11116" max="11117" width="7.21875" style="162" customWidth="1"/>
    <col min="11118" max="11118" width="0" style="162" hidden="1" customWidth="1"/>
    <col min="11119" max="11119" width="8.88671875" style="162" customWidth="1"/>
    <col min="11120" max="11120" width="0" style="162" hidden="1" customWidth="1"/>
    <col min="11121" max="11121" width="9.21875" style="162" customWidth="1"/>
    <col min="11122" max="11122" width="7.109375" style="162" customWidth="1"/>
    <col min="11123" max="11123" width="7.6640625" style="162" customWidth="1"/>
    <col min="11124" max="11147" width="0" style="162" hidden="1" customWidth="1"/>
    <col min="11148" max="11148" width="9.109375" style="162" customWidth="1"/>
    <col min="11149" max="11149" width="11.21875" style="162" customWidth="1"/>
    <col min="11150" max="11150" width="11" style="162" customWidth="1"/>
    <col min="11151" max="11264" width="9.109375" style="162"/>
    <col min="11265" max="11265" width="4.6640625" style="162" customWidth="1"/>
    <col min="11266" max="11266" width="28.5546875" style="162" customWidth="1"/>
    <col min="11267" max="11337" width="0" style="162" hidden="1" customWidth="1"/>
    <col min="11338" max="11338" width="10.44140625" style="162" customWidth="1"/>
    <col min="11339" max="11339" width="7" style="162" customWidth="1"/>
    <col min="11340" max="11341" width="0" style="162" hidden="1" customWidth="1"/>
    <col min="11342" max="11342" width="9.5546875" style="162" customWidth="1"/>
    <col min="11343" max="11343" width="9.21875" style="162" customWidth="1"/>
    <col min="11344" max="11344" width="9.88671875" style="162" customWidth="1"/>
    <col min="11345" max="11345" width="8.109375" style="162" customWidth="1"/>
    <col min="11346" max="11350" width="0" style="162" hidden="1" customWidth="1"/>
    <col min="11351" max="11351" width="9.33203125" style="162" customWidth="1"/>
    <col min="11352" max="11352" width="10.77734375" style="162" customWidth="1"/>
    <col min="11353" max="11353" width="0" style="162" hidden="1" customWidth="1"/>
    <col min="11354" max="11354" width="8.44140625" style="162" customWidth="1"/>
    <col min="11355" max="11355" width="0" style="162" hidden="1" customWidth="1"/>
    <col min="11356" max="11356" width="9.44140625" style="162" customWidth="1"/>
    <col min="11357" max="11357" width="0" style="162" hidden="1" customWidth="1"/>
    <col min="11358" max="11358" width="11.5546875" style="162" customWidth="1"/>
    <col min="11359" max="11359" width="0" style="162" hidden="1" customWidth="1"/>
    <col min="11360" max="11360" width="9.5546875" style="162" customWidth="1"/>
    <col min="11361" max="11361" width="0" style="162" hidden="1" customWidth="1"/>
    <col min="11362" max="11362" width="8.109375" style="162" customWidth="1"/>
    <col min="11363" max="11363" width="8.44140625" style="162" customWidth="1"/>
    <col min="11364" max="11364" width="6.5546875" style="162" customWidth="1"/>
    <col min="11365" max="11365" width="7" style="162" customWidth="1"/>
    <col min="11366" max="11366" width="5.88671875" style="162" customWidth="1"/>
    <col min="11367" max="11367" width="6.77734375" style="162" customWidth="1"/>
    <col min="11368" max="11368" width="5.88671875" style="162" customWidth="1"/>
    <col min="11369" max="11369" width="10" style="162" customWidth="1"/>
    <col min="11370" max="11370" width="9.5546875" style="162" customWidth="1"/>
    <col min="11371" max="11371" width="9.33203125" style="162" customWidth="1"/>
    <col min="11372" max="11373" width="7.21875" style="162" customWidth="1"/>
    <col min="11374" max="11374" width="0" style="162" hidden="1" customWidth="1"/>
    <col min="11375" max="11375" width="8.88671875" style="162" customWidth="1"/>
    <col min="11376" max="11376" width="0" style="162" hidden="1" customWidth="1"/>
    <col min="11377" max="11377" width="9.21875" style="162" customWidth="1"/>
    <col min="11378" max="11378" width="7.109375" style="162" customWidth="1"/>
    <col min="11379" max="11379" width="7.6640625" style="162" customWidth="1"/>
    <col min="11380" max="11403" width="0" style="162" hidden="1" customWidth="1"/>
    <col min="11404" max="11404" width="9.109375" style="162" customWidth="1"/>
    <col min="11405" max="11405" width="11.21875" style="162" customWidth="1"/>
    <col min="11406" max="11406" width="11" style="162" customWidth="1"/>
    <col min="11407" max="11520" width="9.109375" style="162"/>
    <col min="11521" max="11521" width="4.6640625" style="162" customWidth="1"/>
    <col min="11522" max="11522" width="28.5546875" style="162" customWidth="1"/>
    <col min="11523" max="11593" width="0" style="162" hidden="1" customWidth="1"/>
    <col min="11594" max="11594" width="10.44140625" style="162" customWidth="1"/>
    <col min="11595" max="11595" width="7" style="162" customWidth="1"/>
    <col min="11596" max="11597" width="0" style="162" hidden="1" customWidth="1"/>
    <col min="11598" max="11598" width="9.5546875" style="162" customWidth="1"/>
    <col min="11599" max="11599" width="9.21875" style="162" customWidth="1"/>
    <col min="11600" max="11600" width="9.88671875" style="162" customWidth="1"/>
    <col min="11601" max="11601" width="8.109375" style="162" customWidth="1"/>
    <col min="11602" max="11606" width="0" style="162" hidden="1" customWidth="1"/>
    <col min="11607" max="11607" width="9.33203125" style="162" customWidth="1"/>
    <col min="11608" max="11608" width="10.77734375" style="162" customWidth="1"/>
    <col min="11609" max="11609" width="0" style="162" hidden="1" customWidth="1"/>
    <col min="11610" max="11610" width="8.44140625" style="162" customWidth="1"/>
    <col min="11611" max="11611" width="0" style="162" hidden="1" customWidth="1"/>
    <col min="11612" max="11612" width="9.44140625" style="162" customWidth="1"/>
    <col min="11613" max="11613" width="0" style="162" hidden="1" customWidth="1"/>
    <col min="11614" max="11614" width="11.5546875" style="162" customWidth="1"/>
    <col min="11615" max="11615" width="0" style="162" hidden="1" customWidth="1"/>
    <col min="11616" max="11616" width="9.5546875" style="162" customWidth="1"/>
    <col min="11617" max="11617" width="0" style="162" hidden="1" customWidth="1"/>
    <col min="11618" max="11618" width="8.109375" style="162" customWidth="1"/>
    <col min="11619" max="11619" width="8.44140625" style="162" customWidth="1"/>
    <col min="11620" max="11620" width="6.5546875" style="162" customWidth="1"/>
    <col min="11621" max="11621" width="7" style="162" customWidth="1"/>
    <col min="11622" max="11622" width="5.88671875" style="162" customWidth="1"/>
    <col min="11623" max="11623" width="6.77734375" style="162" customWidth="1"/>
    <col min="11624" max="11624" width="5.88671875" style="162" customWidth="1"/>
    <col min="11625" max="11625" width="10" style="162" customWidth="1"/>
    <col min="11626" max="11626" width="9.5546875" style="162" customWidth="1"/>
    <col min="11627" max="11627" width="9.33203125" style="162" customWidth="1"/>
    <col min="11628" max="11629" width="7.21875" style="162" customWidth="1"/>
    <col min="11630" max="11630" width="0" style="162" hidden="1" customWidth="1"/>
    <col min="11631" max="11631" width="8.88671875" style="162" customWidth="1"/>
    <col min="11632" max="11632" width="0" style="162" hidden="1" customWidth="1"/>
    <col min="11633" max="11633" width="9.21875" style="162" customWidth="1"/>
    <col min="11634" max="11634" width="7.109375" style="162" customWidth="1"/>
    <col min="11635" max="11635" width="7.6640625" style="162" customWidth="1"/>
    <col min="11636" max="11659" width="0" style="162" hidden="1" customWidth="1"/>
    <col min="11660" max="11660" width="9.109375" style="162" customWidth="1"/>
    <col min="11661" max="11661" width="11.21875" style="162" customWidth="1"/>
    <col min="11662" max="11662" width="11" style="162" customWidth="1"/>
    <col min="11663" max="11776" width="9.109375" style="162"/>
    <col min="11777" max="11777" width="4.6640625" style="162" customWidth="1"/>
    <col min="11778" max="11778" width="28.5546875" style="162" customWidth="1"/>
    <col min="11779" max="11849" width="0" style="162" hidden="1" customWidth="1"/>
    <col min="11850" max="11850" width="10.44140625" style="162" customWidth="1"/>
    <col min="11851" max="11851" width="7" style="162" customWidth="1"/>
    <col min="11852" max="11853" width="0" style="162" hidden="1" customWidth="1"/>
    <col min="11854" max="11854" width="9.5546875" style="162" customWidth="1"/>
    <col min="11855" max="11855" width="9.21875" style="162" customWidth="1"/>
    <col min="11856" max="11856" width="9.88671875" style="162" customWidth="1"/>
    <col min="11857" max="11857" width="8.109375" style="162" customWidth="1"/>
    <col min="11858" max="11862" width="0" style="162" hidden="1" customWidth="1"/>
    <col min="11863" max="11863" width="9.33203125" style="162" customWidth="1"/>
    <col min="11864" max="11864" width="10.77734375" style="162" customWidth="1"/>
    <col min="11865" max="11865" width="0" style="162" hidden="1" customWidth="1"/>
    <col min="11866" max="11866" width="8.44140625" style="162" customWidth="1"/>
    <col min="11867" max="11867" width="0" style="162" hidden="1" customWidth="1"/>
    <col min="11868" max="11868" width="9.44140625" style="162" customWidth="1"/>
    <col min="11869" max="11869" width="0" style="162" hidden="1" customWidth="1"/>
    <col min="11870" max="11870" width="11.5546875" style="162" customWidth="1"/>
    <col min="11871" max="11871" width="0" style="162" hidden="1" customWidth="1"/>
    <col min="11872" max="11872" width="9.5546875" style="162" customWidth="1"/>
    <col min="11873" max="11873" width="0" style="162" hidden="1" customWidth="1"/>
    <col min="11874" max="11874" width="8.109375" style="162" customWidth="1"/>
    <col min="11875" max="11875" width="8.44140625" style="162" customWidth="1"/>
    <col min="11876" max="11876" width="6.5546875" style="162" customWidth="1"/>
    <col min="11877" max="11877" width="7" style="162" customWidth="1"/>
    <col min="11878" max="11878" width="5.88671875" style="162" customWidth="1"/>
    <col min="11879" max="11879" width="6.77734375" style="162" customWidth="1"/>
    <col min="11880" max="11880" width="5.88671875" style="162" customWidth="1"/>
    <col min="11881" max="11881" width="10" style="162" customWidth="1"/>
    <col min="11882" max="11882" width="9.5546875" style="162" customWidth="1"/>
    <col min="11883" max="11883" width="9.33203125" style="162" customWidth="1"/>
    <col min="11884" max="11885" width="7.21875" style="162" customWidth="1"/>
    <col min="11886" max="11886" width="0" style="162" hidden="1" customWidth="1"/>
    <col min="11887" max="11887" width="8.88671875" style="162" customWidth="1"/>
    <col min="11888" max="11888" width="0" style="162" hidden="1" customWidth="1"/>
    <col min="11889" max="11889" width="9.21875" style="162" customWidth="1"/>
    <col min="11890" max="11890" width="7.109375" style="162" customWidth="1"/>
    <col min="11891" max="11891" width="7.6640625" style="162" customWidth="1"/>
    <col min="11892" max="11915" width="0" style="162" hidden="1" customWidth="1"/>
    <col min="11916" max="11916" width="9.109375" style="162" customWidth="1"/>
    <col min="11917" max="11917" width="11.21875" style="162" customWidth="1"/>
    <col min="11918" max="11918" width="11" style="162" customWidth="1"/>
    <col min="11919" max="12032" width="9.109375" style="162"/>
    <col min="12033" max="12033" width="4.6640625" style="162" customWidth="1"/>
    <col min="12034" max="12034" width="28.5546875" style="162" customWidth="1"/>
    <col min="12035" max="12105" width="0" style="162" hidden="1" customWidth="1"/>
    <col min="12106" max="12106" width="10.44140625" style="162" customWidth="1"/>
    <col min="12107" max="12107" width="7" style="162" customWidth="1"/>
    <col min="12108" max="12109" width="0" style="162" hidden="1" customWidth="1"/>
    <col min="12110" max="12110" width="9.5546875" style="162" customWidth="1"/>
    <col min="12111" max="12111" width="9.21875" style="162" customWidth="1"/>
    <col min="12112" max="12112" width="9.88671875" style="162" customWidth="1"/>
    <col min="12113" max="12113" width="8.109375" style="162" customWidth="1"/>
    <col min="12114" max="12118" width="0" style="162" hidden="1" customWidth="1"/>
    <col min="12119" max="12119" width="9.33203125" style="162" customWidth="1"/>
    <col min="12120" max="12120" width="10.77734375" style="162" customWidth="1"/>
    <col min="12121" max="12121" width="0" style="162" hidden="1" customWidth="1"/>
    <col min="12122" max="12122" width="8.44140625" style="162" customWidth="1"/>
    <col min="12123" max="12123" width="0" style="162" hidden="1" customWidth="1"/>
    <col min="12124" max="12124" width="9.44140625" style="162" customWidth="1"/>
    <col min="12125" max="12125" width="0" style="162" hidden="1" customWidth="1"/>
    <col min="12126" max="12126" width="11.5546875" style="162" customWidth="1"/>
    <col min="12127" max="12127" width="0" style="162" hidden="1" customWidth="1"/>
    <col min="12128" max="12128" width="9.5546875" style="162" customWidth="1"/>
    <col min="12129" max="12129" width="0" style="162" hidden="1" customWidth="1"/>
    <col min="12130" max="12130" width="8.109375" style="162" customWidth="1"/>
    <col min="12131" max="12131" width="8.44140625" style="162" customWidth="1"/>
    <col min="12132" max="12132" width="6.5546875" style="162" customWidth="1"/>
    <col min="12133" max="12133" width="7" style="162" customWidth="1"/>
    <col min="12134" max="12134" width="5.88671875" style="162" customWidth="1"/>
    <col min="12135" max="12135" width="6.77734375" style="162" customWidth="1"/>
    <col min="12136" max="12136" width="5.88671875" style="162" customWidth="1"/>
    <col min="12137" max="12137" width="10" style="162" customWidth="1"/>
    <col min="12138" max="12138" width="9.5546875" style="162" customWidth="1"/>
    <col min="12139" max="12139" width="9.33203125" style="162" customWidth="1"/>
    <col min="12140" max="12141" width="7.21875" style="162" customWidth="1"/>
    <col min="12142" max="12142" width="0" style="162" hidden="1" customWidth="1"/>
    <col min="12143" max="12143" width="8.88671875" style="162" customWidth="1"/>
    <col min="12144" max="12144" width="0" style="162" hidden="1" customWidth="1"/>
    <col min="12145" max="12145" width="9.21875" style="162" customWidth="1"/>
    <col min="12146" max="12146" width="7.109375" style="162" customWidth="1"/>
    <col min="12147" max="12147" width="7.6640625" style="162" customWidth="1"/>
    <col min="12148" max="12171" width="0" style="162" hidden="1" customWidth="1"/>
    <col min="12172" max="12172" width="9.109375" style="162" customWidth="1"/>
    <col min="12173" max="12173" width="11.21875" style="162" customWidth="1"/>
    <col min="12174" max="12174" width="11" style="162" customWidth="1"/>
    <col min="12175" max="12288" width="9.109375" style="162"/>
    <col min="12289" max="12289" width="4.6640625" style="162" customWidth="1"/>
    <col min="12290" max="12290" width="28.5546875" style="162" customWidth="1"/>
    <col min="12291" max="12361" width="0" style="162" hidden="1" customWidth="1"/>
    <col min="12362" max="12362" width="10.44140625" style="162" customWidth="1"/>
    <col min="12363" max="12363" width="7" style="162" customWidth="1"/>
    <col min="12364" max="12365" width="0" style="162" hidden="1" customWidth="1"/>
    <col min="12366" max="12366" width="9.5546875" style="162" customWidth="1"/>
    <col min="12367" max="12367" width="9.21875" style="162" customWidth="1"/>
    <col min="12368" max="12368" width="9.88671875" style="162" customWidth="1"/>
    <col min="12369" max="12369" width="8.109375" style="162" customWidth="1"/>
    <col min="12370" max="12374" width="0" style="162" hidden="1" customWidth="1"/>
    <col min="12375" max="12375" width="9.33203125" style="162" customWidth="1"/>
    <col min="12376" max="12376" width="10.77734375" style="162" customWidth="1"/>
    <col min="12377" max="12377" width="0" style="162" hidden="1" customWidth="1"/>
    <col min="12378" max="12378" width="8.44140625" style="162" customWidth="1"/>
    <col min="12379" max="12379" width="0" style="162" hidden="1" customWidth="1"/>
    <col min="12380" max="12380" width="9.44140625" style="162" customWidth="1"/>
    <col min="12381" max="12381" width="0" style="162" hidden="1" customWidth="1"/>
    <col min="12382" max="12382" width="11.5546875" style="162" customWidth="1"/>
    <col min="12383" max="12383" width="0" style="162" hidden="1" customWidth="1"/>
    <col min="12384" max="12384" width="9.5546875" style="162" customWidth="1"/>
    <col min="12385" max="12385" width="0" style="162" hidden="1" customWidth="1"/>
    <col min="12386" max="12386" width="8.109375" style="162" customWidth="1"/>
    <col min="12387" max="12387" width="8.44140625" style="162" customWidth="1"/>
    <col min="12388" max="12388" width="6.5546875" style="162" customWidth="1"/>
    <col min="12389" max="12389" width="7" style="162" customWidth="1"/>
    <col min="12390" max="12390" width="5.88671875" style="162" customWidth="1"/>
    <col min="12391" max="12391" width="6.77734375" style="162" customWidth="1"/>
    <col min="12392" max="12392" width="5.88671875" style="162" customWidth="1"/>
    <col min="12393" max="12393" width="10" style="162" customWidth="1"/>
    <col min="12394" max="12394" width="9.5546875" style="162" customWidth="1"/>
    <col min="12395" max="12395" width="9.33203125" style="162" customWidth="1"/>
    <col min="12396" max="12397" width="7.21875" style="162" customWidth="1"/>
    <col min="12398" max="12398" width="0" style="162" hidden="1" customWidth="1"/>
    <col min="12399" max="12399" width="8.88671875" style="162" customWidth="1"/>
    <col min="12400" max="12400" width="0" style="162" hidden="1" customWidth="1"/>
    <col min="12401" max="12401" width="9.21875" style="162" customWidth="1"/>
    <col min="12402" max="12402" width="7.109375" style="162" customWidth="1"/>
    <col min="12403" max="12403" width="7.6640625" style="162" customWidth="1"/>
    <col min="12404" max="12427" width="0" style="162" hidden="1" customWidth="1"/>
    <col min="12428" max="12428" width="9.109375" style="162" customWidth="1"/>
    <col min="12429" max="12429" width="11.21875" style="162" customWidth="1"/>
    <col min="12430" max="12430" width="11" style="162" customWidth="1"/>
    <col min="12431" max="12544" width="9.109375" style="162"/>
    <col min="12545" max="12545" width="4.6640625" style="162" customWidth="1"/>
    <col min="12546" max="12546" width="28.5546875" style="162" customWidth="1"/>
    <col min="12547" max="12617" width="0" style="162" hidden="1" customWidth="1"/>
    <col min="12618" max="12618" width="10.44140625" style="162" customWidth="1"/>
    <col min="12619" max="12619" width="7" style="162" customWidth="1"/>
    <col min="12620" max="12621" width="0" style="162" hidden="1" customWidth="1"/>
    <col min="12622" max="12622" width="9.5546875" style="162" customWidth="1"/>
    <col min="12623" max="12623" width="9.21875" style="162" customWidth="1"/>
    <col min="12624" max="12624" width="9.88671875" style="162" customWidth="1"/>
    <col min="12625" max="12625" width="8.109375" style="162" customWidth="1"/>
    <col min="12626" max="12630" width="0" style="162" hidden="1" customWidth="1"/>
    <col min="12631" max="12631" width="9.33203125" style="162" customWidth="1"/>
    <col min="12632" max="12632" width="10.77734375" style="162" customWidth="1"/>
    <col min="12633" max="12633" width="0" style="162" hidden="1" customWidth="1"/>
    <col min="12634" max="12634" width="8.44140625" style="162" customWidth="1"/>
    <col min="12635" max="12635" width="0" style="162" hidden="1" customWidth="1"/>
    <col min="12636" max="12636" width="9.44140625" style="162" customWidth="1"/>
    <col min="12637" max="12637" width="0" style="162" hidden="1" customWidth="1"/>
    <col min="12638" max="12638" width="11.5546875" style="162" customWidth="1"/>
    <col min="12639" max="12639" width="0" style="162" hidden="1" customWidth="1"/>
    <col min="12640" max="12640" width="9.5546875" style="162" customWidth="1"/>
    <col min="12641" max="12641" width="0" style="162" hidden="1" customWidth="1"/>
    <col min="12642" max="12642" width="8.109375" style="162" customWidth="1"/>
    <col min="12643" max="12643" width="8.44140625" style="162" customWidth="1"/>
    <col min="12644" max="12644" width="6.5546875" style="162" customWidth="1"/>
    <col min="12645" max="12645" width="7" style="162" customWidth="1"/>
    <col min="12646" max="12646" width="5.88671875" style="162" customWidth="1"/>
    <col min="12647" max="12647" width="6.77734375" style="162" customWidth="1"/>
    <col min="12648" max="12648" width="5.88671875" style="162" customWidth="1"/>
    <col min="12649" max="12649" width="10" style="162" customWidth="1"/>
    <col min="12650" max="12650" width="9.5546875" style="162" customWidth="1"/>
    <col min="12651" max="12651" width="9.33203125" style="162" customWidth="1"/>
    <col min="12652" max="12653" width="7.21875" style="162" customWidth="1"/>
    <col min="12654" max="12654" width="0" style="162" hidden="1" customWidth="1"/>
    <col min="12655" max="12655" width="8.88671875" style="162" customWidth="1"/>
    <col min="12656" max="12656" width="0" style="162" hidden="1" customWidth="1"/>
    <col min="12657" max="12657" width="9.21875" style="162" customWidth="1"/>
    <col min="12658" max="12658" width="7.109375" style="162" customWidth="1"/>
    <col min="12659" max="12659" width="7.6640625" style="162" customWidth="1"/>
    <col min="12660" max="12683" width="0" style="162" hidden="1" customWidth="1"/>
    <col min="12684" max="12684" width="9.109375" style="162" customWidth="1"/>
    <col min="12685" max="12685" width="11.21875" style="162" customWidth="1"/>
    <col min="12686" max="12686" width="11" style="162" customWidth="1"/>
    <col min="12687" max="12800" width="9.109375" style="162"/>
    <col min="12801" max="12801" width="4.6640625" style="162" customWidth="1"/>
    <col min="12802" max="12802" width="28.5546875" style="162" customWidth="1"/>
    <col min="12803" max="12873" width="0" style="162" hidden="1" customWidth="1"/>
    <col min="12874" max="12874" width="10.44140625" style="162" customWidth="1"/>
    <col min="12875" max="12875" width="7" style="162" customWidth="1"/>
    <col min="12876" max="12877" width="0" style="162" hidden="1" customWidth="1"/>
    <col min="12878" max="12878" width="9.5546875" style="162" customWidth="1"/>
    <col min="12879" max="12879" width="9.21875" style="162" customWidth="1"/>
    <col min="12880" max="12880" width="9.88671875" style="162" customWidth="1"/>
    <col min="12881" max="12881" width="8.109375" style="162" customWidth="1"/>
    <col min="12882" max="12886" width="0" style="162" hidden="1" customWidth="1"/>
    <col min="12887" max="12887" width="9.33203125" style="162" customWidth="1"/>
    <col min="12888" max="12888" width="10.77734375" style="162" customWidth="1"/>
    <col min="12889" max="12889" width="0" style="162" hidden="1" customWidth="1"/>
    <col min="12890" max="12890" width="8.44140625" style="162" customWidth="1"/>
    <col min="12891" max="12891" width="0" style="162" hidden="1" customWidth="1"/>
    <col min="12892" max="12892" width="9.44140625" style="162" customWidth="1"/>
    <col min="12893" max="12893" width="0" style="162" hidden="1" customWidth="1"/>
    <col min="12894" max="12894" width="11.5546875" style="162" customWidth="1"/>
    <col min="12895" max="12895" width="0" style="162" hidden="1" customWidth="1"/>
    <col min="12896" max="12896" width="9.5546875" style="162" customWidth="1"/>
    <col min="12897" max="12897" width="0" style="162" hidden="1" customWidth="1"/>
    <col min="12898" max="12898" width="8.109375" style="162" customWidth="1"/>
    <col min="12899" max="12899" width="8.44140625" style="162" customWidth="1"/>
    <col min="12900" max="12900" width="6.5546875" style="162" customWidth="1"/>
    <col min="12901" max="12901" width="7" style="162" customWidth="1"/>
    <col min="12902" max="12902" width="5.88671875" style="162" customWidth="1"/>
    <col min="12903" max="12903" width="6.77734375" style="162" customWidth="1"/>
    <col min="12904" max="12904" width="5.88671875" style="162" customWidth="1"/>
    <col min="12905" max="12905" width="10" style="162" customWidth="1"/>
    <col min="12906" max="12906" width="9.5546875" style="162" customWidth="1"/>
    <col min="12907" max="12907" width="9.33203125" style="162" customWidth="1"/>
    <col min="12908" max="12909" width="7.21875" style="162" customWidth="1"/>
    <col min="12910" max="12910" width="0" style="162" hidden="1" customWidth="1"/>
    <col min="12911" max="12911" width="8.88671875" style="162" customWidth="1"/>
    <col min="12912" max="12912" width="0" style="162" hidden="1" customWidth="1"/>
    <col min="12913" max="12913" width="9.21875" style="162" customWidth="1"/>
    <col min="12914" max="12914" width="7.109375" style="162" customWidth="1"/>
    <col min="12915" max="12915" width="7.6640625" style="162" customWidth="1"/>
    <col min="12916" max="12939" width="0" style="162" hidden="1" customWidth="1"/>
    <col min="12940" max="12940" width="9.109375" style="162" customWidth="1"/>
    <col min="12941" max="12941" width="11.21875" style="162" customWidth="1"/>
    <col min="12942" max="12942" width="11" style="162" customWidth="1"/>
    <col min="12943" max="13056" width="9.109375" style="162"/>
    <col min="13057" max="13057" width="4.6640625" style="162" customWidth="1"/>
    <col min="13058" max="13058" width="28.5546875" style="162" customWidth="1"/>
    <col min="13059" max="13129" width="0" style="162" hidden="1" customWidth="1"/>
    <col min="13130" max="13130" width="10.44140625" style="162" customWidth="1"/>
    <col min="13131" max="13131" width="7" style="162" customWidth="1"/>
    <col min="13132" max="13133" width="0" style="162" hidden="1" customWidth="1"/>
    <col min="13134" max="13134" width="9.5546875" style="162" customWidth="1"/>
    <col min="13135" max="13135" width="9.21875" style="162" customWidth="1"/>
    <col min="13136" max="13136" width="9.88671875" style="162" customWidth="1"/>
    <col min="13137" max="13137" width="8.109375" style="162" customWidth="1"/>
    <col min="13138" max="13142" width="0" style="162" hidden="1" customWidth="1"/>
    <col min="13143" max="13143" width="9.33203125" style="162" customWidth="1"/>
    <col min="13144" max="13144" width="10.77734375" style="162" customWidth="1"/>
    <col min="13145" max="13145" width="0" style="162" hidden="1" customWidth="1"/>
    <col min="13146" max="13146" width="8.44140625" style="162" customWidth="1"/>
    <col min="13147" max="13147" width="0" style="162" hidden="1" customWidth="1"/>
    <col min="13148" max="13148" width="9.44140625" style="162" customWidth="1"/>
    <col min="13149" max="13149" width="0" style="162" hidden="1" customWidth="1"/>
    <col min="13150" max="13150" width="11.5546875" style="162" customWidth="1"/>
    <col min="13151" max="13151" width="0" style="162" hidden="1" customWidth="1"/>
    <col min="13152" max="13152" width="9.5546875" style="162" customWidth="1"/>
    <col min="13153" max="13153" width="0" style="162" hidden="1" customWidth="1"/>
    <col min="13154" max="13154" width="8.109375" style="162" customWidth="1"/>
    <col min="13155" max="13155" width="8.44140625" style="162" customWidth="1"/>
    <col min="13156" max="13156" width="6.5546875" style="162" customWidth="1"/>
    <col min="13157" max="13157" width="7" style="162" customWidth="1"/>
    <col min="13158" max="13158" width="5.88671875" style="162" customWidth="1"/>
    <col min="13159" max="13159" width="6.77734375" style="162" customWidth="1"/>
    <col min="13160" max="13160" width="5.88671875" style="162" customWidth="1"/>
    <col min="13161" max="13161" width="10" style="162" customWidth="1"/>
    <col min="13162" max="13162" width="9.5546875" style="162" customWidth="1"/>
    <col min="13163" max="13163" width="9.33203125" style="162" customWidth="1"/>
    <col min="13164" max="13165" width="7.21875" style="162" customWidth="1"/>
    <col min="13166" max="13166" width="0" style="162" hidden="1" customWidth="1"/>
    <col min="13167" max="13167" width="8.88671875" style="162" customWidth="1"/>
    <col min="13168" max="13168" width="0" style="162" hidden="1" customWidth="1"/>
    <col min="13169" max="13169" width="9.21875" style="162" customWidth="1"/>
    <col min="13170" max="13170" width="7.109375" style="162" customWidth="1"/>
    <col min="13171" max="13171" width="7.6640625" style="162" customWidth="1"/>
    <col min="13172" max="13195" width="0" style="162" hidden="1" customWidth="1"/>
    <col min="13196" max="13196" width="9.109375" style="162" customWidth="1"/>
    <col min="13197" max="13197" width="11.21875" style="162" customWidth="1"/>
    <col min="13198" max="13198" width="11" style="162" customWidth="1"/>
    <col min="13199" max="13312" width="9.109375" style="162"/>
    <col min="13313" max="13313" width="4.6640625" style="162" customWidth="1"/>
    <col min="13314" max="13314" width="28.5546875" style="162" customWidth="1"/>
    <col min="13315" max="13385" width="0" style="162" hidden="1" customWidth="1"/>
    <col min="13386" max="13386" width="10.44140625" style="162" customWidth="1"/>
    <col min="13387" max="13387" width="7" style="162" customWidth="1"/>
    <col min="13388" max="13389" width="0" style="162" hidden="1" customWidth="1"/>
    <col min="13390" max="13390" width="9.5546875" style="162" customWidth="1"/>
    <col min="13391" max="13391" width="9.21875" style="162" customWidth="1"/>
    <col min="13392" max="13392" width="9.88671875" style="162" customWidth="1"/>
    <col min="13393" max="13393" width="8.109375" style="162" customWidth="1"/>
    <col min="13394" max="13398" width="0" style="162" hidden="1" customWidth="1"/>
    <col min="13399" max="13399" width="9.33203125" style="162" customWidth="1"/>
    <col min="13400" max="13400" width="10.77734375" style="162" customWidth="1"/>
    <col min="13401" max="13401" width="0" style="162" hidden="1" customWidth="1"/>
    <col min="13402" max="13402" width="8.44140625" style="162" customWidth="1"/>
    <col min="13403" max="13403" width="0" style="162" hidden="1" customWidth="1"/>
    <col min="13404" max="13404" width="9.44140625" style="162" customWidth="1"/>
    <col min="13405" max="13405" width="0" style="162" hidden="1" customWidth="1"/>
    <col min="13406" max="13406" width="11.5546875" style="162" customWidth="1"/>
    <col min="13407" max="13407" width="0" style="162" hidden="1" customWidth="1"/>
    <col min="13408" max="13408" width="9.5546875" style="162" customWidth="1"/>
    <col min="13409" max="13409" width="0" style="162" hidden="1" customWidth="1"/>
    <col min="13410" max="13410" width="8.109375" style="162" customWidth="1"/>
    <col min="13411" max="13411" width="8.44140625" style="162" customWidth="1"/>
    <col min="13412" max="13412" width="6.5546875" style="162" customWidth="1"/>
    <col min="13413" max="13413" width="7" style="162" customWidth="1"/>
    <col min="13414" max="13414" width="5.88671875" style="162" customWidth="1"/>
    <col min="13415" max="13415" width="6.77734375" style="162" customWidth="1"/>
    <col min="13416" max="13416" width="5.88671875" style="162" customWidth="1"/>
    <col min="13417" max="13417" width="10" style="162" customWidth="1"/>
    <col min="13418" max="13418" width="9.5546875" style="162" customWidth="1"/>
    <col min="13419" max="13419" width="9.33203125" style="162" customWidth="1"/>
    <col min="13420" max="13421" width="7.21875" style="162" customWidth="1"/>
    <col min="13422" max="13422" width="0" style="162" hidden="1" customWidth="1"/>
    <col min="13423" max="13423" width="8.88671875" style="162" customWidth="1"/>
    <col min="13424" max="13424" width="0" style="162" hidden="1" customWidth="1"/>
    <col min="13425" max="13425" width="9.21875" style="162" customWidth="1"/>
    <col min="13426" max="13426" width="7.109375" style="162" customWidth="1"/>
    <col min="13427" max="13427" width="7.6640625" style="162" customWidth="1"/>
    <col min="13428" max="13451" width="0" style="162" hidden="1" customWidth="1"/>
    <col min="13452" max="13452" width="9.109375" style="162" customWidth="1"/>
    <col min="13453" max="13453" width="11.21875" style="162" customWidth="1"/>
    <col min="13454" max="13454" width="11" style="162" customWidth="1"/>
    <col min="13455" max="13568" width="9.109375" style="162"/>
    <col min="13569" max="13569" width="4.6640625" style="162" customWidth="1"/>
    <col min="13570" max="13570" width="28.5546875" style="162" customWidth="1"/>
    <col min="13571" max="13641" width="0" style="162" hidden="1" customWidth="1"/>
    <col min="13642" max="13642" width="10.44140625" style="162" customWidth="1"/>
    <col min="13643" max="13643" width="7" style="162" customWidth="1"/>
    <col min="13644" max="13645" width="0" style="162" hidden="1" customWidth="1"/>
    <col min="13646" max="13646" width="9.5546875" style="162" customWidth="1"/>
    <col min="13647" max="13647" width="9.21875" style="162" customWidth="1"/>
    <col min="13648" max="13648" width="9.88671875" style="162" customWidth="1"/>
    <col min="13649" max="13649" width="8.109375" style="162" customWidth="1"/>
    <col min="13650" max="13654" width="0" style="162" hidden="1" customWidth="1"/>
    <col min="13655" max="13655" width="9.33203125" style="162" customWidth="1"/>
    <col min="13656" max="13656" width="10.77734375" style="162" customWidth="1"/>
    <col min="13657" max="13657" width="0" style="162" hidden="1" customWidth="1"/>
    <col min="13658" max="13658" width="8.44140625" style="162" customWidth="1"/>
    <col min="13659" max="13659" width="0" style="162" hidden="1" customWidth="1"/>
    <col min="13660" max="13660" width="9.44140625" style="162" customWidth="1"/>
    <col min="13661" max="13661" width="0" style="162" hidden="1" customWidth="1"/>
    <col min="13662" max="13662" width="11.5546875" style="162" customWidth="1"/>
    <col min="13663" max="13663" width="0" style="162" hidden="1" customWidth="1"/>
    <col min="13664" max="13664" width="9.5546875" style="162" customWidth="1"/>
    <col min="13665" max="13665" width="0" style="162" hidden="1" customWidth="1"/>
    <col min="13666" max="13666" width="8.109375" style="162" customWidth="1"/>
    <col min="13667" max="13667" width="8.44140625" style="162" customWidth="1"/>
    <col min="13668" max="13668" width="6.5546875" style="162" customWidth="1"/>
    <col min="13669" max="13669" width="7" style="162" customWidth="1"/>
    <col min="13670" max="13670" width="5.88671875" style="162" customWidth="1"/>
    <col min="13671" max="13671" width="6.77734375" style="162" customWidth="1"/>
    <col min="13672" max="13672" width="5.88671875" style="162" customWidth="1"/>
    <col min="13673" max="13673" width="10" style="162" customWidth="1"/>
    <col min="13674" max="13674" width="9.5546875" style="162" customWidth="1"/>
    <col min="13675" max="13675" width="9.33203125" style="162" customWidth="1"/>
    <col min="13676" max="13677" width="7.21875" style="162" customWidth="1"/>
    <col min="13678" max="13678" width="0" style="162" hidden="1" customWidth="1"/>
    <col min="13679" max="13679" width="8.88671875" style="162" customWidth="1"/>
    <col min="13680" max="13680" width="0" style="162" hidden="1" customWidth="1"/>
    <col min="13681" max="13681" width="9.21875" style="162" customWidth="1"/>
    <col min="13682" max="13682" width="7.109375" style="162" customWidth="1"/>
    <col min="13683" max="13683" width="7.6640625" style="162" customWidth="1"/>
    <col min="13684" max="13707" width="0" style="162" hidden="1" customWidth="1"/>
    <col min="13708" max="13708" width="9.109375" style="162" customWidth="1"/>
    <col min="13709" max="13709" width="11.21875" style="162" customWidth="1"/>
    <col min="13710" max="13710" width="11" style="162" customWidth="1"/>
    <col min="13711" max="13824" width="9.109375" style="162"/>
    <col min="13825" max="13825" width="4.6640625" style="162" customWidth="1"/>
    <col min="13826" max="13826" width="28.5546875" style="162" customWidth="1"/>
    <col min="13827" max="13897" width="0" style="162" hidden="1" customWidth="1"/>
    <col min="13898" max="13898" width="10.44140625" style="162" customWidth="1"/>
    <col min="13899" max="13899" width="7" style="162" customWidth="1"/>
    <col min="13900" max="13901" width="0" style="162" hidden="1" customWidth="1"/>
    <col min="13902" max="13902" width="9.5546875" style="162" customWidth="1"/>
    <col min="13903" max="13903" width="9.21875" style="162" customWidth="1"/>
    <col min="13904" max="13904" width="9.88671875" style="162" customWidth="1"/>
    <col min="13905" max="13905" width="8.109375" style="162" customWidth="1"/>
    <col min="13906" max="13910" width="0" style="162" hidden="1" customWidth="1"/>
    <col min="13911" max="13911" width="9.33203125" style="162" customWidth="1"/>
    <col min="13912" max="13912" width="10.77734375" style="162" customWidth="1"/>
    <col min="13913" max="13913" width="0" style="162" hidden="1" customWidth="1"/>
    <col min="13914" max="13914" width="8.44140625" style="162" customWidth="1"/>
    <col min="13915" max="13915" width="0" style="162" hidden="1" customWidth="1"/>
    <col min="13916" max="13916" width="9.44140625" style="162" customWidth="1"/>
    <col min="13917" max="13917" width="0" style="162" hidden="1" customWidth="1"/>
    <col min="13918" max="13918" width="11.5546875" style="162" customWidth="1"/>
    <col min="13919" max="13919" width="0" style="162" hidden="1" customWidth="1"/>
    <col min="13920" max="13920" width="9.5546875" style="162" customWidth="1"/>
    <col min="13921" max="13921" width="0" style="162" hidden="1" customWidth="1"/>
    <col min="13922" max="13922" width="8.109375" style="162" customWidth="1"/>
    <col min="13923" max="13923" width="8.44140625" style="162" customWidth="1"/>
    <col min="13924" max="13924" width="6.5546875" style="162" customWidth="1"/>
    <col min="13925" max="13925" width="7" style="162" customWidth="1"/>
    <col min="13926" max="13926" width="5.88671875" style="162" customWidth="1"/>
    <col min="13927" max="13927" width="6.77734375" style="162" customWidth="1"/>
    <col min="13928" max="13928" width="5.88671875" style="162" customWidth="1"/>
    <col min="13929" max="13929" width="10" style="162" customWidth="1"/>
    <col min="13930" max="13930" width="9.5546875" style="162" customWidth="1"/>
    <col min="13931" max="13931" width="9.33203125" style="162" customWidth="1"/>
    <col min="13932" max="13933" width="7.21875" style="162" customWidth="1"/>
    <col min="13934" max="13934" width="0" style="162" hidden="1" customWidth="1"/>
    <col min="13935" max="13935" width="8.88671875" style="162" customWidth="1"/>
    <col min="13936" max="13936" width="0" style="162" hidden="1" customWidth="1"/>
    <col min="13937" max="13937" width="9.21875" style="162" customWidth="1"/>
    <col min="13938" max="13938" width="7.109375" style="162" customWidth="1"/>
    <col min="13939" max="13939" width="7.6640625" style="162" customWidth="1"/>
    <col min="13940" max="13963" width="0" style="162" hidden="1" customWidth="1"/>
    <col min="13964" max="13964" width="9.109375" style="162" customWidth="1"/>
    <col min="13965" max="13965" width="11.21875" style="162" customWidth="1"/>
    <col min="13966" max="13966" width="11" style="162" customWidth="1"/>
    <col min="13967" max="14080" width="9.109375" style="162"/>
    <col min="14081" max="14081" width="4.6640625" style="162" customWidth="1"/>
    <col min="14082" max="14082" width="28.5546875" style="162" customWidth="1"/>
    <col min="14083" max="14153" width="0" style="162" hidden="1" customWidth="1"/>
    <col min="14154" max="14154" width="10.44140625" style="162" customWidth="1"/>
    <col min="14155" max="14155" width="7" style="162" customWidth="1"/>
    <col min="14156" max="14157" width="0" style="162" hidden="1" customWidth="1"/>
    <col min="14158" max="14158" width="9.5546875" style="162" customWidth="1"/>
    <col min="14159" max="14159" width="9.21875" style="162" customWidth="1"/>
    <col min="14160" max="14160" width="9.88671875" style="162" customWidth="1"/>
    <col min="14161" max="14161" width="8.109375" style="162" customWidth="1"/>
    <col min="14162" max="14166" width="0" style="162" hidden="1" customWidth="1"/>
    <col min="14167" max="14167" width="9.33203125" style="162" customWidth="1"/>
    <col min="14168" max="14168" width="10.77734375" style="162" customWidth="1"/>
    <col min="14169" max="14169" width="0" style="162" hidden="1" customWidth="1"/>
    <col min="14170" max="14170" width="8.44140625" style="162" customWidth="1"/>
    <col min="14171" max="14171" width="0" style="162" hidden="1" customWidth="1"/>
    <col min="14172" max="14172" width="9.44140625" style="162" customWidth="1"/>
    <col min="14173" max="14173" width="0" style="162" hidden="1" customWidth="1"/>
    <col min="14174" max="14174" width="11.5546875" style="162" customWidth="1"/>
    <col min="14175" max="14175" width="0" style="162" hidden="1" customWidth="1"/>
    <col min="14176" max="14176" width="9.5546875" style="162" customWidth="1"/>
    <col min="14177" max="14177" width="0" style="162" hidden="1" customWidth="1"/>
    <col min="14178" max="14178" width="8.109375" style="162" customWidth="1"/>
    <col min="14179" max="14179" width="8.44140625" style="162" customWidth="1"/>
    <col min="14180" max="14180" width="6.5546875" style="162" customWidth="1"/>
    <col min="14181" max="14181" width="7" style="162" customWidth="1"/>
    <col min="14182" max="14182" width="5.88671875" style="162" customWidth="1"/>
    <col min="14183" max="14183" width="6.77734375" style="162" customWidth="1"/>
    <col min="14184" max="14184" width="5.88671875" style="162" customWidth="1"/>
    <col min="14185" max="14185" width="10" style="162" customWidth="1"/>
    <col min="14186" max="14186" width="9.5546875" style="162" customWidth="1"/>
    <col min="14187" max="14187" width="9.33203125" style="162" customWidth="1"/>
    <col min="14188" max="14189" width="7.21875" style="162" customWidth="1"/>
    <col min="14190" max="14190" width="0" style="162" hidden="1" customWidth="1"/>
    <col min="14191" max="14191" width="8.88671875" style="162" customWidth="1"/>
    <col min="14192" max="14192" width="0" style="162" hidden="1" customWidth="1"/>
    <col min="14193" max="14193" width="9.21875" style="162" customWidth="1"/>
    <col min="14194" max="14194" width="7.109375" style="162" customWidth="1"/>
    <col min="14195" max="14195" width="7.6640625" style="162" customWidth="1"/>
    <col min="14196" max="14219" width="0" style="162" hidden="1" customWidth="1"/>
    <col min="14220" max="14220" width="9.109375" style="162" customWidth="1"/>
    <col min="14221" max="14221" width="11.21875" style="162" customWidth="1"/>
    <col min="14222" max="14222" width="11" style="162" customWidth="1"/>
    <col min="14223" max="14336" width="9.109375" style="162"/>
    <col min="14337" max="14337" width="4.6640625" style="162" customWidth="1"/>
    <col min="14338" max="14338" width="28.5546875" style="162" customWidth="1"/>
    <col min="14339" max="14409" width="0" style="162" hidden="1" customWidth="1"/>
    <col min="14410" max="14410" width="10.44140625" style="162" customWidth="1"/>
    <col min="14411" max="14411" width="7" style="162" customWidth="1"/>
    <col min="14412" max="14413" width="0" style="162" hidden="1" customWidth="1"/>
    <col min="14414" max="14414" width="9.5546875" style="162" customWidth="1"/>
    <col min="14415" max="14415" width="9.21875" style="162" customWidth="1"/>
    <col min="14416" max="14416" width="9.88671875" style="162" customWidth="1"/>
    <col min="14417" max="14417" width="8.109375" style="162" customWidth="1"/>
    <col min="14418" max="14422" width="0" style="162" hidden="1" customWidth="1"/>
    <col min="14423" max="14423" width="9.33203125" style="162" customWidth="1"/>
    <col min="14424" max="14424" width="10.77734375" style="162" customWidth="1"/>
    <col min="14425" max="14425" width="0" style="162" hidden="1" customWidth="1"/>
    <col min="14426" max="14426" width="8.44140625" style="162" customWidth="1"/>
    <col min="14427" max="14427" width="0" style="162" hidden="1" customWidth="1"/>
    <col min="14428" max="14428" width="9.44140625" style="162" customWidth="1"/>
    <col min="14429" max="14429" width="0" style="162" hidden="1" customWidth="1"/>
    <col min="14430" max="14430" width="11.5546875" style="162" customWidth="1"/>
    <col min="14431" max="14431" width="0" style="162" hidden="1" customWidth="1"/>
    <col min="14432" max="14432" width="9.5546875" style="162" customWidth="1"/>
    <col min="14433" max="14433" width="0" style="162" hidden="1" customWidth="1"/>
    <col min="14434" max="14434" width="8.109375" style="162" customWidth="1"/>
    <col min="14435" max="14435" width="8.44140625" style="162" customWidth="1"/>
    <col min="14436" max="14436" width="6.5546875" style="162" customWidth="1"/>
    <col min="14437" max="14437" width="7" style="162" customWidth="1"/>
    <col min="14438" max="14438" width="5.88671875" style="162" customWidth="1"/>
    <col min="14439" max="14439" width="6.77734375" style="162" customWidth="1"/>
    <col min="14440" max="14440" width="5.88671875" style="162" customWidth="1"/>
    <col min="14441" max="14441" width="10" style="162" customWidth="1"/>
    <col min="14442" max="14442" width="9.5546875" style="162" customWidth="1"/>
    <col min="14443" max="14443" width="9.33203125" style="162" customWidth="1"/>
    <col min="14444" max="14445" width="7.21875" style="162" customWidth="1"/>
    <col min="14446" max="14446" width="0" style="162" hidden="1" customWidth="1"/>
    <col min="14447" max="14447" width="8.88671875" style="162" customWidth="1"/>
    <col min="14448" max="14448" width="0" style="162" hidden="1" customWidth="1"/>
    <col min="14449" max="14449" width="9.21875" style="162" customWidth="1"/>
    <col min="14450" max="14450" width="7.109375" style="162" customWidth="1"/>
    <col min="14451" max="14451" width="7.6640625" style="162" customWidth="1"/>
    <col min="14452" max="14475" width="0" style="162" hidden="1" customWidth="1"/>
    <col min="14476" max="14476" width="9.109375" style="162" customWidth="1"/>
    <col min="14477" max="14477" width="11.21875" style="162" customWidth="1"/>
    <col min="14478" max="14478" width="11" style="162" customWidth="1"/>
    <col min="14479" max="14592" width="9.109375" style="162"/>
    <col min="14593" max="14593" width="4.6640625" style="162" customWidth="1"/>
    <col min="14594" max="14594" width="28.5546875" style="162" customWidth="1"/>
    <col min="14595" max="14665" width="0" style="162" hidden="1" customWidth="1"/>
    <col min="14666" max="14666" width="10.44140625" style="162" customWidth="1"/>
    <col min="14667" max="14667" width="7" style="162" customWidth="1"/>
    <col min="14668" max="14669" width="0" style="162" hidden="1" customWidth="1"/>
    <col min="14670" max="14670" width="9.5546875" style="162" customWidth="1"/>
    <col min="14671" max="14671" width="9.21875" style="162" customWidth="1"/>
    <col min="14672" max="14672" width="9.88671875" style="162" customWidth="1"/>
    <col min="14673" max="14673" width="8.109375" style="162" customWidth="1"/>
    <col min="14674" max="14678" width="0" style="162" hidden="1" customWidth="1"/>
    <col min="14679" max="14679" width="9.33203125" style="162" customWidth="1"/>
    <col min="14680" max="14680" width="10.77734375" style="162" customWidth="1"/>
    <col min="14681" max="14681" width="0" style="162" hidden="1" customWidth="1"/>
    <col min="14682" max="14682" width="8.44140625" style="162" customWidth="1"/>
    <col min="14683" max="14683" width="0" style="162" hidden="1" customWidth="1"/>
    <col min="14684" max="14684" width="9.44140625" style="162" customWidth="1"/>
    <col min="14685" max="14685" width="0" style="162" hidden="1" customWidth="1"/>
    <col min="14686" max="14686" width="11.5546875" style="162" customWidth="1"/>
    <col min="14687" max="14687" width="0" style="162" hidden="1" customWidth="1"/>
    <col min="14688" max="14688" width="9.5546875" style="162" customWidth="1"/>
    <col min="14689" max="14689" width="0" style="162" hidden="1" customWidth="1"/>
    <col min="14690" max="14690" width="8.109375" style="162" customWidth="1"/>
    <col min="14691" max="14691" width="8.44140625" style="162" customWidth="1"/>
    <col min="14692" max="14692" width="6.5546875" style="162" customWidth="1"/>
    <col min="14693" max="14693" width="7" style="162" customWidth="1"/>
    <col min="14694" max="14694" width="5.88671875" style="162" customWidth="1"/>
    <col min="14695" max="14695" width="6.77734375" style="162" customWidth="1"/>
    <col min="14696" max="14696" width="5.88671875" style="162" customWidth="1"/>
    <col min="14697" max="14697" width="10" style="162" customWidth="1"/>
    <col min="14698" max="14698" width="9.5546875" style="162" customWidth="1"/>
    <col min="14699" max="14699" width="9.33203125" style="162" customWidth="1"/>
    <col min="14700" max="14701" width="7.21875" style="162" customWidth="1"/>
    <col min="14702" max="14702" width="0" style="162" hidden="1" customWidth="1"/>
    <col min="14703" max="14703" width="8.88671875" style="162" customWidth="1"/>
    <col min="14704" max="14704" width="0" style="162" hidden="1" customWidth="1"/>
    <col min="14705" max="14705" width="9.21875" style="162" customWidth="1"/>
    <col min="14706" max="14706" width="7.109375" style="162" customWidth="1"/>
    <col min="14707" max="14707" width="7.6640625" style="162" customWidth="1"/>
    <col min="14708" max="14731" width="0" style="162" hidden="1" customWidth="1"/>
    <col min="14732" max="14732" width="9.109375" style="162" customWidth="1"/>
    <col min="14733" max="14733" width="11.21875" style="162" customWidth="1"/>
    <col min="14734" max="14734" width="11" style="162" customWidth="1"/>
    <col min="14735" max="14848" width="9.109375" style="162"/>
    <col min="14849" max="14849" width="4.6640625" style="162" customWidth="1"/>
    <col min="14850" max="14850" width="28.5546875" style="162" customWidth="1"/>
    <col min="14851" max="14921" width="0" style="162" hidden="1" customWidth="1"/>
    <col min="14922" max="14922" width="10.44140625" style="162" customWidth="1"/>
    <col min="14923" max="14923" width="7" style="162" customWidth="1"/>
    <col min="14924" max="14925" width="0" style="162" hidden="1" customWidth="1"/>
    <col min="14926" max="14926" width="9.5546875" style="162" customWidth="1"/>
    <col min="14927" max="14927" width="9.21875" style="162" customWidth="1"/>
    <col min="14928" max="14928" width="9.88671875" style="162" customWidth="1"/>
    <col min="14929" max="14929" width="8.109375" style="162" customWidth="1"/>
    <col min="14930" max="14934" width="0" style="162" hidden="1" customWidth="1"/>
    <col min="14935" max="14935" width="9.33203125" style="162" customWidth="1"/>
    <col min="14936" max="14936" width="10.77734375" style="162" customWidth="1"/>
    <col min="14937" max="14937" width="0" style="162" hidden="1" customWidth="1"/>
    <col min="14938" max="14938" width="8.44140625" style="162" customWidth="1"/>
    <col min="14939" max="14939" width="0" style="162" hidden="1" customWidth="1"/>
    <col min="14940" max="14940" width="9.44140625" style="162" customWidth="1"/>
    <col min="14941" max="14941" width="0" style="162" hidden="1" customWidth="1"/>
    <col min="14942" max="14942" width="11.5546875" style="162" customWidth="1"/>
    <col min="14943" max="14943" width="0" style="162" hidden="1" customWidth="1"/>
    <col min="14944" max="14944" width="9.5546875" style="162" customWidth="1"/>
    <col min="14945" max="14945" width="0" style="162" hidden="1" customWidth="1"/>
    <col min="14946" max="14946" width="8.109375" style="162" customWidth="1"/>
    <col min="14947" max="14947" width="8.44140625" style="162" customWidth="1"/>
    <col min="14948" max="14948" width="6.5546875" style="162" customWidth="1"/>
    <col min="14949" max="14949" width="7" style="162" customWidth="1"/>
    <col min="14950" max="14950" width="5.88671875" style="162" customWidth="1"/>
    <col min="14951" max="14951" width="6.77734375" style="162" customWidth="1"/>
    <col min="14952" max="14952" width="5.88671875" style="162" customWidth="1"/>
    <col min="14953" max="14953" width="10" style="162" customWidth="1"/>
    <col min="14954" max="14954" width="9.5546875" style="162" customWidth="1"/>
    <col min="14955" max="14955" width="9.33203125" style="162" customWidth="1"/>
    <col min="14956" max="14957" width="7.21875" style="162" customWidth="1"/>
    <col min="14958" max="14958" width="0" style="162" hidden="1" customWidth="1"/>
    <col min="14959" max="14959" width="8.88671875" style="162" customWidth="1"/>
    <col min="14960" max="14960" width="0" style="162" hidden="1" customWidth="1"/>
    <col min="14961" max="14961" width="9.21875" style="162" customWidth="1"/>
    <col min="14962" max="14962" width="7.109375" style="162" customWidth="1"/>
    <col min="14963" max="14963" width="7.6640625" style="162" customWidth="1"/>
    <col min="14964" max="14987" width="0" style="162" hidden="1" customWidth="1"/>
    <col min="14988" max="14988" width="9.109375" style="162" customWidth="1"/>
    <col min="14989" max="14989" width="11.21875" style="162" customWidth="1"/>
    <col min="14990" max="14990" width="11" style="162" customWidth="1"/>
    <col min="14991" max="15104" width="9.109375" style="162"/>
    <col min="15105" max="15105" width="4.6640625" style="162" customWidth="1"/>
    <col min="15106" max="15106" width="28.5546875" style="162" customWidth="1"/>
    <col min="15107" max="15177" width="0" style="162" hidden="1" customWidth="1"/>
    <col min="15178" max="15178" width="10.44140625" style="162" customWidth="1"/>
    <col min="15179" max="15179" width="7" style="162" customWidth="1"/>
    <col min="15180" max="15181" width="0" style="162" hidden="1" customWidth="1"/>
    <col min="15182" max="15182" width="9.5546875" style="162" customWidth="1"/>
    <col min="15183" max="15183" width="9.21875" style="162" customWidth="1"/>
    <col min="15184" max="15184" width="9.88671875" style="162" customWidth="1"/>
    <col min="15185" max="15185" width="8.109375" style="162" customWidth="1"/>
    <col min="15186" max="15190" width="0" style="162" hidden="1" customWidth="1"/>
    <col min="15191" max="15191" width="9.33203125" style="162" customWidth="1"/>
    <col min="15192" max="15192" width="10.77734375" style="162" customWidth="1"/>
    <col min="15193" max="15193" width="0" style="162" hidden="1" customWidth="1"/>
    <col min="15194" max="15194" width="8.44140625" style="162" customWidth="1"/>
    <col min="15195" max="15195" width="0" style="162" hidden="1" customWidth="1"/>
    <col min="15196" max="15196" width="9.44140625" style="162" customWidth="1"/>
    <col min="15197" max="15197" width="0" style="162" hidden="1" customWidth="1"/>
    <col min="15198" max="15198" width="11.5546875" style="162" customWidth="1"/>
    <col min="15199" max="15199" width="0" style="162" hidden="1" customWidth="1"/>
    <col min="15200" max="15200" width="9.5546875" style="162" customWidth="1"/>
    <col min="15201" max="15201" width="0" style="162" hidden="1" customWidth="1"/>
    <col min="15202" max="15202" width="8.109375" style="162" customWidth="1"/>
    <col min="15203" max="15203" width="8.44140625" style="162" customWidth="1"/>
    <col min="15204" max="15204" width="6.5546875" style="162" customWidth="1"/>
    <col min="15205" max="15205" width="7" style="162" customWidth="1"/>
    <col min="15206" max="15206" width="5.88671875" style="162" customWidth="1"/>
    <col min="15207" max="15207" width="6.77734375" style="162" customWidth="1"/>
    <col min="15208" max="15208" width="5.88671875" style="162" customWidth="1"/>
    <col min="15209" max="15209" width="10" style="162" customWidth="1"/>
    <col min="15210" max="15210" width="9.5546875" style="162" customWidth="1"/>
    <col min="15211" max="15211" width="9.33203125" style="162" customWidth="1"/>
    <col min="15212" max="15213" width="7.21875" style="162" customWidth="1"/>
    <col min="15214" max="15214" width="0" style="162" hidden="1" customWidth="1"/>
    <col min="15215" max="15215" width="8.88671875" style="162" customWidth="1"/>
    <col min="15216" max="15216" width="0" style="162" hidden="1" customWidth="1"/>
    <col min="15217" max="15217" width="9.21875" style="162" customWidth="1"/>
    <col min="15218" max="15218" width="7.109375" style="162" customWidth="1"/>
    <col min="15219" max="15219" width="7.6640625" style="162" customWidth="1"/>
    <col min="15220" max="15243" width="0" style="162" hidden="1" customWidth="1"/>
    <col min="15244" max="15244" width="9.109375" style="162" customWidth="1"/>
    <col min="15245" max="15245" width="11.21875" style="162" customWidth="1"/>
    <col min="15246" max="15246" width="11" style="162" customWidth="1"/>
    <col min="15247" max="15360" width="9.109375" style="162"/>
    <col min="15361" max="15361" width="4.6640625" style="162" customWidth="1"/>
    <col min="15362" max="15362" width="28.5546875" style="162" customWidth="1"/>
    <col min="15363" max="15433" width="0" style="162" hidden="1" customWidth="1"/>
    <col min="15434" max="15434" width="10.44140625" style="162" customWidth="1"/>
    <col min="15435" max="15435" width="7" style="162" customWidth="1"/>
    <col min="15436" max="15437" width="0" style="162" hidden="1" customWidth="1"/>
    <col min="15438" max="15438" width="9.5546875" style="162" customWidth="1"/>
    <col min="15439" max="15439" width="9.21875" style="162" customWidth="1"/>
    <col min="15440" max="15440" width="9.88671875" style="162" customWidth="1"/>
    <col min="15441" max="15441" width="8.109375" style="162" customWidth="1"/>
    <col min="15442" max="15446" width="0" style="162" hidden="1" customWidth="1"/>
    <col min="15447" max="15447" width="9.33203125" style="162" customWidth="1"/>
    <col min="15448" max="15448" width="10.77734375" style="162" customWidth="1"/>
    <col min="15449" max="15449" width="0" style="162" hidden="1" customWidth="1"/>
    <col min="15450" max="15450" width="8.44140625" style="162" customWidth="1"/>
    <col min="15451" max="15451" width="0" style="162" hidden="1" customWidth="1"/>
    <col min="15452" max="15452" width="9.44140625" style="162" customWidth="1"/>
    <col min="15453" max="15453" width="0" style="162" hidden="1" customWidth="1"/>
    <col min="15454" max="15454" width="11.5546875" style="162" customWidth="1"/>
    <col min="15455" max="15455" width="0" style="162" hidden="1" customWidth="1"/>
    <col min="15456" max="15456" width="9.5546875" style="162" customWidth="1"/>
    <col min="15457" max="15457" width="0" style="162" hidden="1" customWidth="1"/>
    <col min="15458" max="15458" width="8.109375" style="162" customWidth="1"/>
    <col min="15459" max="15459" width="8.44140625" style="162" customWidth="1"/>
    <col min="15460" max="15460" width="6.5546875" style="162" customWidth="1"/>
    <col min="15461" max="15461" width="7" style="162" customWidth="1"/>
    <col min="15462" max="15462" width="5.88671875" style="162" customWidth="1"/>
    <col min="15463" max="15463" width="6.77734375" style="162" customWidth="1"/>
    <col min="15464" max="15464" width="5.88671875" style="162" customWidth="1"/>
    <col min="15465" max="15465" width="10" style="162" customWidth="1"/>
    <col min="15466" max="15466" width="9.5546875" style="162" customWidth="1"/>
    <col min="15467" max="15467" width="9.33203125" style="162" customWidth="1"/>
    <col min="15468" max="15469" width="7.21875" style="162" customWidth="1"/>
    <col min="15470" max="15470" width="0" style="162" hidden="1" customWidth="1"/>
    <col min="15471" max="15471" width="8.88671875" style="162" customWidth="1"/>
    <col min="15472" max="15472" width="0" style="162" hidden="1" customWidth="1"/>
    <col min="15473" max="15473" width="9.21875" style="162" customWidth="1"/>
    <col min="15474" max="15474" width="7.109375" style="162" customWidth="1"/>
    <col min="15475" max="15475" width="7.6640625" style="162" customWidth="1"/>
    <col min="15476" max="15499" width="0" style="162" hidden="1" customWidth="1"/>
    <col min="15500" max="15500" width="9.109375" style="162" customWidth="1"/>
    <col min="15501" max="15501" width="11.21875" style="162" customWidth="1"/>
    <col min="15502" max="15502" width="11" style="162" customWidth="1"/>
    <col min="15503" max="15616" width="9.109375" style="162"/>
    <col min="15617" max="15617" width="4.6640625" style="162" customWidth="1"/>
    <col min="15618" max="15618" width="28.5546875" style="162" customWidth="1"/>
    <col min="15619" max="15689" width="0" style="162" hidden="1" customWidth="1"/>
    <col min="15690" max="15690" width="10.44140625" style="162" customWidth="1"/>
    <col min="15691" max="15691" width="7" style="162" customWidth="1"/>
    <col min="15692" max="15693" width="0" style="162" hidden="1" customWidth="1"/>
    <col min="15694" max="15694" width="9.5546875" style="162" customWidth="1"/>
    <col min="15695" max="15695" width="9.21875" style="162" customWidth="1"/>
    <col min="15696" max="15696" width="9.88671875" style="162" customWidth="1"/>
    <col min="15697" max="15697" width="8.109375" style="162" customWidth="1"/>
    <col min="15698" max="15702" width="0" style="162" hidden="1" customWidth="1"/>
    <col min="15703" max="15703" width="9.33203125" style="162" customWidth="1"/>
    <col min="15704" max="15704" width="10.77734375" style="162" customWidth="1"/>
    <col min="15705" max="15705" width="0" style="162" hidden="1" customWidth="1"/>
    <col min="15706" max="15706" width="8.44140625" style="162" customWidth="1"/>
    <col min="15707" max="15707" width="0" style="162" hidden="1" customWidth="1"/>
    <col min="15708" max="15708" width="9.44140625" style="162" customWidth="1"/>
    <col min="15709" max="15709" width="0" style="162" hidden="1" customWidth="1"/>
    <col min="15710" max="15710" width="11.5546875" style="162" customWidth="1"/>
    <col min="15711" max="15711" width="0" style="162" hidden="1" customWidth="1"/>
    <col min="15712" max="15712" width="9.5546875" style="162" customWidth="1"/>
    <col min="15713" max="15713" width="0" style="162" hidden="1" customWidth="1"/>
    <col min="15714" max="15714" width="8.109375" style="162" customWidth="1"/>
    <col min="15715" max="15715" width="8.44140625" style="162" customWidth="1"/>
    <col min="15716" max="15716" width="6.5546875" style="162" customWidth="1"/>
    <col min="15717" max="15717" width="7" style="162" customWidth="1"/>
    <col min="15718" max="15718" width="5.88671875" style="162" customWidth="1"/>
    <col min="15719" max="15719" width="6.77734375" style="162" customWidth="1"/>
    <col min="15720" max="15720" width="5.88671875" style="162" customWidth="1"/>
    <col min="15721" max="15721" width="10" style="162" customWidth="1"/>
    <col min="15722" max="15722" width="9.5546875" style="162" customWidth="1"/>
    <col min="15723" max="15723" width="9.33203125" style="162" customWidth="1"/>
    <col min="15724" max="15725" width="7.21875" style="162" customWidth="1"/>
    <col min="15726" max="15726" width="0" style="162" hidden="1" customWidth="1"/>
    <col min="15727" max="15727" width="8.88671875" style="162" customWidth="1"/>
    <col min="15728" max="15728" width="0" style="162" hidden="1" customWidth="1"/>
    <col min="15729" max="15729" width="9.21875" style="162" customWidth="1"/>
    <col min="15730" max="15730" width="7.109375" style="162" customWidth="1"/>
    <col min="15731" max="15731" width="7.6640625" style="162" customWidth="1"/>
    <col min="15732" max="15755" width="0" style="162" hidden="1" customWidth="1"/>
    <col min="15756" max="15756" width="9.109375" style="162" customWidth="1"/>
    <col min="15757" max="15757" width="11.21875" style="162" customWidth="1"/>
    <col min="15758" max="15758" width="11" style="162" customWidth="1"/>
    <col min="15759" max="15872" width="9.109375" style="162"/>
    <col min="15873" max="15873" width="4.6640625" style="162" customWidth="1"/>
    <col min="15874" max="15874" width="28.5546875" style="162" customWidth="1"/>
    <col min="15875" max="15945" width="0" style="162" hidden="1" customWidth="1"/>
    <col min="15946" max="15946" width="10.44140625" style="162" customWidth="1"/>
    <col min="15947" max="15947" width="7" style="162" customWidth="1"/>
    <col min="15948" max="15949" width="0" style="162" hidden="1" customWidth="1"/>
    <col min="15950" max="15950" width="9.5546875" style="162" customWidth="1"/>
    <col min="15951" max="15951" width="9.21875" style="162" customWidth="1"/>
    <col min="15952" max="15952" width="9.88671875" style="162" customWidth="1"/>
    <col min="15953" max="15953" width="8.109375" style="162" customWidth="1"/>
    <col min="15954" max="15958" width="0" style="162" hidden="1" customWidth="1"/>
    <col min="15959" max="15959" width="9.33203125" style="162" customWidth="1"/>
    <col min="15960" max="15960" width="10.77734375" style="162" customWidth="1"/>
    <col min="15961" max="15961" width="0" style="162" hidden="1" customWidth="1"/>
    <col min="15962" max="15962" width="8.44140625" style="162" customWidth="1"/>
    <col min="15963" max="15963" width="0" style="162" hidden="1" customWidth="1"/>
    <col min="15964" max="15964" width="9.44140625" style="162" customWidth="1"/>
    <col min="15965" max="15965" width="0" style="162" hidden="1" customWidth="1"/>
    <col min="15966" max="15966" width="11.5546875" style="162" customWidth="1"/>
    <col min="15967" max="15967" width="0" style="162" hidden="1" customWidth="1"/>
    <col min="15968" max="15968" width="9.5546875" style="162" customWidth="1"/>
    <col min="15969" max="15969" width="0" style="162" hidden="1" customWidth="1"/>
    <col min="15970" max="15970" width="8.109375" style="162" customWidth="1"/>
    <col min="15971" max="15971" width="8.44140625" style="162" customWidth="1"/>
    <col min="15972" max="15972" width="6.5546875" style="162" customWidth="1"/>
    <col min="15973" max="15973" width="7" style="162" customWidth="1"/>
    <col min="15974" max="15974" width="5.88671875" style="162" customWidth="1"/>
    <col min="15975" max="15975" width="6.77734375" style="162" customWidth="1"/>
    <col min="15976" max="15976" width="5.88671875" style="162" customWidth="1"/>
    <col min="15977" max="15977" width="10" style="162" customWidth="1"/>
    <col min="15978" max="15978" width="9.5546875" style="162" customWidth="1"/>
    <col min="15979" max="15979" width="9.33203125" style="162" customWidth="1"/>
    <col min="15980" max="15981" width="7.21875" style="162" customWidth="1"/>
    <col min="15982" max="15982" width="0" style="162" hidden="1" customWidth="1"/>
    <col min="15983" max="15983" width="8.88671875" style="162" customWidth="1"/>
    <col min="15984" max="15984" width="0" style="162" hidden="1" customWidth="1"/>
    <col min="15985" max="15985" width="9.21875" style="162" customWidth="1"/>
    <col min="15986" max="15986" width="7.109375" style="162" customWidth="1"/>
    <col min="15987" max="15987" width="7.6640625" style="162" customWidth="1"/>
    <col min="15988" max="16011" width="0" style="162" hidden="1" customWidth="1"/>
    <col min="16012" max="16012" width="9.109375" style="162" customWidth="1"/>
    <col min="16013" max="16013" width="11.21875" style="162" customWidth="1"/>
    <col min="16014" max="16014" width="11" style="162" customWidth="1"/>
    <col min="16015" max="16128" width="9.109375" style="162"/>
    <col min="16129" max="16129" width="4.6640625" style="162" customWidth="1"/>
    <col min="16130" max="16130" width="28.5546875" style="162" customWidth="1"/>
    <col min="16131" max="16201" width="0" style="162" hidden="1" customWidth="1"/>
    <col min="16202" max="16202" width="10.44140625" style="162" customWidth="1"/>
    <col min="16203" max="16203" width="7" style="162" customWidth="1"/>
    <col min="16204" max="16205" width="0" style="162" hidden="1" customWidth="1"/>
    <col min="16206" max="16206" width="9.5546875" style="162" customWidth="1"/>
    <col min="16207" max="16207" width="9.21875" style="162" customWidth="1"/>
    <col min="16208" max="16208" width="9.88671875" style="162" customWidth="1"/>
    <col min="16209" max="16209" width="8.109375" style="162" customWidth="1"/>
    <col min="16210" max="16214" width="0" style="162" hidden="1" customWidth="1"/>
    <col min="16215" max="16215" width="9.33203125" style="162" customWidth="1"/>
    <col min="16216" max="16216" width="10.77734375" style="162" customWidth="1"/>
    <col min="16217" max="16217" width="0" style="162" hidden="1" customWidth="1"/>
    <col min="16218" max="16218" width="8.44140625" style="162" customWidth="1"/>
    <col min="16219" max="16219" width="0" style="162" hidden="1" customWidth="1"/>
    <col min="16220" max="16220" width="9.44140625" style="162" customWidth="1"/>
    <col min="16221" max="16221" width="0" style="162" hidden="1" customWidth="1"/>
    <col min="16222" max="16222" width="11.5546875" style="162" customWidth="1"/>
    <col min="16223" max="16223" width="0" style="162" hidden="1" customWidth="1"/>
    <col min="16224" max="16224" width="9.5546875" style="162" customWidth="1"/>
    <col min="16225" max="16225" width="0" style="162" hidden="1" customWidth="1"/>
    <col min="16226" max="16226" width="8.109375" style="162" customWidth="1"/>
    <col min="16227" max="16227" width="8.44140625" style="162" customWidth="1"/>
    <col min="16228" max="16228" width="6.5546875" style="162" customWidth="1"/>
    <col min="16229" max="16229" width="7" style="162" customWidth="1"/>
    <col min="16230" max="16230" width="5.88671875" style="162" customWidth="1"/>
    <col min="16231" max="16231" width="6.77734375" style="162" customWidth="1"/>
    <col min="16232" max="16232" width="5.88671875" style="162" customWidth="1"/>
    <col min="16233" max="16233" width="10" style="162" customWidth="1"/>
    <col min="16234" max="16234" width="9.5546875" style="162" customWidth="1"/>
    <col min="16235" max="16235" width="9.33203125" style="162" customWidth="1"/>
    <col min="16236" max="16237" width="7.21875" style="162" customWidth="1"/>
    <col min="16238" max="16238" width="0" style="162" hidden="1" customWidth="1"/>
    <col min="16239" max="16239" width="8.88671875" style="162" customWidth="1"/>
    <col min="16240" max="16240" width="0" style="162" hidden="1" customWidth="1"/>
    <col min="16241" max="16241" width="9.21875" style="162" customWidth="1"/>
    <col min="16242" max="16242" width="7.109375" style="162" customWidth="1"/>
    <col min="16243" max="16243" width="7.6640625" style="162" customWidth="1"/>
    <col min="16244" max="16267" width="0" style="162" hidden="1" customWidth="1"/>
    <col min="16268" max="16268" width="9.109375" style="162" customWidth="1"/>
    <col min="16269" max="16269" width="11.21875" style="162" customWidth="1"/>
    <col min="16270" max="16270" width="11" style="162" customWidth="1"/>
    <col min="16271" max="16384" width="9.109375" style="162"/>
  </cols>
  <sheetData>
    <row r="1" spans="1:148" s="4" customFormat="1" ht="73.5" customHeight="1" x14ac:dyDescent="0.25">
      <c r="A1" s="1"/>
      <c r="B1" s="545" t="s">
        <v>151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545"/>
      <c r="DE1" s="386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3"/>
      <c r="EK1" s="3"/>
      <c r="EL1" s="3"/>
      <c r="EM1" s="3"/>
      <c r="EN1" s="3"/>
      <c r="EO1" s="3"/>
      <c r="EP1" s="3"/>
      <c r="EQ1" s="3"/>
      <c r="ER1" s="3"/>
    </row>
    <row r="2" spans="1:148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390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396"/>
      <c r="BY2" s="532" t="s">
        <v>23</v>
      </c>
      <c r="BZ2" s="533" t="s">
        <v>24</v>
      </c>
      <c r="CA2" s="565"/>
      <c r="CB2" s="534"/>
      <c r="CC2" s="485" t="s">
        <v>25</v>
      </c>
      <c r="CD2" s="484" t="s">
        <v>26</v>
      </c>
      <c r="CE2" s="521"/>
      <c r="CF2" s="521" t="s">
        <v>27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64" t="s">
        <v>144</v>
      </c>
      <c r="CZ2" s="564"/>
      <c r="DA2" s="510" t="s">
        <v>32</v>
      </c>
      <c r="DB2" s="511"/>
      <c r="DC2" s="511"/>
      <c r="DD2" s="512"/>
      <c r="DE2" s="521" t="s">
        <v>28</v>
      </c>
      <c r="DF2" s="516" t="s">
        <v>33</v>
      </c>
      <c r="DG2" s="517"/>
      <c r="DH2" s="517"/>
      <c r="DI2" s="517"/>
      <c r="DJ2" s="517"/>
      <c r="DK2" s="518"/>
      <c r="DL2" s="519" t="s">
        <v>34</v>
      </c>
      <c r="DM2" s="483" t="s">
        <v>35</v>
      </c>
      <c r="DN2" s="483"/>
      <c r="DO2" s="483"/>
      <c r="DP2" s="483"/>
      <c r="DQ2" s="483"/>
      <c r="DR2" s="486" t="s">
        <v>36</v>
      </c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7"/>
      <c r="EE2" s="488"/>
      <c r="EF2" s="483" t="s">
        <v>37</v>
      </c>
      <c r="EG2" s="483"/>
      <c r="EH2" s="483"/>
      <c r="EI2" s="483"/>
    </row>
    <row r="3" spans="1:148" s="16" customFormat="1" ht="49.8" customHeight="1" x14ac:dyDescent="0.3">
      <c r="A3" s="546"/>
      <c r="B3" s="546"/>
      <c r="C3" s="388" t="s">
        <v>38</v>
      </c>
      <c r="D3" s="397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391"/>
      <c r="U3" s="398"/>
      <c r="V3" s="399"/>
      <c r="W3" s="13" t="s">
        <v>43</v>
      </c>
      <c r="X3" s="399" t="s">
        <v>44</v>
      </c>
      <c r="Y3" s="399" t="s">
        <v>45</v>
      </c>
      <c r="Z3" s="14"/>
      <c r="AA3" s="14"/>
      <c r="AB3" s="14"/>
      <c r="AC3" s="400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66"/>
      <c r="CB3" s="520"/>
      <c r="CC3" s="485"/>
      <c r="CD3" s="484"/>
      <c r="CE3" s="522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64"/>
      <c r="CZ3" s="564"/>
      <c r="DA3" s="513"/>
      <c r="DB3" s="514"/>
      <c r="DC3" s="514"/>
      <c r="DD3" s="515"/>
      <c r="DE3" s="523"/>
      <c r="DF3" s="484" t="s">
        <v>66</v>
      </c>
      <c r="DG3" s="484"/>
      <c r="DH3" s="484" t="s">
        <v>67</v>
      </c>
      <c r="DI3" s="484"/>
      <c r="DJ3" s="480" t="s">
        <v>68</v>
      </c>
      <c r="DK3" s="480" t="s">
        <v>69</v>
      </c>
      <c r="DL3" s="519"/>
      <c r="DM3" s="483"/>
      <c r="DN3" s="483"/>
      <c r="DO3" s="483"/>
      <c r="DP3" s="483"/>
      <c r="DQ3" s="483"/>
      <c r="DR3" s="473" t="s">
        <v>54</v>
      </c>
      <c r="DS3" s="474"/>
      <c r="DT3" s="474"/>
      <c r="DU3" s="474"/>
      <c r="DV3" s="475"/>
      <c r="DW3" s="476" t="s">
        <v>53</v>
      </c>
      <c r="DX3" s="477"/>
      <c r="DY3" s="477"/>
      <c r="DZ3" s="477"/>
      <c r="EA3" s="478"/>
      <c r="EB3" s="479" t="s">
        <v>52</v>
      </c>
      <c r="EC3" s="479"/>
      <c r="ED3" s="479"/>
      <c r="EE3" s="479"/>
      <c r="EF3" s="483"/>
      <c r="EG3" s="483"/>
      <c r="EH3" s="483"/>
      <c r="EI3" s="483"/>
    </row>
    <row r="4" spans="1:148" s="16" customFormat="1" ht="67.2" customHeight="1" x14ac:dyDescent="0.3">
      <c r="A4" s="497"/>
      <c r="B4" s="546"/>
      <c r="C4" s="17" t="s">
        <v>51</v>
      </c>
      <c r="D4" s="401" t="s">
        <v>51</v>
      </c>
      <c r="E4" s="397" t="s">
        <v>50</v>
      </c>
      <c r="F4" s="397" t="s">
        <v>51</v>
      </c>
      <c r="G4" s="397" t="s">
        <v>70</v>
      </c>
      <c r="H4" s="397" t="s">
        <v>71</v>
      </c>
      <c r="I4" s="397" t="s">
        <v>50</v>
      </c>
      <c r="J4" s="397" t="s">
        <v>51</v>
      </c>
      <c r="K4" s="400" t="s">
        <v>50</v>
      </c>
      <c r="L4" s="400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389" t="s">
        <v>51</v>
      </c>
      <c r="S4" s="389" t="s">
        <v>70</v>
      </c>
      <c r="T4" s="389" t="s">
        <v>71</v>
      </c>
      <c r="U4" s="387" t="s">
        <v>50</v>
      </c>
      <c r="V4" s="387" t="s">
        <v>51</v>
      </c>
      <c r="W4" s="14" t="s">
        <v>73</v>
      </c>
      <c r="X4" s="387" t="s">
        <v>74</v>
      </c>
      <c r="Y4" s="21"/>
      <c r="Z4" s="14" t="s">
        <v>50</v>
      </c>
      <c r="AA4" s="14" t="s">
        <v>51</v>
      </c>
      <c r="AB4" s="14" t="s">
        <v>50</v>
      </c>
      <c r="AC4" s="400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392" t="s">
        <v>39</v>
      </c>
      <c r="BF4" s="394" t="s">
        <v>76</v>
      </c>
      <c r="BG4" s="28" t="s">
        <v>60</v>
      </c>
      <c r="BH4" s="29" t="s">
        <v>50</v>
      </c>
      <c r="BI4" s="392" t="s">
        <v>51</v>
      </c>
      <c r="BJ4" s="392" t="s">
        <v>70</v>
      </c>
      <c r="BK4" s="392" t="s">
        <v>77</v>
      </c>
      <c r="BL4" s="30" t="s">
        <v>50</v>
      </c>
      <c r="BM4" s="401" t="s">
        <v>51</v>
      </c>
      <c r="BN4" s="401" t="s">
        <v>70</v>
      </c>
      <c r="BO4" s="392" t="s">
        <v>78</v>
      </c>
      <c r="BP4" s="29" t="s">
        <v>50</v>
      </c>
      <c r="BQ4" s="31" t="s">
        <v>51</v>
      </c>
      <c r="BR4" s="401" t="s">
        <v>70</v>
      </c>
      <c r="BS4" s="392" t="s">
        <v>78</v>
      </c>
      <c r="BT4" s="32" t="s">
        <v>79</v>
      </c>
      <c r="BU4" s="32" t="s">
        <v>80</v>
      </c>
      <c r="BV4" s="25" t="s">
        <v>51</v>
      </c>
      <c r="BW4" s="392" t="s">
        <v>70</v>
      </c>
      <c r="BX4" s="392" t="s">
        <v>81</v>
      </c>
      <c r="BY4" s="484"/>
      <c r="BZ4" s="395" t="s">
        <v>152</v>
      </c>
      <c r="CA4" s="394" t="s">
        <v>82</v>
      </c>
      <c r="CB4" s="394" t="s">
        <v>83</v>
      </c>
      <c r="CC4" s="484"/>
      <c r="CD4" s="484"/>
      <c r="CE4" s="392" t="s">
        <v>84</v>
      </c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392" t="s">
        <v>90</v>
      </c>
      <c r="CO4" s="392" t="s">
        <v>91</v>
      </c>
      <c r="CP4" s="24" t="s">
        <v>92</v>
      </c>
      <c r="CQ4" s="392" t="s">
        <v>147</v>
      </c>
      <c r="CR4" s="24" t="s">
        <v>94</v>
      </c>
      <c r="CS4" s="24" t="s">
        <v>95</v>
      </c>
      <c r="CT4" s="392" t="s">
        <v>96</v>
      </c>
      <c r="CU4" s="25" t="s">
        <v>97</v>
      </c>
      <c r="CV4" s="393" t="s">
        <v>50</v>
      </c>
      <c r="CW4" s="393" t="s">
        <v>51</v>
      </c>
      <c r="CX4" s="393" t="s">
        <v>70</v>
      </c>
      <c r="CY4" s="393" t="s">
        <v>82</v>
      </c>
      <c r="CZ4" s="393" t="s">
        <v>83</v>
      </c>
      <c r="DA4" s="25" t="s">
        <v>50</v>
      </c>
      <c r="DB4" s="25" t="s">
        <v>51</v>
      </c>
      <c r="DC4" s="25" t="s">
        <v>70</v>
      </c>
      <c r="DD4" s="25" t="s">
        <v>98</v>
      </c>
      <c r="DE4" s="522"/>
      <c r="DF4" s="25" t="s">
        <v>50</v>
      </c>
      <c r="DG4" s="25" t="s">
        <v>51</v>
      </c>
      <c r="DH4" s="25" t="s">
        <v>50</v>
      </c>
      <c r="DI4" s="25" t="s">
        <v>51</v>
      </c>
      <c r="DJ4" s="480"/>
      <c r="DK4" s="480"/>
      <c r="DL4" s="520"/>
      <c r="DM4" s="392" t="s">
        <v>99</v>
      </c>
      <c r="DN4" s="392" t="s">
        <v>100</v>
      </c>
      <c r="DO4" s="392" t="s">
        <v>101</v>
      </c>
      <c r="DP4" s="401" t="s">
        <v>83</v>
      </c>
      <c r="DQ4" s="401" t="s">
        <v>102</v>
      </c>
      <c r="DR4" s="392" t="s">
        <v>99</v>
      </c>
      <c r="DS4" s="392" t="s">
        <v>100</v>
      </c>
      <c r="DT4" s="392" t="s">
        <v>101</v>
      </c>
      <c r="DU4" s="401" t="s">
        <v>83</v>
      </c>
      <c r="DV4" s="401" t="s">
        <v>102</v>
      </c>
      <c r="DW4" s="392" t="s">
        <v>99</v>
      </c>
      <c r="DX4" s="392" t="s">
        <v>103</v>
      </c>
      <c r="DY4" s="392" t="s">
        <v>101</v>
      </c>
      <c r="DZ4" s="401" t="s">
        <v>83</v>
      </c>
      <c r="EA4" s="401" t="s">
        <v>102</v>
      </c>
      <c r="EB4" s="392" t="s">
        <v>99</v>
      </c>
      <c r="EC4" s="392" t="s">
        <v>101</v>
      </c>
      <c r="ED4" s="401" t="s">
        <v>83</v>
      </c>
      <c r="EE4" s="401" t="s">
        <v>102</v>
      </c>
      <c r="EF4" s="394" t="s">
        <v>99</v>
      </c>
      <c r="EG4" s="394" t="s">
        <v>101</v>
      </c>
      <c r="EH4" s="28" t="s">
        <v>83</v>
      </c>
      <c r="EI4" s="401" t="s">
        <v>102</v>
      </c>
      <c r="EK4" s="37" t="s">
        <v>106</v>
      </c>
      <c r="EL4" s="37" t="s">
        <v>83</v>
      </c>
      <c r="EM4" s="16" t="s">
        <v>107</v>
      </c>
    </row>
    <row r="5" spans="1:148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0">
        <v>6100</v>
      </c>
      <c r="F5" s="40">
        <v>6100</v>
      </c>
      <c r="G5" s="40">
        <f t="shared" ref="G5:G23" si="0">F5/E5*100</f>
        <v>100</v>
      </c>
      <c r="H5" s="40" t="e">
        <f>F5-#REF!</f>
        <v>#REF!</v>
      </c>
      <c r="I5" s="40">
        <v>3647</v>
      </c>
      <c r="J5" s="40">
        <v>3647</v>
      </c>
      <c r="K5" s="38">
        <v>1500</v>
      </c>
      <c r="L5" s="38">
        <v>1279</v>
      </c>
      <c r="M5" s="38"/>
      <c r="N5" s="40">
        <v>3647</v>
      </c>
      <c r="O5" s="38">
        <v>3647</v>
      </c>
      <c r="P5" s="43"/>
      <c r="Q5" s="402">
        <v>5204</v>
      </c>
      <c r="R5" s="43">
        <v>5204</v>
      </c>
      <c r="S5" s="43">
        <f t="shared" ref="S5:S29" si="1">R5/Q5*100</f>
        <v>100</v>
      </c>
      <c r="T5" s="43" t="e">
        <f>R5-#REF!</f>
        <v>#REF!</v>
      </c>
      <c r="U5" s="38"/>
      <c r="V5" s="43"/>
      <c r="W5" s="46"/>
      <c r="X5" s="43"/>
      <c r="Y5" s="47"/>
      <c r="Z5" s="50">
        <v>465</v>
      </c>
      <c r="AA5" s="49">
        <v>465</v>
      </c>
      <c r="AB5" s="50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38">
        <v>150</v>
      </c>
      <c r="AK5" s="38">
        <v>150</v>
      </c>
      <c r="AL5" s="38"/>
      <c r="AM5" s="38"/>
      <c r="AN5" s="38"/>
      <c r="AO5" s="38"/>
      <c r="AP5" s="38"/>
      <c r="AQ5" s="38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4">
        <v>3547</v>
      </c>
      <c r="BI5" s="54">
        <v>3547</v>
      </c>
      <c r="BJ5" s="55">
        <f>BI5/BH5*100</f>
        <v>100</v>
      </c>
      <c r="BK5" s="55" t="e">
        <f>BI5-#REF!</f>
        <v>#REF!</v>
      </c>
      <c r="BL5" s="54">
        <v>3300</v>
      </c>
      <c r="BM5" s="54">
        <v>3350</v>
      </c>
      <c r="BN5" s="55">
        <f>BM5/BL5*100</f>
        <v>101.51515151515152</v>
      </c>
      <c r="BO5" s="55" t="e">
        <f>BM5-#REF!</f>
        <v>#REF!</v>
      </c>
      <c r="BP5" s="54">
        <v>8000</v>
      </c>
      <c r="BQ5" s="55">
        <v>30453</v>
      </c>
      <c r="BR5" s="55">
        <f>BQ5/BP5*100</f>
        <v>380.66249999999997</v>
      </c>
      <c r="BS5" s="55" t="e">
        <f>BQ5-#REF!</f>
        <v>#REF!</v>
      </c>
      <c r="BT5" s="54">
        <v>19000</v>
      </c>
      <c r="BU5" s="54">
        <v>25300</v>
      </c>
      <c r="BV5" s="385">
        <v>1030</v>
      </c>
      <c r="BW5" s="55">
        <f>BV5/BU5*100</f>
        <v>4.071146245059289</v>
      </c>
      <c r="BX5" s="54" t="e">
        <f>BV5-#REF!</f>
        <v>#REF!</v>
      </c>
      <c r="BY5" s="54"/>
      <c r="BZ5" s="54"/>
      <c r="CA5" s="85">
        <v>2079</v>
      </c>
      <c r="CB5" s="85">
        <v>5300</v>
      </c>
      <c r="CC5" s="56">
        <f>((BM5*0.45)+(BQ5*0.34)+(BV5/1.33*0.18)+(CB5*0.2))/DL5*10</f>
        <v>33.344188144601993</v>
      </c>
      <c r="CD5" s="57" t="e">
        <f>(BO5*0.45+BS5*0.35+(BX5/1.33*0.17))/DL5*10</f>
        <v>#REF!</v>
      </c>
      <c r="CE5" s="57">
        <v>23.1</v>
      </c>
      <c r="CF5" s="43">
        <v>1610</v>
      </c>
      <c r="CG5" s="45">
        <v>1500</v>
      </c>
      <c r="CH5" s="80">
        <v>1817</v>
      </c>
      <c r="CI5" s="58">
        <v>6604</v>
      </c>
      <c r="CJ5" s="59">
        <f>CL5+CN5</f>
        <v>6604</v>
      </c>
      <c r="CK5" s="60">
        <v>200</v>
      </c>
      <c r="CL5" s="43">
        <v>414</v>
      </c>
      <c r="CM5" s="43"/>
      <c r="CN5" s="43">
        <v>6190</v>
      </c>
      <c r="CO5" s="43">
        <f t="shared" ref="CO5:CO24" si="2">CN5-EK5</f>
        <v>0</v>
      </c>
      <c r="CP5" s="43">
        <v>17579</v>
      </c>
      <c r="CQ5" s="43">
        <f t="shared" ref="CQ5:CQ24" si="3">CP5-EL5</f>
        <v>0</v>
      </c>
      <c r="CR5" s="61">
        <f t="shared" ref="CR5:CR30" si="4">CP5/CN5*10</f>
        <v>28.39903069466882</v>
      </c>
      <c r="CS5" s="62">
        <v>400</v>
      </c>
      <c r="CT5" s="62">
        <f t="shared" ref="CT5:CT24" si="5">CJ5/CI5*100</f>
        <v>100</v>
      </c>
      <c r="CU5" s="64"/>
      <c r="CV5" s="64"/>
      <c r="CW5" s="64"/>
      <c r="CX5" s="64"/>
      <c r="CY5" s="64"/>
      <c r="CZ5" s="64"/>
      <c r="DA5" s="65">
        <v>5000</v>
      </c>
      <c r="DB5" s="64">
        <v>2166</v>
      </c>
      <c r="DC5" s="66">
        <f>DB5/DA5*100</f>
        <v>43.32</v>
      </c>
      <c r="DD5" s="64">
        <f t="shared" ref="DD5:DD26" si="6">DB5-EM5</f>
        <v>187</v>
      </c>
      <c r="DE5" s="43">
        <v>5</v>
      </c>
      <c r="DF5" s="62">
        <v>384</v>
      </c>
      <c r="DG5" s="64">
        <v>384</v>
      </c>
      <c r="DH5" s="62">
        <v>1383</v>
      </c>
      <c r="DI5" s="64">
        <v>1731</v>
      </c>
      <c r="DJ5" s="67"/>
      <c r="DK5" s="67">
        <v>28</v>
      </c>
      <c r="DL5" s="68">
        <v>3917</v>
      </c>
      <c r="DM5" s="69">
        <v>110</v>
      </c>
      <c r="DN5" s="69"/>
      <c r="DO5" s="69">
        <v>110</v>
      </c>
      <c r="DP5" s="51">
        <v>2118</v>
      </c>
      <c r="DQ5" s="70">
        <f>DP5/DO5*10</f>
        <v>192.54545454545453</v>
      </c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K5" s="43">
        <v>6190</v>
      </c>
      <c r="EL5" s="43">
        <v>17579</v>
      </c>
      <c r="EM5" s="64">
        <v>1979</v>
      </c>
    </row>
    <row r="6" spans="1:148" s="71" customFormat="1" ht="29.25" customHeight="1" x14ac:dyDescent="0.25">
      <c r="A6" s="38">
        <v>2</v>
      </c>
      <c r="B6" s="72" t="s">
        <v>109</v>
      </c>
      <c r="C6" s="39"/>
      <c r="D6" s="40"/>
      <c r="E6" s="40">
        <v>896</v>
      </c>
      <c r="F6" s="40">
        <v>896</v>
      </c>
      <c r="G6" s="40">
        <f t="shared" si="0"/>
        <v>100</v>
      </c>
      <c r="H6" s="40" t="e">
        <f>F6-#REF!</f>
        <v>#REF!</v>
      </c>
      <c r="I6" s="40">
        <v>0</v>
      </c>
      <c r="J6" s="40"/>
      <c r="K6" s="38">
        <v>0</v>
      </c>
      <c r="L6" s="38"/>
      <c r="M6" s="38"/>
      <c r="N6" s="40">
        <v>0</v>
      </c>
      <c r="O6" s="38"/>
      <c r="P6" s="43"/>
      <c r="Q6" s="402">
        <v>896</v>
      </c>
      <c r="R6" s="38">
        <v>896</v>
      </c>
      <c r="S6" s="43">
        <f t="shared" si="1"/>
        <v>100</v>
      </c>
      <c r="T6" s="43" t="e">
        <f>R6-#REF!</f>
        <v>#REF!</v>
      </c>
      <c r="U6" s="38"/>
      <c r="V6" s="43"/>
      <c r="W6" s="73"/>
      <c r="X6" s="43"/>
      <c r="Y6" s="74"/>
      <c r="Z6" s="76"/>
      <c r="AA6" s="38"/>
      <c r="AB6" s="76">
        <v>0</v>
      </c>
      <c r="AC6" s="50"/>
      <c r="AD6" s="76"/>
      <c r="AE6" s="76"/>
      <c r="AF6" s="76"/>
      <c r="AG6" s="76"/>
      <c r="AH6" s="38"/>
      <c r="AI6" s="38"/>
      <c r="AJ6" s="38"/>
      <c r="AK6" s="38"/>
      <c r="AL6" s="38"/>
      <c r="AM6" s="38"/>
      <c r="AN6" s="38"/>
      <c r="AO6" s="38"/>
      <c r="AP6" s="38"/>
      <c r="AQ6" s="38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4"/>
      <c r="BI6" s="54"/>
      <c r="BJ6" s="55"/>
      <c r="BK6" s="55" t="e">
        <f>BI6-#REF!</f>
        <v>#REF!</v>
      </c>
      <c r="BL6" s="54"/>
      <c r="BM6" s="54"/>
      <c r="BN6" s="55"/>
      <c r="BO6" s="55" t="e">
        <f>BM6-#REF!</f>
        <v>#REF!</v>
      </c>
      <c r="BP6" s="54"/>
      <c r="BQ6" s="54"/>
      <c r="BR6" s="55"/>
      <c r="BS6" s="55" t="e">
        <f>BQ6-#REF!</f>
        <v>#REF!</v>
      </c>
      <c r="BT6" s="54"/>
      <c r="BU6" s="54"/>
      <c r="BV6" s="54"/>
      <c r="BW6" s="55"/>
      <c r="BX6" s="54" t="e">
        <f>BV6-#REF!</f>
        <v>#REF!</v>
      </c>
      <c r="BY6" s="54"/>
      <c r="BZ6" s="54"/>
      <c r="CA6" s="38"/>
      <c r="CB6" s="38"/>
      <c r="CC6" s="56"/>
      <c r="CD6" s="57"/>
      <c r="CE6" s="57"/>
      <c r="CF6" s="57"/>
      <c r="CG6" s="56"/>
      <c r="CH6" s="57"/>
      <c r="CI6" s="58">
        <v>896</v>
      </c>
      <c r="CJ6" s="59">
        <f t="shared" ref="CJ6:CJ27" si="7">CL6+CN6</f>
        <v>896</v>
      </c>
      <c r="CK6" s="60"/>
      <c r="CL6" s="43"/>
      <c r="CM6" s="43"/>
      <c r="CN6" s="43">
        <v>896</v>
      </c>
      <c r="CO6" s="43">
        <f t="shared" si="2"/>
        <v>0</v>
      </c>
      <c r="CP6" s="43">
        <v>1801</v>
      </c>
      <c r="CQ6" s="43">
        <f t="shared" si="3"/>
        <v>0</v>
      </c>
      <c r="CR6" s="61">
        <f t="shared" si="4"/>
        <v>20.100446428571427</v>
      </c>
      <c r="CS6" s="62"/>
      <c r="CT6" s="62">
        <f t="shared" si="5"/>
        <v>100</v>
      </c>
      <c r="CU6" s="64"/>
      <c r="CV6" s="66"/>
      <c r="CW6" s="66"/>
      <c r="CX6" s="66"/>
      <c r="CY6" s="66"/>
      <c r="CZ6" s="66"/>
      <c r="DA6" s="65">
        <v>896</v>
      </c>
      <c r="DB6" s="64">
        <v>896</v>
      </c>
      <c r="DC6" s="64">
        <f t="shared" ref="DC6:DC30" si="8">DB6/DA6*100</f>
        <v>100</v>
      </c>
      <c r="DD6" s="64">
        <f t="shared" si="6"/>
        <v>0</v>
      </c>
      <c r="DE6" s="57"/>
      <c r="DF6" s="63"/>
      <c r="DG6" s="66"/>
      <c r="DH6" s="62">
        <v>234</v>
      </c>
      <c r="DI6" s="64">
        <v>269</v>
      </c>
      <c r="DJ6" s="67"/>
      <c r="DK6" s="67"/>
      <c r="DL6" s="68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K6" s="43">
        <v>896</v>
      </c>
      <c r="EL6" s="43">
        <v>1801</v>
      </c>
      <c r="EM6" s="64">
        <v>896</v>
      </c>
    </row>
    <row r="7" spans="1:148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0">
        <v>1800</v>
      </c>
      <c r="F7" s="40">
        <v>1800</v>
      </c>
      <c r="G7" s="40">
        <f t="shared" si="0"/>
        <v>100</v>
      </c>
      <c r="H7" s="40" t="e">
        <f>F7-#REF!</f>
        <v>#REF!</v>
      </c>
      <c r="I7" s="40">
        <v>1614</v>
      </c>
      <c r="J7" s="40">
        <v>1614</v>
      </c>
      <c r="K7" s="38">
        <v>521</v>
      </c>
      <c r="L7" s="38">
        <v>521</v>
      </c>
      <c r="M7" s="38"/>
      <c r="N7" s="40">
        <v>1614</v>
      </c>
      <c r="O7" s="38"/>
      <c r="P7" s="43"/>
      <c r="Q7" s="402">
        <v>1267</v>
      </c>
      <c r="R7" s="43">
        <v>1267</v>
      </c>
      <c r="S7" s="43">
        <f t="shared" si="1"/>
        <v>100</v>
      </c>
      <c r="T7" s="43" t="e">
        <f>R7-#REF!</f>
        <v>#REF!</v>
      </c>
      <c r="U7" s="38"/>
      <c r="V7" s="43"/>
      <c r="W7" s="73"/>
      <c r="X7" s="43"/>
      <c r="Y7" s="43"/>
      <c r="Z7" s="76">
        <v>300</v>
      </c>
      <c r="AA7" s="38">
        <v>300</v>
      </c>
      <c r="AB7" s="76">
        <v>0</v>
      </c>
      <c r="AC7" s="79"/>
      <c r="AD7" s="76"/>
      <c r="AE7" s="76"/>
      <c r="AF7" s="76"/>
      <c r="AG7" s="76"/>
      <c r="AH7" s="38"/>
      <c r="AI7" s="38"/>
      <c r="AJ7" s="38"/>
      <c r="AK7" s="38"/>
      <c r="AL7" s="38"/>
      <c r="AM7" s="38"/>
      <c r="AN7" s="38"/>
      <c r="AO7" s="38"/>
      <c r="AP7" s="38"/>
      <c r="AQ7" s="38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4">
        <v>1439</v>
      </c>
      <c r="BI7" s="54">
        <v>1439</v>
      </c>
      <c r="BJ7" s="55">
        <f t="shared" ref="BJ7:BJ20" si="9">BI7/BH7*100</f>
        <v>100</v>
      </c>
      <c r="BK7" s="55" t="e">
        <f>BI7-#REF!</f>
        <v>#REF!</v>
      </c>
      <c r="BL7" s="54">
        <v>1200</v>
      </c>
      <c r="BM7" s="54">
        <v>1205</v>
      </c>
      <c r="BN7" s="55">
        <f t="shared" ref="BN7:BN20" si="10">BM7/BL7*100</f>
        <v>100.41666666666667</v>
      </c>
      <c r="BO7" s="55" t="e">
        <f>BM7-#REF!</f>
        <v>#REF!</v>
      </c>
      <c r="BP7" s="54">
        <v>4500</v>
      </c>
      <c r="BQ7" s="55">
        <v>6917</v>
      </c>
      <c r="BR7" s="55">
        <f t="shared" ref="BR7:BR19" si="11">BQ7/BP7*100</f>
        <v>153.71111111111111</v>
      </c>
      <c r="BS7" s="55" t="e">
        <f>BQ7-#REF!</f>
        <v>#REF!</v>
      </c>
      <c r="BT7" s="54">
        <v>10000</v>
      </c>
      <c r="BU7" s="54">
        <v>13000</v>
      </c>
      <c r="BV7" s="385">
        <v>8918</v>
      </c>
      <c r="BW7" s="55">
        <f t="shared" ref="BW7:BW30" si="12">BV7/BU7*100</f>
        <v>68.600000000000009</v>
      </c>
      <c r="BX7" s="54" t="e">
        <f>BV7-#REF!</f>
        <v>#REF!</v>
      </c>
      <c r="BY7" s="55">
        <v>1210</v>
      </c>
      <c r="BZ7" s="55"/>
      <c r="CA7" s="43">
        <v>800</v>
      </c>
      <c r="CB7" s="43">
        <v>1418</v>
      </c>
      <c r="CC7" s="56">
        <f t="shared" ref="CC7:CC20" si="13">((BM7*0.45)+(BQ7*0.34)+(BV7/1.33*0.18)+(CB7*0.2))/DL7*10</f>
        <v>28.088259887386627</v>
      </c>
      <c r="CD7" s="57" t="e">
        <f t="shared" ref="CD7:CD20" si="14">(BO7*0.45+BS7*0.35+(BX7/1.33*0.17))/DL7*10</f>
        <v>#REF!</v>
      </c>
      <c r="CE7" s="57">
        <v>18.899999999999999</v>
      </c>
      <c r="CF7" s="80">
        <v>521</v>
      </c>
      <c r="CG7" s="45">
        <v>521</v>
      </c>
      <c r="CH7" s="80">
        <v>521</v>
      </c>
      <c r="CI7" s="58">
        <v>1788</v>
      </c>
      <c r="CJ7" s="59">
        <f t="shared" si="7"/>
        <v>1788</v>
      </c>
      <c r="CK7" s="60">
        <v>286</v>
      </c>
      <c r="CL7" s="43">
        <v>250</v>
      </c>
      <c r="CM7" s="43"/>
      <c r="CN7" s="43">
        <v>1538</v>
      </c>
      <c r="CO7" s="43">
        <f t="shared" si="2"/>
        <v>0</v>
      </c>
      <c r="CP7" s="43">
        <v>5244.6</v>
      </c>
      <c r="CQ7" s="43">
        <f t="shared" si="3"/>
        <v>0</v>
      </c>
      <c r="CR7" s="61">
        <f t="shared" si="4"/>
        <v>34.100130039011709</v>
      </c>
      <c r="CS7" s="62">
        <v>101</v>
      </c>
      <c r="CT7" s="62">
        <f t="shared" si="5"/>
        <v>100</v>
      </c>
      <c r="CU7" s="64"/>
      <c r="CV7" s="66"/>
      <c r="CW7" s="66"/>
      <c r="CX7" s="66"/>
      <c r="CY7" s="66"/>
      <c r="CZ7" s="66"/>
      <c r="DA7" s="65">
        <v>1700</v>
      </c>
      <c r="DB7" s="65">
        <v>1175</v>
      </c>
      <c r="DC7" s="66">
        <f t="shared" si="8"/>
        <v>69.117647058823522</v>
      </c>
      <c r="DD7" s="64">
        <f t="shared" si="6"/>
        <v>35</v>
      </c>
      <c r="DE7" s="43">
        <v>1</v>
      </c>
      <c r="DF7" s="62">
        <v>93</v>
      </c>
      <c r="DG7" s="64"/>
      <c r="DH7" s="62">
        <v>370</v>
      </c>
      <c r="DI7" s="64">
        <v>455</v>
      </c>
      <c r="DJ7" s="67"/>
      <c r="DK7" s="67"/>
      <c r="DL7" s="67">
        <v>1561</v>
      </c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K7" s="43">
        <v>1538</v>
      </c>
      <c r="EL7" s="43">
        <v>5244.6</v>
      </c>
      <c r="EM7" s="65">
        <v>1140</v>
      </c>
    </row>
    <row r="8" spans="1:148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0">
        <v>550</v>
      </c>
      <c r="F8" s="40">
        <v>550</v>
      </c>
      <c r="G8" s="40">
        <f t="shared" si="0"/>
        <v>100</v>
      </c>
      <c r="H8" s="40" t="e">
        <f>F8-#REF!</f>
        <v>#REF!</v>
      </c>
      <c r="I8" s="40">
        <v>1516</v>
      </c>
      <c r="J8" s="40">
        <v>590</v>
      </c>
      <c r="K8" s="38">
        <v>423</v>
      </c>
      <c r="L8" s="38">
        <v>350</v>
      </c>
      <c r="M8" s="38"/>
      <c r="N8" s="40">
        <v>1516</v>
      </c>
      <c r="O8" s="38"/>
      <c r="P8" s="43"/>
      <c r="Q8" s="402">
        <v>334</v>
      </c>
      <c r="R8" s="43">
        <v>334</v>
      </c>
      <c r="S8" s="43">
        <f t="shared" si="1"/>
        <v>100</v>
      </c>
      <c r="T8" s="43" t="e">
        <f>R8-#REF!</f>
        <v>#REF!</v>
      </c>
      <c r="U8" s="38"/>
      <c r="V8" s="43"/>
      <c r="W8" s="73"/>
      <c r="X8" s="43"/>
      <c r="Y8" s="43">
        <v>1</v>
      </c>
      <c r="Z8" s="76"/>
      <c r="AA8" s="38"/>
      <c r="AB8" s="76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38">
        <v>20</v>
      </c>
      <c r="AK8" s="38">
        <v>10</v>
      </c>
      <c r="AL8" s="38"/>
      <c r="AM8" s="38"/>
      <c r="AN8" s="38"/>
      <c r="AO8" s="38"/>
      <c r="AP8" s="38"/>
      <c r="AQ8" s="38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4">
        <v>1461</v>
      </c>
      <c r="BI8" s="54">
        <v>1461</v>
      </c>
      <c r="BJ8" s="55">
        <f t="shared" si="9"/>
        <v>100</v>
      </c>
      <c r="BK8" s="55" t="e">
        <f>BI8-#REF!</f>
        <v>#REF!</v>
      </c>
      <c r="BL8" s="54">
        <v>500</v>
      </c>
      <c r="BM8" s="54">
        <v>700</v>
      </c>
      <c r="BN8" s="55">
        <f t="shared" si="10"/>
        <v>140</v>
      </c>
      <c r="BO8" s="55" t="e">
        <f>BM8-#REF!</f>
        <v>#REF!</v>
      </c>
      <c r="BP8" s="54">
        <v>1100</v>
      </c>
      <c r="BQ8" s="54">
        <v>787</v>
      </c>
      <c r="BR8" s="55">
        <f t="shared" si="11"/>
        <v>71.545454545454547</v>
      </c>
      <c r="BS8" s="55" t="e">
        <f>BQ8-#REF!</f>
        <v>#REF!</v>
      </c>
      <c r="BT8" s="54">
        <v>3000</v>
      </c>
      <c r="BU8" s="54">
        <v>3933</v>
      </c>
      <c r="BV8" s="54">
        <v>3980</v>
      </c>
      <c r="BW8" s="55">
        <f t="shared" si="12"/>
        <v>101.1950165268243</v>
      </c>
      <c r="BX8" s="54" t="e">
        <f>BV8-#REF!</f>
        <v>#REF!</v>
      </c>
      <c r="BY8" s="54"/>
      <c r="BZ8" s="54">
        <v>55</v>
      </c>
      <c r="CA8" s="38">
        <v>230</v>
      </c>
      <c r="CB8" s="38">
        <v>160</v>
      </c>
      <c r="CC8" s="56">
        <f t="shared" si="13"/>
        <v>23.110753838504078</v>
      </c>
      <c r="CD8" s="57" t="e">
        <f t="shared" si="14"/>
        <v>#REF!</v>
      </c>
      <c r="CE8" s="57">
        <v>17.7</v>
      </c>
      <c r="CF8" s="43">
        <v>423</v>
      </c>
      <c r="CG8" s="45">
        <v>423</v>
      </c>
      <c r="CH8" s="80">
        <v>423</v>
      </c>
      <c r="CI8" s="58">
        <v>634</v>
      </c>
      <c r="CJ8" s="59">
        <f t="shared" si="7"/>
        <v>634</v>
      </c>
      <c r="CK8" s="60"/>
      <c r="CL8" s="43">
        <v>244</v>
      </c>
      <c r="CM8" s="43"/>
      <c r="CN8" s="43">
        <v>390</v>
      </c>
      <c r="CO8" s="43">
        <f t="shared" si="2"/>
        <v>0</v>
      </c>
      <c r="CP8" s="43">
        <v>420</v>
      </c>
      <c r="CQ8" s="43">
        <f t="shared" si="3"/>
        <v>0</v>
      </c>
      <c r="CR8" s="61">
        <f t="shared" si="4"/>
        <v>10.769230769230768</v>
      </c>
      <c r="CS8" s="62">
        <v>10</v>
      </c>
      <c r="CT8" s="62">
        <f t="shared" si="5"/>
        <v>100</v>
      </c>
      <c r="CU8" s="64"/>
      <c r="CV8" s="64"/>
      <c r="CW8" s="64"/>
      <c r="CX8" s="64"/>
      <c r="CY8" s="64"/>
      <c r="CZ8" s="64"/>
      <c r="DA8" s="65">
        <v>530</v>
      </c>
      <c r="DB8" s="65">
        <v>540</v>
      </c>
      <c r="DC8" s="66">
        <f t="shared" si="8"/>
        <v>101.88679245283019</v>
      </c>
      <c r="DD8" s="64">
        <f t="shared" si="6"/>
        <v>0</v>
      </c>
      <c r="DE8" s="43"/>
      <c r="DF8" s="62">
        <v>93</v>
      </c>
      <c r="DG8" s="64"/>
      <c r="DH8" s="62">
        <v>106</v>
      </c>
      <c r="DI8" s="64">
        <v>75</v>
      </c>
      <c r="DJ8" s="67"/>
      <c r="DK8" s="403">
        <v>0</v>
      </c>
      <c r="DL8" s="68">
        <v>499</v>
      </c>
      <c r="DM8" s="69">
        <v>30</v>
      </c>
      <c r="DN8" s="69"/>
      <c r="DO8" s="69">
        <v>30</v>
      </c>
      <c r="DP8" s="51">
        <v>237</v>
      </c>
      <c r="DQ8" s="70">
        <f>DP8/DO8*10</f>
        <v>79</v>
      </c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K8" s="43">
        <v>390</v>
      </c>
      <c r="EL8" s="43">
        <v>420</v>
      </c>
      <c r="EM8" s="65">
        <v>540</v>
      </c>
    </row>
    <row r="9" spans="1:148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 t="e">
        <f>BI9-#REF!</f>
        <v>#REF!</v>
      </c>
      <c r="BL9" s="53">
        <v>750</v>
      </c>
      <c r="BM9" s="54">
        <v>1290</v>
      </c>
      <c r="BN9" s="55">
        <f t="shared" si="10"/>
        <v>172</v>
      </c>
      <c r="BO9" s="55" t="e">
        <f>BM9-#REF!</f>
        <v>#REF!</v>
      </c>
      <c r="BP9" s="53">
        <v>1600</v>
      </c>
      <c r="BQ9" s="54">
        <v>292</v>
      </c>
      <c r="BR9" s="55">
        <f t="shared" si="11"/>
        <v>18.25</v>
      </c>
      <c r="BS9" s="55" t="e">
        <f>BQ9-#REF!</f>
        <v>#REF!</v>
      </c>
      <c r="BT9" s="53">
        <v>4700</v>
      </c>
      <c r="BU9" s="53">
        <v>6700</v>
      </c>
      <c r="BV9" s="54">
        <v>11810</v>
      </c>
      <c r="BW9" s="55">
        <f t="shared" si="12"/>
        <v>176.26865671641792</v>
      </c>
      <c r="BX9" s="54" t="e">
        <f>BV9-#REF!</f>
        <v>#REF!</v>
      </c>
      <c r="BY9" s="54">
        <v>292</v>
      </c>
      <c r="BZ9" s="54"/>
      <c r="CA9" s="38">
        <v>1580</v>
      </c>
      <c r="CB9" s="38">
        <v>665</v>
      </c>
      <c r="CC9" s="56">
        <f t="shared" si="13"/>
        <v>27.337027944009684</v>
      </c>
      <c r="CD9" s="57" t="e">
        <f t="shared" si="14"/>
        <v>#REF!</v>
      </c>
      <c r="CE9" s="57">
        <v>18.100000000000001</v>
      </c>
      <c r="CF9" s="43">
        <v>480</v>
      </c>
      <c r="CG9" s="45">
        <v>480</v>
      </c>
      <c r="CH9" s="43">
        <v>391</v>
      </c>
      <c r="CI9" s="58">
        <v>1880</v>
      </c>
      <c r="CJ9" s="59">
        <f t="shared" si="7"/>
        <v>1880</v>
      </c>
      <c r="CK9" s="60"/>
      <c r="CL9" s="43">
        <v>20</v>
      </c>
      <c r="CM9" s="43"/>
      <c r="CN9" s="43">
        <v>1860</v>
      </c>
      <c r="CO9" s="43">
        <f t="shared" si="2"/>
        <v>0</v>
      </c>
      <c r="CP9" s="43">
        <v>3490</v>
      </c>
      <c r="CQ9" s="43">
        <f t="shared" si="3"/>
        <v>0</v>
      </c>
      <c r="CR9" s="61">
        <f t="shared" si="4"/>
        <v>18.763440860215056</v>
      </c>
      <c r="CS9" s="62">
        <v>95</v>
      </c>
      <c r="CT9" s="62">
        <f t="shared" si="5"/>
        <v>100</v>
      </c>
      <c r="CU9" s="64"/>
      <c r="CV9" s="64"/>
      <c r="CW9" s="64"/>
      <c r="CX9" s="64"/>
      <c r="CY9" s="64"/>
      <c r="CZ9" s="64"/>
      <c r="DA9" s="65">
        <v>1100</v>
      </c>
      <c r="DB9" s="64">
        <v>1062</v>
      </c>
      <c r="DC9" s="66">
        <f t="shared" si="8"/>
        <v>96.545454545454547</v>
      </c>
      <c r="DD9" s="64">
        <f t="shared" si="6"/>
        <v>12</v>
      </c>
      <c r="DE9" s="43">
        <v>2</v>
      </c>
      <c r="DF9" s="62">
        <v>99</v>
      </c>
      <c r="DG9" s="64">
        <v>99</v>
      </c>
      <c r="DH9" s="62">
        <v>363</v>
      </c>
      <c r="DI9" s="64">
        <v>363</v>
      </c>
      <c r="DJ9" s="67"/>
      <c r="DK9" s="67"/>
      <c r="DL9" s="68">
        <v>882</v>
      </c>
      <c r="DM9" s="69"/>
      <c r="DN9" s="69"/>
      <c r="DO9" s="69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K9" s="43">
        <v>1860</v>
      </c>
      <c r="EL9" s="43">
        <v>3490</v>
      </c>
      <c r="EM9" s="64">
        <v>1050</v>
      </c>
    </row>
    <row r="10" spans="1:148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9"/>
        <v>100</v>
      </c>
      <c r="BK10" s="55" t="e">
        <f>BI10-#REF!</f>
        <v>#REF!</v>
      </c>
      <c r="BL10" s="53">
        <v>380</v>
      </c>
      <c r="BM10" s="54">
        <v>160</v>
      </c>
      <c r="BN10" s="55">
        <f t="shared" si="10"/>
        <v>42.105263157894733</v>
      </c>
      <c r="BO10" s="55" t="e">
        <f>BM10-#REF!</f>
        <v>#REF!</v>
      </c>
      <c r="BP10" s="53">
        <v>3800</v>
      </c>
      <c r="BQ10" s="54">
        <v>3850</v>
      </c>
      <c r="BR10" s="55">
        <f t="shared" si="11"/>
        <v>101.31578947368421</v>
      </c>
      <c r="BS10" s="55" t="e">
        <f>BQ10-#REF!</f>
        <v>#REF!</v>
      </c>
      <c r="BT10" s="53"/>
      <c r="BU10" s="53"/>
      <c r="BV10" s="54"/>
      <c r="BW10" s="55"/>
      <c r="BX10" s="54" t="e">
        <f>BV10-#REF!</f>
        <v>#REF!</v>
      </c>
      <c r="BY10" s="54">
        <v>3850</v>
      </c>
      <c r="BZ10" s="54">
        <v>40</v>
      </c>
      <c r="CA10" s="85">
        <v>680</v>
      </c>
      <c r="CB10" s="85">
        <v>660</v>
      </c>
      <c r="CC10" s="56">
        <f t="shared" si="13"/>
        <v>24.521880064829823</v>
      </c>
      <c r="CD10" s="57" t="e">
        <f t="shared" si="14"/>
        <v>#REF!</v>
      </c>
      <c r="CE10" s="57">
        <v>15.2</v>
      </c>
      <c r="CF10" s="43">
        <v>90</v>
      </c>
      <c r="CG10" s="45">
        <v>140</v>
      </c>
      <c r="CH10" s="43">
        <v>90</v>
      </c>
      <c r="CI10" s="58">
        <v>760</v>
      </c>
      <c r="CJ10" s="59">
        <f t="shared" si="7"/>
        <v>760</v>
      </c>
      <c r="CK10" s="60"/>
      <c r="CL10" s="43">
        <v>45</v>
      </c>
      <c r="CM10" s="43"/>
      <c r="CN10" s="43">
        <v>715</v>
      </c>
      <c r="CO10" s="43">
        <f t="shared" si="2"/>
        <v>0</v>
      </c>
      <c r="CP10" s="43">
        <v>2088</v>
      </c>
      <c r="CQ10" s="43">
        <f t="shared" si="3"/>
        <v>0</v>
      </c>
      <c r="CR10" s="61">
        <f t="shared" si="4"/>
        <v>29.2027972027972</v>
      </c>
      <c r="CS10" s="62">
        <v>35</v>
      </c>
      <c r="CT10" s="62">
        <f t="shared" si="5"/>
        <v>100</v>
      </c>
      <c r="CU10" s="64"/>
      <c r="CV10" s="66"/>
      <c r="CW10" s="66"/>
      <c r="CX10" s="66"/>
      <c r="CY10" s="66"/>
      <c r="CZ10" s="66"/>
      <c r="DA10" s="65">
        <v>800</v>
      </c>
      <c r="DB10" s="64">
        <v>595</v>
      </c>
      <c r="DC10" s="64">
        <f t="shared" si="8"/>
        <v>74.375</v>
      </c>
      <c r="DD10" s="64">
        <f t="shared" si="6"/>
        <v>20</v>
      </c>
      <c r="DE10" s="43">
        <v>1</v>
      </c>
      <c r="DF10" s="62">
        <v>30</v>
      </c>
      <c r="DG10" s="64">
        <v>21</v>
      </c>
      <c r="DH10" s="62">
        <v>180</v>
      </c>
      <c r="DI10" s="64">
        <v>220</v>
      </c>
      <c r="DJ10" s="67"/>
      <c r="DK10" s="403">
        <v>0</v>
      </c>
      <c r="DL10" s="68">
        <v>617</v>
      </c>
      <c r="DM10" s="69">
        <v>40</v>
      </c>
      <c r="DN10" s="69"/>
      <c r="DO10" s="69">
        <v>40</v>
      </c>
      <c r="DP10" s="51">
        <v>402</v>
      </c>
      <c r="DQ10" s="70">
        <f t="shared" ref="DQ10:DQ15" si="15">DP10/DO10*10</f>
        <v>100.5</v>
      </c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K10" s="43">
        <v>715</v>
      </c>
      <c r="EL10" s="43">
        <v>2088</v>
      </c>
      <c r="EM10" s="64">
        <v>575</v>
      </c>
    </row>
    <row r="11" spans="1:148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9"/>
        <v>100</v>
      </c>
      <c r="BK11" s="55" t="e">
        <f>BI11-#REF!</f>
        <v>#REF!</v>
      </c>
      <c r="BL11" s="53">
        <v>230</v>
      </c>
      <c r="BM11" s="54">
        <v>315</v>
      </c>
      <c r="BN11" s="55">
        <f t="shared" si="10"/>
        <v>136.95652173913044</v>
      </c>
      <c r="BO11" s="55" t="e">
        <f>BM11-#REF!</f>
        <v>#REF!</v>
      </c>
      <c r="BP11" s="53">
        <v>680</v>
      </c>
      <c r="BQ11" s="54">
        <v>830</v>
      </c>
      <c r="BR11" s="55">
        <f t="shared" si="11"/>
        <v>122.05882352941177</v>
      </c>
      <c r="BS11" s="55" t="e">
        <f>BQ11-#REF!</f>
        <v>#REF!</v>
      </c>
      <c r="BT11" s="53">
        <v>1690</v>
      </c>
      <c r="BU11" s="53">
        <v>2200</v>
      </c>
      <c r="BV11" s="54">
        <v>2200</v>
      </c>
      <c r="BW11" s="55">
        <f t="shared" si="12"/>
        <v>100</v>
      </c>
      <c r="BX11" s="54" t="e">
        <f>BV11-#REF!</f>
        <v>#REF!</v>
      </c>
      <c r="BY11" s="54"/>
      <c r="BZ11" s="54"/>
      <c r="CA11" s="85">
        <v>450</v>
      </c>
      <c r="CB11" s="85">
        <v>480</v>
      </c>
      <c r="CC11" s="56">
        <f t="shared" si="13"/>
        <v>21.805182957393484</v>
      </c>
      <c r="CD11" s="57" t="e">
        <f t="shared" si="14"/>
        <v>#REF!</v>
      </c>
      <c r="CE11" s="57">
        <v>12.2</v>
      </c>
      <c r="CF11" s="80">
        <v>70</v>
      </c>
      <c r="CG11" s="45">
        <v>70</v>
      </c>
      <c r="CH11" s="80">
        <v>70</v>
      </c>
      <c r="CI11" s="58">
        <v>590</v>
      </c>
      <c r="CJ11" s="59">
        <f t="shared" si="7"/>
        <v>590</v>
      </c>
      <c r="CK11" s="60"/>
      <c r="CL11" s="43">
        <v>45</v>
      </c>
      <c r="CM11" s="43"/>
      <c r="CN11" s="43">
        <v>545</v>
      </c>
      <c r="CO11" s="43">
        <f t="shared" si="2"/>
        <v>0</v>
      </c>
      <c r="CP11" s="43">
        <v>1526</v>
      </c>
      <c r="CQ11" s="43">
        <f t="shared" si="3"/>
        <v>0</v>
      </c>
      <c r="CR11" s="61">
        <f t="shared" si="4"/>
        <v>28</v>
      </c>
      <c r="CS11" s="62">
        <v>40</v>
      </c>
      <c r="CT11" s="62">
        <f t="shared" si="5"/>
        <v>100</v>
      </c>
      <c r="CU11" s="64"/>
      <c r="CV11" s="66"/>
      <c r="CW11" s="66"/>
      <c r="CX11" s="66"/>
      <c r="CY11" s="66"/>
      <c r="CZ11" s="66"/>
      <c r="DA11" s="65">
        <v>500</v>
      </c>
      <c r="DB11" s="64">
        <v>500</v>
      </c>
      <c r="DC11" s="66">
        <f t="shared" si="8"/>
        <v>100</v>
      </c>
      <c r="DD11" s="64">
        <f t="shared" si="6"/>
        <v>30</v>
      </c>
      <c r="DE11" s="43">
        <v>2</v>
      </c>
      <c r="DF11" s="62">
        <v>15</v>
      </c>
      <c r="DG11" s="64">
        <v>15</v>
      </c>
      <c r="DH11" s="62">
        <v>131</v>
      </c>
      <c r="DI11" s="64">
        <v>140</v>
      </c>
      <c r="DJ11" s="67"/>
      <c r="DK11" s="403">
        <v>0</v>
      </c>
      <c r="DL11" s="68">
        <v>375</v>
      </c>
      <c r="DM11" s="69">
        <v>20</v>
      </c>
      <c r="DN11" s="69">
        <v>15</v>
      </c>
      <c r="DO11" s="69">
        <v>20</v>
      </c>
      <c r="DP11" s="51">
        <v>240</v>
      </c>
      <c r="DQ11" s="51">
        <f t="shared" si="15"/>
        <v>120</v>
      </c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K11" s="43">
        <v>545</v>
      </c>
      <c r="EL11" s="43">
        <v>1526</v>
      </c>
      <c r="EM11" s="64">
        <v>470</v>
      </c>
    </row>
    <row r="12" spans="1:148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9"/>
        <v>100</v>
      </c>
      <c r="BK12" s="55" t="e">
        <f>BI12-#REF!</f>
        <v>#REF!</v>
      </c>
      <c r="BL12" s="53">
        <v>1630</v>
      </c>
      <c r="BM12" s="54">
        <v>564</v>
      </c>
      <c r="BN12" s="55">
        <f t="shared" si="10"/>
        <v>34.601226993865033</v>
      </c>
      <c r="BO12" s="55" t="e">
        <f>BM12-#REF!</f>
        <v>#REF!</v>
      </c>
      <c r="BP12" s="53">
        <v>3700</v>
      </c>
      <c r="BQ12" s="54">
        <v>1990</v>
      </c>
      <c r="BR12" s="55">
        <f t="shared" si="11"/>
        <v>53.783783783783775</v>
      </c>
      <c r="BS12" s="55" t="e">
        <f>BQ12-#REF!</f>
        <v>#REF!</v>
      </c>
      <c r="BT12" s="53">
        <v>3600</v>
      </c>
      <c r="BU12" s="53">
        <v>4800</v>
      </c>
      <c r="BV12" s="54">
        <v>7902</v>
      </c>
      <c r="BW12" s="55">
        <f t="shared" si="12"/>
        <v>164.625</v>
      </c>
      <c r="BX12" s="54" t="e">
        <f>BV12-#REF!</f>
        <v>#REF!</v>
      </c>
      <c r="BY12" s="54">
        <v>1990</v>
      </c>
      <c r="BZ12" s="54"/>
      <c r="CA12" s="38">
        <v>750</v>
      </c>
      <c r="CB12" s="38">
        <v>1278</v>
      </c>
      <c r="CC12" s="56">
        <f t="shared" si="13"/>
        <v>15.016269034770682</v>
      </c>
      <c r="CD12" s="57" t="e">
        <f t="shared" si="14"/>
        <v>#REF!</v>
      </c>
      <c r="CE12" s="57">
        <v>10</v>
      </c>
      <c r="CF12" s="80">
        <v>250</v>
      </c>
      <c r="CG12" s="45">
        <v>250</v>
      </c>
      <c r="CH12" s="80">
        <v>250</v>
      </c>
      <c r="CI12" s="58">
        <v>1380</v>
      </c>
      <c r="CJ12" s="59">
        <f t="shared" si="7"/>
        <v>1380</v>
      </c>
      <c r="CK12" s="60">
        <v>162</v>
      </c>
      <c r="CL12" s="43"/>
      <c r="CM12" s="43"/>
      <c r="CN12" s="43">
        <v>1380</v>
      </c>
      <c r="CO12" s="43">
        <f t="shared" si="2"/>
        <v>0</v>
      </c>
      <c r="CP12" s="404">
        <v>4290</v>
      </c>
      <c r="CQ12" s="43">
        <f t="shared" si="3"/>
        <v>240</v>
      </c>
      <c r="CR12" s="61">
        <f t="shared" si="4"/>
        <v>31.086956521739133</v>
      </c>
      <c r="CS12" s="62">
        <v>140</v>
      </c>
      <c r="CT12" s="62">
        <f t="shared" si="5"/>
        <v>100</v>
      </c>
      <c r="CU12" s="64"/>
      <c r="CV12" s="64"/>
      <c r="CW12" s="64"/>
      <c r="CX12" s="64"/>
      <c r="CY12" s="64"/>
      <c r="CZ12" s="64"/>
      <c r="DA12" s="65">
        <v>1800</v>
      </c>
      <c r="DB12" s="64">
        <v>662</v>
      </c>
      <c r="DC12" s="66">
        <f t="shared" si="8"/>
        <v>36.777777777777779</v>
      </c>
      <c r="DD12" s="64">
        <f t="shared" si="6"/>
        <v>30</v>
      </c>
      <c r="DE12" s="43">
        <v>1</v>
      </c>
      <c r="DF12" s="62">
        <v>55</v>
      </c>
      <c r="DG12" s="64">
        <v>55</v>
      </c>
      <c r="DH12" s="62">
        <v>350</v>
      </c>
      <c r="DI12" s="64">
        <v>350</v>
      </c>
      <c r="DJ12" s="67"/>
      <c r="DK12" s="403"/>
      <c r="DL12" s="68">
        <v>1502</v>
      </c>
      <c r="DM12" s="69">
        <v>41</v>
      </c>
      <c r="DN12" s="69"/>
      <c r="DO12" s="69">
        <v>41</v>
      </c>
      <c r="DP12" s="51">
        <v>679</v>
      </c>
      <c r="DQ12" s="70">
        <f t="shared" si="15"/>
        <v>165.60975609756099</v>
      </c>
      <c r="DR12" s="51">
        <v>25</v>
      </c>
      <c r="DS12" s="51"/>
      <c r="DT12" s="69">
        <v>25</v>
      </c>
      <c r="DU12" s="51">
        <v>360</v>
      </c>
      <c r="DV12" s="51">
        <f>DU12/DT12*10</f>
        <v>144</v>
      </c>
      <c r="DW12" s="51">
        <v>20</v>
      </c>
      <c r="DX12" s="51"/>
      <c r="DY12" s="69">
        <v>20</v>
      </c>
      <c r="DZ12" s="51">
        <v>318</v>
      </c>
      <c r="EA12" s="51">
        <f>DZ12/DY12*10</f>
        <v>159</v>
      </c>
      <c r="EB12" s="51">
        <v>25</v>
      </c>
      <c r="EC12" s="81">
        <v>25</v>
      </c>
      <c r="ED12" s="81">
        <v>1957</v>
      </c>
      <c r="EE12" s="51">
        <f>ED12/EC12*10</f>
        <v>782.8</v>
      </c>
      <c r="EF12" s="51">
        <f>DR12+DW12+EB12</f>
        <v>70</v>
      </c>
      <c r="EG12" s="51">
        <f>DT12+DY12+EC12</f>
        <v>70</v>
      </c>
      <c r="EH12" s="51">
        <f>DU12+DZ12+ED12</f>
        <v>2635</v>
      </c>
      <c r="EI12" s="51">
        <f>EH12/EG12*10</f>
        <v>376.42857142857144</v>
      </c>
      <c r="EK12" s="43">
        <v>1380</v>
      </c>
      <c r="EL12" s="43">
        <v>4050</v>
      </c>
      <c r="EM12" s="64">
        <v>632</v>
      </c>
    </row>
    <row r="13" spans="1:148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9"/>
        <v>100</v>
      </c>
      <c r="BK13" s="55" t="e">
        <f>BI13-#REF!</f>
        <v>#REF!</v>
      </c>
      <c r="BL13" s="53">
        <v>650</v>
      </c>
      <c r="BM13" s="54">
        <v>800</v>
      </c>
      <c r="BN13" s="55">
        <f t="shared" si="10"/>
        <v>123.07692307692308</v>
      </c>
      <c r="BO13" s="55" t="e">
        <f>BM13-#REF!</f>
        <v>#REF!</v>
      </c>
      <c r="BP13" s="53">
        <v>2850</v>
      </c>
      <c r="BQ13" s="54">
        <v>3030</v>
      </c>
      <c r="BR13" s="55">
        <f t="shared" si="11"/>
        <v>106.31578947368421</v>
      </c>
      <c r="BS13" s="55" t="e">
        <f>BQ13-#REF!</f>
        <v>#REF!</v>
      </c>
      <c r="BT13" s="53"/>
      <c r="BU13" s="53"/>
      <c r="BV13" s="54"/>
      <c r="BW13" s="55"/>
      <c r="BX13" s="54" t="e">
        <f>BV13-#REF!</f>
        <v>#REF!</v>
      </c>
      <c r="BY13" s="54">
        <v>3030</v>
      </c>
      <c r="BZ13" s="54">
        <v>100</v>
      </c>
      <c r="CA13" s="85">
        <v>620</v>
      </c>
      <c r="CB13" s="85">
        <v>730</v>
      </c>
      <c r="CC13" s="56">
        <f t="shared" si="13"/>
        <v>26.349914236706692</v>
      </c>
      <c r="CD13" s="57" t="e">
        <f t="shared" si="14"/>
        <v>#REF!</v>
      </c>
      <c r="CE13" s="57">
        <v>22</v>
      </c>
      <c r="CF13" s="80">
        <v>350</v>
      </c>
      <c r="CG13" s="45">
        <v>350</v>
      </c>
      <c r="CH13" s="80">
        <v>350</v>
      </c>
      <c r="CI13" s="58">
        <v>1113</v>
      </c>
      <c r="CJ13" s="59">
        <f t="shared" si="7"/>
        <v>1113</v>
      </c>
      <c r="CK13" s="60"/>
      <c r="CL13" s="43">
        <v>196</v>
      </c>
      <c r="CM13" s="57"/>
      <c r="CN13" s="43">
        <v>917</v>
      </c>
      <c r="CO13" s="43">
        <f t="shared" si="2"/>
        <v>0</v>
      </c>
      <c r="CP13" s="43">
        <v>2256</v>
      </c>
      <c r="CQ13" s="43">
        <f t="shared" si="3"/>
        <v>0</v>
      </c>
      <c r="CR13" s="61">
        <f t="shared" si="4"/>
        <v>24.601962922573609</v>
      </c>
      <c r="CS13" s="62">
        <v>45</v>
      </c>
      <c r="CT13" s="62">
        <f t="shared" si="5"/>
        <v>100</v>
      </c>
      <c r="CU13" s="64"/>
      <c r="CV13" s="64"/>
      <c r="CW13" s="64"/>
      <c r="CX13" s="64"/>
      <c r="CY13" s="64"/>
      <c r="CZ13" s="64"/>
      <c r="DA13" s="65">
        <v>800</v>
      </c>
      <c r="DB13" s="64">
        <v>550</v>
      </c>
      <c r="DC13" s="66">
        <f t="shared" si="8"/>
        <v>68.75</v>
      </c>
      <c r="DD13" s="64">
        <f t="shared" si="6"/>
        <v>20</v>
      </c>
      <c r="DE13" s="43">
        <v>1</v>
      </c>
      <c r="DF13" s="62">
        <v>77</v>
      </c>
      <c r="DG13" s="64">
        <v>77</v>
      </c>
      <c r="DH13" s="62">
        <v>252</v>
      </c>
      <c r="DI13" s="64">
        <v>260</v>
      </c>
      <c r="DJ13" s="67"/>
      <c r="DK13" s="67">
        <v>10</v>
      </c>
      <c r="DL13" s="68">
        <v>583</v>
      </c>
      <c r="DM13" s="69">
        <v>20</v>
      </c>
      <c r="DN13" s="51"/>
      <c r="DO13" s="69">
        <v>20</v>
      </c>
      <c r="DP13" s="51">
        <v>160</v>
      </c>
      <c r="DQ13" s="70">
        <f t="shared" si="15"/>
        <v>80</v>
      </c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K13" s="43">
        <v>917</v>
      </c>
      <c r="EL13" s="43">
        <v>2256</v>
      </c>
      <c r="EM13" s="64">
        <v>530</v>
      </c>
    </row>
    <row r="14" spans="1:148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9"/>
        <v>100</v>
      </c>
      <c r="BK14" s="55" t="e">
        <f>BI14-#REF!</f>
        <v>#REF!</v>
      </c>
      <c r="BL14" s="53">
        <v>500</v>
      </c>
      <c r="BM14" s="54">
        <v>670</v>
      </c>
      <c r="BN14" s="55">
        <f t="shared" si="10"/>
        <v>134</v>
      </c>
      <c r="BO14" s="55" t="e">
        <f>BM14-#REF!</f>
        <v>#REF!</v>
      </c>
      <c r="BP14" s="53">
        <v>1100</v>
      </c>
      <c r="BQ14" s="54">
        <v>1100</v>
      </c>
      <c r="BR14" s="55">
        <f t="shared" si="11"/>
        <v>100</v>
      </c>
      <c r="BS14" s="55" t="e">
        <f>BQ14-#REF!</f>
        <v>#REF!</v>
      </c>
      <c r="BT14" s="53">
        <v>3200</v>
      </c>
      <c r="BU14" s="53">
        <v>4300</v>
      </c>
      <c r="BV14" s="54">
        <v>3576</v>
      </c>
      <c r="BW14" s="55">
        <f t="shared" si="12"/>
        <v>83.16279069767441</v>
      </c>
      <c r="BX14" s="54" t="e">
        <f>BV14-#REF!</f>
        <v>#REF!</v>
      </c>
      <c r="BY14" s="54"/>
      <c r="BZ14" s="54">
        <v>100</v>
      </c>
      <c r="CA14" s="38">
        <v>800</v>
      </c>
      <c r="CB14" s="38">
        <v>350</v>
      </c>
      <c r="CC14" s="56">
        <f t="shared" si="13"/>
        <v>22.852600832937359</v>
      </c>
      <c r="CD14" s="57" t="e">
        <f t="shared" si="14"/>
        <v>#REF!</v>
      </c>
      <c r="CE14" s="57">
        <v>23.5</v>
      </c>
      <c r="CF14" s="43">
        <v>150</v>
      </c>
      <c r="CG14" s="45">
        <v>150</v>
      </c>
      <c r="CH14" s="80">
        <v>150</v>
      </c>
      <c r="CI14" s="58">
        <v>1085</v>
      </c>
      <c r="CJ14" s="59">
        <f t="shared" si="7"/>
        <v>1085</v>
      </c>
      <c r="CK14" s="60"/>
      <c r="CL14" s="43">
        <v>200</v>
      </c>
      <c r="CM14" s="43"/>
      <c r="CN14" s="43">
        <v>885</v>
      </c>
      <c r="CO14" s="43">
        <f t="shared" si="2"/>
        <v>0</v>
      </c>
      <c r="CP14" s="43">
        <v>2252</v>
      </c>
      <c r="CQ14" s="43">
        <f t="shared" si="3"/>
        <v>0</v>
      </c>
      <c r="CR14" s="61">
        <f t="shared" si="4"/>
        <v>25.44632768361582</v>
      </c>
      <c r="CS14" s="62">
        <v>40</v>
      </c>
      <c r="CT14" s="62">
        <f t="shared" si="5"/>
        <v>100</v>
      </c>
      <c r="CU14" s="64"/>
      <c r="CV14" s="64"/>
      <c r="CW14" s="64"/>
      <c r="CX14" s="64"/>
      <c r="CY14" s="64"/>
      <c r="CZ14" s="64"/>
      <c r="DA14" s="65">
        <v>900</v>
      </c>
      <c r="DB14" s="64">
        <v>500</v>
      </c>
      <c r="DC14" s="66">
        <f t="shared" si="8"/>
        <v>55.555555555555557</v>
      </c>
      <c r="DD14" s="64">
        <f t="shared" si="6"/>
        <v>50</v>
      </c>
      <c r="DE14" s="43">
        <v>3</v>
      </c>
      <c r="DF14" s="62">
        <v>56</v>
      </c>
      <c r="DG14" s="64"/>
      <c r="DH14" s="62">
        <v>223</v>
      </c>
      <c r="DI14" s="64">
        <v>290</v>
      </c>
      <c r="DJ14" s="67"/>
      <c r="DK14" s="403">
        <v>0</v>
      </c>
      <c r="DL14" s="68">
        <v>538</v>
      </c>
      <c r="DM14" s="69">
        <v>7</v>
      </c>
      <c r="DN14" s="69"/>
      <c r="DO14" s="69">
        <v>7</v>
      </c>
      <c r="DP14" s="51">
        <v>18</v>
      </c>
      <c r="DQ14" s="70">
        <f t="shared" si="15"/>
        <v>25.714285714285715</v>
      </c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K14" s="43">
        <v>885</v>
      </c>
      <c r="EL14" s="43">
        <v>2252</v>
      </c>
      <c r="EM14" s="64">
        <v>450</v>
      </c>
    </row>
    <row r="15" spans="1:148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9"/>
        <v>100</v>
      </c>
      <c r="BK15" s="55" t="e">
        <f>BI15-#REF!</f>
        <v>#REF!</v>
      </c>
      <c r="BL15" s="53">
        <v>750</v>
      </c>
      <c r="BM15" s="54">
        <v>1420</v>
      </c>
      <c r="BN15" s="55">
        <f t="shared" si="10"/>
        <v>189.33333333333334</v>
      </c>
      <c r="BO15" s="55" t="e">
        <f>BM15-#REF!</f>
        <v>#REF!</v>
      </c>
      <c r="BP15" s="53">
        <v>2460</v>
      </c>
      <c r="BQ15" s="54">
        <v>4600</v>
      </c>
      <c r="BR15" s="55">
        <f t="shared" si="11"/>
        <v>186.99186991869919</v>
      </c>
      <c r="BS15" s="55" t="e">
        <f>BQ15-#REF!</f>
        <v>#REF!</v>
      </c>
      <c r="BT15" s="53">
        <v>3780</v>
      </c>
      <c r="BU15" s="53">
        <v>5000</v>
      </c>
      <c r="BV15" s="54"/>
      <c r="BW15" s="55">
        <f t="shared" si="12"/>
        <v>0</v>
      </c>
      <c r="BX15" s="54" t="e">
        <f>BV15-#REF!</f>
        <v>#REF!</v>
      </c>
      <c r="BY15" s="54">
        <v>4600</v>
      </c>
      <c r="BZ15" s="54">
        <v>120</v>
      </c>
      <c r="CA15" s="38">
        <v>760</v>
      </c>
      <c r="CB15" s="38">
        <v>560</v>
      </c>
      <c r="CC15" s="56">
        <f t="shared" si="13"/>
        <v>32.883522727272727</v>
      </c>
      <c r="CD15" s="57" t="e">
        <f t="shared" si="14"/>
        <v>#REF!</v>
      </c>
      <c r="CE15" s="57">
        <v>26</v>
      </c>
      <c r="CF15" s="43">
        <v>1000</v>
      </c>
      <c r="CG15" s="45">
        <v>1000</v>
      </c>
      <c r="CH15" s="80">
        <v>1000</v>
      </c>
      <c r="CI15" s="58">
        <v>2000</v>
      </c>
      <c r="CJ15" s="59">
        <f t="shared" si="7"/>
        <v>2000</v>
      </c>
      <c r="CK15" s="60">
        <v>150</v>
      </c>
      <c r="CL15" s="43">
        <v>480</v>
      </c>
      <c r="CM15" s="43"/>
      <c r="CN15" s="43">
        <v>1520</v>
      </c>
      <c r="CO15" s="43">
        <f t="shared" si="2"/>
        <v>0</v>
      </c>
      <c r="CP15" s="43">
        <v>2508</v>
      </c>
      <c r="CQ15" s="43">
        <f t="shared" si="3"/>
        <v>0</v>
      </c>
      <c r="CR15" s="61">
        <f t="shared" si="4"/>
        <v>16.5</v>
      </c>
      <c r="CS15" s="62">
        <v>80</v>
      </c>
      <c r="CT15" s="62">
        <f t="shared" si="5"/>
        <v>100</v>
      </c>
      <c r="CU15" s="64"/>
      <c r="CV15" s="66"/>
      <c r="CW15" s="66"/>
      <c r="CX15" s="66"/>
      <c r="CY15" s="66"/>
      <c r="CZ15" s="66"/>
      <c r="DA15" s="65">
        <v>1200</v>
      </c>
      <c r="DB15" s="64">
        <v>540</v>
      </c>
      <c r="DC15" s="66">
        <f t="shared" si="8"/>
        <v>45</v>
      </c>
      <c r="DD15" s="64">
        <f t="shared" si="6"/>
        <v>30</v>
      </c>
      <c r="DE15" s="43">
        <v>2</v>
      </c>
      <c r="DF15" s="62">
        <v>220</v>
      </c>
      <c r="DG15" s="64">
        <v>220</v>
      </c>
      <c r="DH15" s="62">
        <v>345</v>
      </c>
      <c r="DI15" s="64">
        <v>360</v>
      </c>
      <c r="DJ15" s="67"/>
      <c r="DK15" s="67"/>
      <c r="DL15" s="68">
        <v>704</v>
      </c>
      <c r="DM15" s="69">
        <v>5</v>
      </c>
      <c r="DN15" s="69"/>
      <c r="DO15" s="69">
        <v>5</v>
      </c>
      <c r="DP15" s="51">
        <v>60</v>
      </c>
      <c r="DQ15" s="51">
        <f t="shared" si="15"/>
        <v>120</v>
      </c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K15" s="43">
        <v>1520</v>
      </c>
      <c r="EL15" s="43">
        <v>2508</v>
      </c>
      <c r="EM15" s="64">
        <v>510</v>
      </c>
    </row>
    <row r="16" spans="1:148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9"/>
        <v>100</v>
      </c>
      <c r="BK16" s="55" t="e">
        <f>BI16-#REF!</f>
        <v>#REF!</v>
      </c>
      <c r="BL16" s="53">
        <v>590</v>
      </c>
      <c r="BM16" s="54">
        <v>706</v>
      </c>
      <c r="BN16" s="55">
        <f t="shared" si="10"/>
        <v>119.66101694915254</v>
      </c>
      <c r="BO16" s="55" t="e">
        <f>BM16-#REF!</f>
        <v>#REF!</v>
      </c>
      <c r="BP16" s="53">
        <v>3200</v>
      </c>
      <c r="BQ16" s="54">
        <v>5142</v>
      </c>
      <c r="BR16" s="55">
        <f t="shared" si="11"/>
        <v>160.6875</v>
      </c>
      <c r="BS16" s="55" t="e">
        <f>BQ16-#REF!</f>
        <v>#REF!</v>
      </c>
      <c r="BT16" s="53">
        <v>5700</v>
      </c>
      <c r="BU16" s="53">
        <v>7580</v>
      </c>
      <c r="BV16" s="54">
        <v>5320</v>
      </c>
      <c r="BW16" s="55">
        <f t="shared" si="12"/>
        <v>70.184696569920845</v>
      </c>
      <c r="BX16" s="54" t="e">
        <f>BV16-#REF!</f>
        <v>#REF!</v>
      </c>
      <c r="BY16" s="54"/>
      <c r="BZ16" s="54">
        <v>30</v>
      </c>
      <c r="CA16" s="85">
        <v>1030</v>
      </c>
      <c r="CB16" s="85">
        <v>1058</v>
      </c>
      <c r="CC16" s="56">
        <f t="shared" si="13"/>
        <v>25.998091934084997</v>
      </c>
      <c r="CD16" s="57" t="e">
        <f t="shared" si="14"/>
        <v>#REF!</v>
      </c>
      <c r="CE16" s="57">
        <v>23.8</v>
      </c>
      <c r="CF16" s="80">
        <v>500</v>
      </c>
      <c r="CG16" s="45">
        <v>500</v>
      </c>
      <c r="CH16" s="80">
        <v>500</v>
      </c>
      <c r="CI16" s="58">
        <v>1863</v>
      </c>
      <c r="CJ16" s="59">
        <f t="shared" si="7"/>
        <v>1863</v>
      </c>
      <c r="CK16" s="60">
        <v>311</v>
      </c>
      <c r="CL16" s="43">
        <v>310</v>
      </c>
      <c r="CM16" s="43"/>
      <c r="CN16" s="43">
        <v>1553</v>
      </c>
      <c r="CO16" s="43">
        <f t="shared" si="2"/>
        <v>0</v>
      </c>
      <c r="CP16" s="43">
        <v>3246</v>
      </c>
      <c r="CQ16" s="43">
        <f t="shared" si="3"/>
        <v>0</v>
      </c>
      <c r="CR16" s="61">
        <f t="shared" si="4"/>
        <v>20.901481004507403</v>
      </c>
      <c r="CS16" s="62">
        <v>42</v>
      </c>
      <c r="CT16" s="62">
        <f t="shared" si="5"/>
        <v>100</v>
      </c>
      <c r="CU16" s="64"/>
      <c r="CV16" s="64">
        <v>355</v>
      </c>
      <c r="CW16" s="64">
        <v>355</v>
      </c>
      <c r="CX16" s="64">
        <f>CW16/CV16*100</f>
        <v>100</v>
      </c>
      <c r="CY16" s="64">
        <v>90</v>
      </c>
      <c r="CZ16" s="64">
        <v>154</v>
      </c>
      <c r="DA16" s="65">
        <v>1700</v>
      </c>
      <c r="DB16" s="64">
        <v>1126</v>
      </c>
      <c r="DC16" s="66">
        <f t="shared" si="8"/>
        <v>66.235294117647058</v>
      </c>
      <c r="DD16" s="64">
        <f t="shared" si="6"/>
        <v>150</v>
      </c>
      <c r="DE16" s="43">
        <v>5</v>
      </c>
      <c r="DF16" s="62">
        <v>110</v>
      </c>
      <c r="DG16" s="64">
        <v>110</v>
      </c>
      <c r="DH16" s="62">
        <v>325</v>
      </c>
      <c r="DI16" s="64">
        <v>400</v>
      </c>
      <c r="DJ16" s="67">
        <v>40</v>
      </c>
      <c r="DK16" s="67"/>
      <c r="DL16" s="68">
        <v>1153</v>
      </c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K16" s="43">
        <v>1553</v>
      </c>
      <c r="EL16" s="43">
        <v>3246</v>
      </c>
      <c r="EM16" s="64">
        <v>976</v>
      </c>
    </row>
    <row r="17" spans="1:143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9"/>
        <v>100</v>
      </c>
      <c r="BK17" s="55" t="e">
        <f>BI17-#REF!</f>
        <v>#REF!</v>
      </c>
      <c r="BL17" s="53">
        <v>280</v>
      </c>
      <c r="BM17" s="54">
        <v>280</v>
      </c>
      <c r="BN17" s="55">
        <f t="shared" si="10"/>
        <v>100</v>
      </c>
      <c r="BO17" s="55" t="e">
        <f>BM17-#REF!</f>
        <v>#REF!</v>
      </c>
      <c r="BP17" s="53"/>
      <c r="BQ17" s="54">
        <v>1800</v>
      </c>
      <c r="BR17" s="55"/>
      <c r="BS17" s="55" t="e">
        <f>BQ17-#REF!</f>
        <v>#REF!</v>
      </c>
      <c r="BT17" s="53">
        <v>630</v>
      </c>
      <c r="BU17" s="53">
        <v>850</v>
      </c>
      <c r="BV17" s="54">
        <v>850</v>
      </c>
      <c r="BW17" s="55">
        <f t="shared" si="12"/>
        <v>100</v>
      </c>
      <c r="BX17" s="54" t="e">
        <f>BV17-#REF!</f>
        <v>#REF!</v>
      </c>
      <c r="BY17" s="54"/>
      <c r="BZ17" s="54">
        <v>80</v>
      </c>
      <c r="CA17" s="85">
        <v>100</v>
      </c>
      <c r="CB17" s="85">
        <v>100</v>
      </c>
      <c r="CC17" s="56">
        <f t="shared" si="13"/>
        <v>35.780229261678784</v>
      </c>
      <c r="CD17" s="57" t="e">
        <f t="shared" si="14"/>
        <v>#REF!</v>
      </c>
      <c r="CE17" s="57">
        <v>22.4</v>
      </c>
      <c r="CF17" s="80">
        <v>100</v>
      </c>
      <c r="CG17" s="45">
        <v>100</v>
      </c>
      <c r="CH17" s="80">
        <v>100</v>
      </c>
      <c r="CI17" s="58">
        <v>520</v>
      </c>
      <c r="CJ17" s="59">
        <f t="shared" si="7"/>
        <v>520</v>
      </c>
      <c r="CK17" s="60"/>
      <c r="CL17" s="43">
        <v>50</v>
      </c>
      <c r="CM17" s="43"/>
      <c r="CN17" s="43">
        <v>470</v>
      </c>
      <c r="CO17" s="43">
        <f t="shared" si="2"/>
        <v>0</v>
      </c>
      <c r="CP17" s="43">
        <v>1410</v>
      </c>
      <c r="CQ17" s="43">
        <f t="shared" si="3"/>
        <v>0</v>
      </c>
      <c r="CR17" s="61">
        <f t="shared" si="4"/>
        <v>30</v>
      </c>
      <c r="CS17" s="62">
        <v>14</v>
      </c>
      <c r="CT17" s="62">
        <f t="shared" si="5"/>
        <v>100</v>
      </c>
      <c r="CU17" s="64"/>
      <c r="CV17" s="66"/>
      <c r="CW17" s="66"/>
      <c r="CX17" s="64"/>
      <c r="CY17" s="64"/>
      <c r="CZ17" s="64"/>
      <c r="DA17" s="65">
        <v>350</v>
      </c>
      <c r="DB17" s="64">
        <v>360</v>
      </c>
      <c r="DC17" s="64">
        <f t="shared" si="8"/>
        <v>102.85714285714285</v>
      </c>
      <c r="DD17" s="64">
        <f t="shared" si="6"/>
        <v>10</v>
      </c>
      <c r="DE17" s="43">
        <v>1</v>
      </c>
      <c r="DF17" s="62">
        <v>57</v>
      </c>
      <c r="DG17" s="64">
        <v>60</v>
      </c>
      <c r="DH17" s="62">
        <v>80</v>
      </c>
      <c r="DI17" s="64">
        <v>145</v>
      </c>
      <c r="DJ17" s="67"/>
      <c r="DK17" s="403">
        <v>0</v>
      </c>
      <c r="DL17" s="68">
        <v>244</v>
      </c>
      <c r="DM17" s="69">
        <v>10</v>
      </c>
      <c r="DN17" s="69"/>
      <c r="DO17" s="69">
        <v>10</v>
      </c>
      <c r="DP17" s="51">
        <v>100</v>
      </c>
      <c r="DQ17" s="51">
        <f>DP17/DO17*10</f>
        <v>100</v>
      </c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K17" s="43">
        <v>470</v>
      </c>
      <c r="EL17" s="43">
        <v>1410</v>
      </c>
      <c r="EM17" s="64">
        <v>350</v>
      </c>
    </row>
    <row r="18" spans="1:143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9"/>
        <v>100</v>
      </c>
      <c r="BK18" s="55" t="e">
        <f>BI18-#REF!</f>
        <v>#REF!</v>
      </c>
      <c r="BL18" s="53">
        <v>680</v>
      </c>
      <c r="BM18" s="54">
        <v>750</v>
      </c>
      <c r="BN18" s="55">
        <f t="shared" si="10"/>
        <v>110.29411764705883</v>
      </c>
      <c r="BO18" s="55" t="e">
        <f>BM18-#REF!</f>
        <v>#REF!</v>
      </c>
      <c r="BP18" s="53">
        <v>1300</v>
      </c>
      <c r="BQ18" s="54">
        <v>1385</v>
      </c>
      <c r="BR18" s="55">
        <f t="shared" si="11"/>
        <v>106.53846153846153</v>
      </c>
      <c r="BS18" s="55" t="e">
        <f>BQ18-#REF!</f>
        <v>#REF!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 t="e">
        <f>BV18-#REF!</f>
        <v>#REF!</v>
      </c>
      <c r="BY18" s="54">
        <v>677</v>
      </c>
      <c r="BZ18" s="54">
        <v>170</v>
      </c>
      <c r="CA18" s="38">
        <v>174</v>
      </c>
      <c r="CB18" s="38">
        <v>261</v>
      </c>
      <c r="CC18" s="56">
        <f t="shared" si="13"/>
        <v>25.79000872968939</v>
      </c>
      <c r="CD18" s="57" t="e">
        <f t="shared" si="14"/>
        <v>#REF!</v>
      </c>
      <c r="CE18" s="57">
        <v>22</v>
      </c>
      <c r="CF18" s="80">
        <v>500</v>
      </c>
      <c r="CG18" s="45">
        <v>500</v>
      </c>
      <c r="CH18" s="80">
        <v>500</v>
      </c>
      <c r="CI18" s="58">
        <v>1800</v>
      </c>
      <c r="CJ18" s="59">
        <f t="shared" si="7"/>
        <v>1800</v>
      </c>
      <c r="CK18" s="86"/>
      <c r="CL18" s="43">
        <v>260</v>
      </c>
      <c r="CM18" s="43"/>
      <c r="CN18" s="43">
        <v>1540</v>
      </c>
      <c r="CO18" s="43">
        <f t="shared" si="2"/>
        <v>0</v>
      </c>
      <c r="CP18" s="43">
        <v>2929</v>
      </c>
      <c r="CQ18" s="43">
        <f t="shared" si="3"/>
        <v>0</v>
      </c>
      <c r="CR18" s="61">
        <f t="shared" si="4"/>
        <v>19.019480519480521</v>
      </c>
      <c r="CS18" s="62">
        <v>35</v>
      </c>
      <c r="CT18" s="62">
        <f t="shared" si="5"/>
        <v>100</v>
      </c>
      <c r="CU18" s="64"/>
      <c r="CV18" s="64"/>
      <c r="CW18" s="64"/>
      <c r="CX18" s="64"/>
      <c r="CY18" s="64"/>
      <c r="CZ18" s="64"/>
      <c r="DA18" s="65">
        <v>1500</v>
      </c>
      <c r="DB18" s="64">
        <v>900</v>
      </c>
      <c r="DC18" s="66">
        <f t="shared" si="8"/>
        <v>60</v>
      </c>
      <c r="DD18" s="64">
        <f t="shared" si="6"/>
        <v>0</v>
      </c>
      <c r="DE18" s="43"/>
      <c r="DF18" s="62">
        <v>110</v>
      </c>
      <c r="DG18" s="64">
        <v>110</v>
      </c>
      <c r="DH18" s="62">
        <v>337</v>
      </c>
      <c r="DI18" s="64">
        <v>340</v>
      </c>
      <c r="DJ18" s="67"/>
      <c r="DK18" s="403">
        <v>5</v>
      </c>
      <c r="DL18" s="68">
        <v>534</v>
      </c>
      <c r="DM18" s="69">
        <v>20</v>
      </c>
      <c r="DN18" s="51"/>
      <c r="DO18" s="69">
        <v>20</v>
      </c>
      <c r="DP18" s="51">
        <v>300</v>
      </c>
      <c r="DQ18" s="51">
        <f>DP18/DO18*10</f>
        <v>150</v>
      </c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K18" s="43">
        <v>1540</v>
      </c>
      <c r="EL18" s="43">
        <v>2929</v>
      </c>
      <c r="EM18" s="64">
        <v>900</v>
      </c>
    </row>
    <row r="19" spans="1:143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9"/>
        <v>100</v>
      </c>
      <c r="BK19" s="55" t="e">
        <f>BI19-#REF!</f>
        <v>#REF!</v>
      </c>
      <c r="BL19" s="53">
        <v>280</v>
      </c>
      <c r="BM19" s="54">
        <v>282</v>
      </c>
      <c r="BN19" s="55">
        <f t="shared" si="10"/>
        <v>100.71428571428571</v>
      </c>
      <c r="BO19" s="55" t="e">
        <f>BM19-#REF!</f>
        <v>#REF!</v>
      </c>
      <c r="BP19" s="53">
        <v>400</v>
      </c>
      <c r="BQ19" s="54">
        <v>406</v>
      </c>
      <c r="BR19" s="55">
        <f t="shared" si="11"/>
        <v>101.49999999999999</v>
      </c>
      <c r="BS19" s="55" t="e">
        <f>BQ19-#REF!</f>
        <v>#REF!</v>
      </c>
      <c r="BT19" s="53">
        <v>1800</v>
      </c>
      <c r="BU19" s="53">
        <v>2400</v>
      </c>
      <c r="BV19" s="54">
        <v>2888</v>
      </c>
      <c r="BW19" s="55">
        <f t="shared" si="12"/>
        <v>120.33333333333334</v>
      </c>
      <c r="BX19" s="54" t="e">
        <f>BV19-#REF!</f>
        <v>#REF!</v>
      </c>
      <c r="BY19" s="54"/>
      <c r="BZ19" s="54">
        <v>55</v>
      </c>
      <c r="CA19" s="38">
        <v>187</v>
      </c>
      <c r="CB19" s="38">
        <v>202</v>
      </c>
      <c r="CC19" s="56">
        <f t="shared" si="13"/>
        <v>32.532576769025361</v>
      </c>
      <c r="CD19" s="57" t="e">
        <f t="shared" si="14"/>
        <v>#REF!</v>
      </c>
      <c r="CE19" s="57">
        <v>16.8</v>
      </c>
      <c r="CF19" s="80">
        <v>63</v>
      </c>
      <c r="CG19" s="45">
        <v>60</v>
      </c>
      <c r="CH19" s="80">
        <v>63</v>
      </c>
      <c r="CI19" s="58">
        <v>287</v>
      </c>
      <c r="CJ19" s="59">
        <f t="shared" si="7"/>
        <v>287</v>
      </c>
      <c r="CK19" s="87"/>
      <c r="CL19" s="43">
        <v>40</v>
      </c>
      <c r="CM19" s="43"/>
      <c r="CN19" s="43">
        <v>247</v>
      </c>
      <c r="CO19" s="43">
        <f t="shared" si="2"/>
        <v>0</v>
      </c>
      <c r="CP19" s="43">
        <v>545</v>
      </c>
      <c r="CQ19" s="43">
        <f t="shared" si="3"/>
        <v>0</v>
      </c>
      <c r="CR19" s="61">
        <f t="shared" si="4"/>
        <v>22.064777327935225</v>
      </c>
      <c r="CS19" s="62"/>
      <c r="CT19" s="62">
        <f t="shared" si="5"/>
        <v>100</v>
      </c>
      <c r="CU19" s="88"/>
      <c r="CV19" s="66"/>
      <c r="CW19" s="66"/>
      <c r="CX19" s="64"/>
      <c r="CY19" s="64"/>
      <c r="CZ19" s="64"/>
      <c r="DA19" s="65">
        <v>300</v>
      </c>
      <c r="DB19" s="64">
        <v>110</v>
      </c>
      <c r="DC19" s="66">
        <f t="shared" si="8"/>
        <v>36.666666666666664</v>
      </c>
      <c r="DD19" s="64">
        <f t="shared" si="6"/>
        <v>15</v>
      </c>
      <c r="DE19" s="43">
        <v>1</v>
      </c>
      <c r="DF19" s="62">
        <v>12</v>
      </c>
      <c r="DG19" s="64"/>
      <c r="DH19" s="62">
        <v>70</v>
      </c>
      <c r="DI19" s="64">
        <v>45</v>
      </c>
      <c r="DJ19" s="67"/>
      <c r="DK19" s="67">
        <v>0</v>
      </c>
      <c r="DL19" s="68">
        <v>214</v>
      </c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K19" s="43">
        <v>247</v>
      </c>
      <c r="EL19" s="43">
        <v>545</v>
      </c>
      <c r="EM19" s="64">
        <v>95</v>
      </c>
    </row>
    <row r="20" spans="1:143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9"/>
        <v>100</v>
      </c>
      <c r="BK20" s="55" t="e">
        <f>BI20-#REF!</f>
        <v>#REF!</v>
      </c>
      <c r="BL20" s="53">
        <v>280</v>
      </c>
      <c r="BM20" s="54">
        <v>201</v>
      </c>
      <c r="BN20" s="55">
        <f t="shared" si="10"/>
        <v>71.785714285714292</v>
      </c>
      <c r="BO20" s="55" t="e">
        <f>BM20-#REF!</f>
        <v>#REF!</v>
      </c>
      <c r="BP20" s="53"/>
      <c r="BQ20" s="54"/>
      <c r="BR20" s="55"/>
      <c r="BS20" s="55" t="e">
        <f>BQ20-#REF!</f>
        <v>#REF!</v>
      </c>
      <c r="BT20" s="53">
        <v>1200</v>
      </c>
      <c r="BU20" s="53">
        <v>1500</v>
      </c>
      <c r="BV20" s="54">
        <v>1960</v>
      </c>
      <c r="BW20" s="55">
        <f t="shared" si="12"/>
        <v>130.66666666666666</v>
      </c>
      <c r="BX20" s="54" t="e">
        <f>BV20-#REF!</f>
        <v>#REF!</v>
      </c>
      <c r="BY20" s="54"/>
      <c r="BZ20" s="54"/>
      <c r="CA20" s="38">
        <v>150</v>
      </c>
      <c r="CB20" s="38">
        <v>212</v>
      </c>
      <c r="CC20" s="56">
        <f t="shared" si="13"/>
        <v>16.51921816990609</v>
      </c>
      <c r="CD20" s="57" t="e">
        <f t="shared" si="14"/>
        <v>#REF!</v>
      </c>
      <c r="CE20" s="57">
        <v>4.9000000000000004</v>
      </c>
      <c r="CF20" s="80">
        <v>100</v>
      </c>
      <c r="CG20" s="45">
        <v>100</v>
      </c>
      <c r="CH20" s="80">
        <v>100</v>
      </c>
      <c r="CI20" s="58">
        <v>355</v>
      </c>
      <c r="CJ20" s="59">
        <f t="shared" si="7"/>
        <v>355</v>
      </c>
      <c r="CK20" s="87"/>
      <c r="CL20" s="43">
        <v>195</v>
      </c>
      <c r="CM20" s="43"/>
      <c r="CN20" s="43">
        <v>160</v>
      </c>
      <c r="CO20" s="43">
        <f t="shared" si="2"/>
        <v>0</v>
      </c>
      <c r="CP20" s="43">
        <v>347</v>
      </c>
      <c r="CQ20" s="43">
        <f t="shared" si="3"/>
        <v>0</v>
      </c>
      <c r="CR20" s="61">
        <f t="shared" si="4"/>
        <v>21.6875</v>
      </c>
      <c r="CS20" s="62"/>
      <c r="CT20" s="62">
        <f t="shared" si="5"/>
        <v>100</v>
      </c>
      <c r="CU20" s="64"/>
      <c r="CV20" s="66"/>
      <c r="CW20" s="66"/>
      <c r="CX20" s="64"/>
      <c r="CY20" s="64"/>
      <c r="CZ20" s="64"/>
      <c r="DA20" s="65">
        <v>280</v>
      </c>
      <c r="DB20" s="65">
        <v>152</v>
      </c>
      <c r="DC20" s="66">
        <f t="shared" si="8"/>
        <v>54.285714285714285</v>
      </c>
      <c r="DD20" s="64">
        <f t="shared" si="6"/>
        <v>10</v>
      </c>
      <c r="DE20" s="43">
        <v>1</v>
      </c>
      <c r="DF20" s="62">
        <v>22</v>
      </c>
      <c r="DG20" s="89"/>
      <c r="DH20" s="62">
        <v>40</v>
      </c>
      <c r="DI20" s="64"/>
      <c r="DJ20" s="67"/>
      <c r="DK20" s="67"/>
      <c r="DL20" s="68">
        <v>241</v>
      </c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K20" s="43">
        <v>160</v>
      </c>
      <c r="EL20" s="43">
        <v>347</v>
      </c>
      <c r="EM20" s="65">
        <v>142</v>
      </c>
    </row>
    <row r="21" spans="1:143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 t="e">
        <f>BI21-#REF!</f>
        <v>#REF!</v>
      </c>
      <c r="BL21" s="53"/>
      <c r="BM21" s="54"/>
      <c r="BN21" s="55"/>
      <c r="BO21" s="55" t="e">
        <f>BM21-#REF!</f>
        <v>#REF!</v>
      </c>
      <c r="BP21" s="53"/>
      <c r="BQ21" s="54"/>
      <c r="BR21" s="55"/>
      <c r="BS21" s="55" t="e">
        <f>BQ21-#REF!</f>
        <v>#REF!</v>
      </c>
      <c r="BT21" s="53"/>
      <c r="BU21" s="53"/>
      <c r="BV21" s="54"/>
      <c r="BW21" s="55"/>
      <c r="BX21" s="54" t="e">
        <f>BV21-#REF!</f>
        <v>#REF!</v>
      </c>
      <c r="BY21" s="54"/>
      <c r="BZ21" s="54"/>
      <c r="CA21" s="38">
        <v>100</v>
      </c>
      <c r="CB21" s="38">
        <v>150</v>
      </c>
      <c r="CC21" s="56"/>
      <c r="CD21" s="57"/>
      <c r="CE21" s="57"/>
      <c r="CF21" s="43"/>
      <c r="CG21" s="45"/>
      <c r="CH21" s="43"/>
      <c r="CI21" s="58">
        <v>100</v>
      </c>
      <c r="CJ21" s="59">
        <f t="shared" si="7"/>
        <v>100</v>
      </c>
      <c r="CK21" s="86"/>
      <c r="CL21" s="57"/>
      <c r="CM21" s="43"/>
      <c r="CN21" s="43">
        <v>100</v>
      </c>
      <c r="CO21" s="43">
        <f t="shared" si="2"/>
        <v>0</v>
      </c>
      <c r="CP21" s="43">
        <v>200</v>
      </c>
      <c r="CQ21" s="43">
        <f t="shared" si="3"/>
        <v>0</v>
      </c>
      <c r="CR21" s="61">
        <f t="shared" si="4"/>
        <v>20</v>
      </c>
      <c r="CS21" s="62"/>
      <c r="CT21" s="62">
        <f t="shared" si="5"/>
        <v>100</v>
      </c>
      <c r="CU21" s="64"/>
      <c r="CV21" s="64"/>
      <c r="CW21" s="64"/>
      <c r="CX21" s="64"/>
      <c r="CY21" s="64"/>
      <c r="CZ21" s="64"/>
      <c r="DA21" s="65">
        <v>0</v>
      </c>
      <c r="DB21" s="78">
        <v>100</v>
      </c>
      <c r="DC21" s="64">
        <v>0</v>
      </c>
      <c r="DD21" s="64">
        <f t="shared" si="6"/>
        <v>0</v>
      </c>
      <c r="DE21" s="43"/>
      <c r="DF21" s="62">
        <v>22</v>
      </c>
      <c r="DG21" s="64"/>
      <c r="DH21" s="62"/>
      <c r="DI21" s="64"/>
      <c r="DJ21" s="67"/>
      <c r="DK21" s="67"/>
      <c r="DL21" s="68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K21" s="43">
        <v>100</v>
      </c>
      <c r="EL21" s="43">
        <v>200</v>
      </c>
      <c r="EM21" s="78">
        <v>100</v>
      </c>
    </row>
    <row r="22" spans="1:143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 t="e">
        <f>BI22-#REF!</f>
        <v>#REF!</v>
      </c>
      <c r="BL22" s="53"/>
      <c r="BM22" s="54"/>
      <c r="BN22" s="55"/>
      <c r="BO22" s="55" t="e">
        <f>BM22-#REF!</f>
        <v>#REF!</v>
      </c>
      <c r="BP22" s="53"/>
      <c r="BQ22" s="54"/>
      <c r="BR22" s="55"/>
      <c r="BS22" s="55" t="e">
        <f>BQ22-#REF!</f>
        <v>#REF!</v>
      </c>
      <c r="BT22" s="53"/>
      <c r="BU22" s="53"/>
      <c r="BV22" s="54"/>
      <c r="BW22" s="55"/>
      <c r="BX22" s="54" t="e">
        <f>BV22-#REF!</f>
        <v>#REF!</v>
      </c>
      <c r="BY22" s="54"/>
      <c r="BZ22" s="54"/>
      <c r="CA22" s="38"/>
      <c r="CB22" s="38"/>
      <c r="CC22" s="56"/>
      <c r="CD22" s="57"/>
      <c r="CE22" s="57"/>
      <c r="CF22" s="57"/>
      <c r="CG22" s="56"/>
      <c r="CH22" s="57"/>
      <c r="CI22" s="58">
        <v>115</v>
      </c>
      <c r="CJ22" s="59">
        <f t="shared" si="7"/>
        <v>115</v>
      </c>
      <c r="CK22" s="87"/>
      <c r="CL22" s="43">
        <v>65</v>
      </c>
      <c r="CM22" s="43"/>
      <c r="CN22" s="43">
        <v>50</v>
      </c>
      <c r="CO22" s="43">
        <f t="shared" si="2"/>
        <v>0</v>
      </c>
      <c r="CP22" s="43">
        <v>125</v>
      </c>
      <c r="CQ22" s="43">
        <f t="shared" si="3"/>
        <v>0</v>
      </c>
      <c r="CR22" s="61">
        <f t="shared" si="4"/>
        <v>25</v>
      </c>
      <c r="CS22" s="62"/>
      <c r="CT22" s="62">
        <f t="shared" si="5"/>
        <v>100</v>
      </c>
      <c r="CU22" s="64"/>
      <c r="CV22" s="66"/>
      <c r="CW22" s="66"/>
      <c r="CX22" s="64"/>
      <c r="CY22" s="64"/>
      <c r="CZ22" s="64"/>
      <c r="DA22" s="65">
        <v>115</v>
      </c>
      <c r="DB22" s="78">
        <v>115</v>
      </c>
      <c r="DC22" s="64">
        <f t="shared" si="8"/>
        <v>100</v>
      </c>
      <c r="DD22" s="64">
        <f t="shared" si="6"/>
        <v>0</v>
      </c>
      <c r="DE22" s="43"/>
      <c r="DF22" s="63"/>
      <c r="DG22" s="66"/>
      <c r="DH22" s="62">
        <v>25</v>
      </c>
      <c r="DI22" s="64">
        <v>25</v>
      </c>
      <c r="DJ22" s="67"/>
      <c r="DK22" s="67"/>
      <c r="DL22" s="68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K22" s="43">
        <v>50</v>
      </c>
      <c r="EL22" s="43">
        <v>125</v>
      </c>
      <c r="EM22" s="78">
        <v>115</v>
      </c>
    </row>
    <row r="23" spans="1:143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 t="e">
        <f>BI23-#REF!</f>
        <v>#REF!</v>
      </c>
      <c r="BL23" s="53"/>
      <c r="BM23" s="54">
        <v>100</v>
      </c>
      <c r="BN23" s="55"/>
      <c r="BO23" s="55" t="e">
        <f>BM23-#REF!</f>
        <v>#REF!</v>
      </c>
      <c r="BP23" s="53"/>
      <c r="BQ23" s="54"/>
      <c r="BR23" s="55"/>
      <c r="BS23" s="55" t="e">
        <f>BQ23-#REF!</f>
        <v>#REF!</v>
      </c>
      <c r="BT23" s="53"/>
      <c r="BU23" s="53"/>
      <c r="BV23" s="54"/>
      <c r="BW23" s="55"/>
      <c r="BX23" s="54" t="e">
        <f>BV23-#REF!</f>
        <v>#REF!</v>
      </c>
      <c r="BY23" s="54"/>
      <c r="BZ23" s="54"/>
      <c r="CA23" s="38"/>
      <c r="CB23" s="38"/>
      <c r="CC23" s="56"/>
      <c r="CD23" s="57"/>
      <c r="CE23" s="57"/>
      <c r="CF23" s="57"/>
      <c r="CG23" s="56"/>
      <c r="CH23" s="57"/>
      <c r="CI23" s="58">
        <v>250</v>
      </c>
      <c r="CJ23" s="59">
        <f t="shared" si="7"/>
        <v>250</v>
      </c>
      <c r="CK23" s="87"/>
      <c r="CL23" s="57"/>
      <c r="CM23" s="57"/>
      <c r="CN23" s="43">
        <v>250</v>
      </c>
      <c r="CO23" s="43">
        <f t="shared" si="2"/>
        <v>0</v>
      </c>
      <c r="CP23" s="43">
        <v>625</v>
      </c>
      <c r="CQ23" s="43">
        <f t="shared" si="3"/>
        <v>0</v>
      </c>
      <c r="CR23" s="61">
        <f t="shared" si="4"/>
        <v>25</v>
      </c>
      <c r="CS23" s="62"/>
      <c r="CT23" s="62">
        <f t="shared" si="5"/>
        <v>100</v>
      </c>
      <c r="CU23" s="64"/>
      <c r="CV23" s="66"/>
      <c r="CW23" s="66"/>
      <c r="CX23" s="64"/>
      <c r="CY23" s="64"/>
      <c r="CZ23" s="64"/>
      <c r="DA23" s="65">
        <v>420</v>
      </c>
      <c r="DB23" s="64">
        <v>300</v>
      </c>
      <c r="DC23" s="66">
        <f t="shared" si="8"/>
        <v>71.428571428571431</v>
      </c>
      <c r="DD23" s="64">
        <f t="shared" si="6"/>
        <v>0</v>
      </c>
      <c r="DE23" s="43"/>
      <c r="DF23" s="63"/>
      <c r="DG23" s="66"/>
      <c r="DH23" s="62">
        <v>65</v>
      </c>
      <c r="DI23" s="64"/>
      <c r="DJ23" s="67"/>
      <c r="DK23" s="67"/>
      <c r="DL23" s="68"/>
      <c r="DM23" s="69">
        <v>120</v>
      </c>
      <c r="DN23" s="69">
        <v>80</v>
      </c>
      <c r="DO23" s="69">
        <v>120</v>
      </c>
      <c r="DP23" s="51">
        <v>1200</v>
      </c>
      <c r="DQ23" s="51">
        <f>DP23/DO23*10</f>
        <v>100</v>
      </c>
      <c r="DR23" s="69">
        <v>9</v>
      </c>
      <c r="DS23" s="51">
        <v>7</v>
      </c>
      <c r="DT23" s="69">
        <v>2</v>
      </c>
      <c r="DU23" s="51">
        <v>40</v>
      </c>
      <c r="DV23" s="51">
        <f>DU23/DT23*10</f>
        <v>200</v>
      </c>
      <c r="DW23" s="69">
        <v>7</v>
      </c>
      <c r="DX23" s="51">
        <v>5</v>
      </c>
      <c r="DY23" s="69">
        <v>2</v>
      </c>
      <c r="DZ23" s="51">
        <v>20</v>
      </c>
      <c r="EA23" s="51">
        <f>DZ23/DY23*10</f>
        <v>100</v>
      </c>
      <c r="EB23" s="51"/>
      <c r="EC23" s="51"/>
      <c r="ED23" s="51"/>
      <c r="EE23" s="51"/>
      <c r="EF23" s="51">
        <f>DR23+DW23+EB23</f>
        <v>16</v>
      </c>
      <c r="EG23" s="69">
        <f>DT23+DY23+EC23</f>
        <v>4</v>
      </c>
      <c r="EH23" s="51">
        <f>DU23+DZ23+ED23</f>
        <v>60</v>
      </c>
      <c r="EI23" s="51">
        <f>EH23/EG23*10</f>
        <v>150</v>
      </c>
      <c r="EK23" s="43">
        <v>250</v>
      </c>
      <c r="EL23" s="43">
        <v>625</v>
      </c>
      <c r="EM23" s="64">
        <v>300</v>
      </c>
    </row>
    <row r="24" spans="1:143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 t="e">
        <f>BI24-#REF!</f>
        <v>#REF!</v>
      </c>
      <c r="BL24" s="53">
        <v>1840</v>
      </c>
      <c r="BM24" s="54">
        <v>1414</v>
      </c>
      <c r="BN24" s="55">
        <f>BM24/BL24*100</f>
        <v>76.847826086956516</v>
      </c>
      <c r="BO24" s="55" t="e">
        <f>BM24-#REF!</f>
        <v>#REF!</v>
      </c>
      <c r="BP24" s="53">
        <v>3700</v>
      </c>
      <c r="BQ24" s="54">
        <v>1522</v>
      </c>
      <c r="BR24" s="55">
        <f>BQ24/BP24*100</f>
        <v>41.135135135135137</v>
      </c>
      <c r="BS24" s="55" t="e">
        <f>BQ24-#REF!</f>
        <v>#REF!</v>
      </c>
      <c r="BT24" s="53"/>
      <c r="BU24" s="53"/>
      <c r="BV24" s="54"/>
      <c r="BW24" s="55"/>
      <c r="BX24" s="54" t="e">
        <f>BV24-#REF!</f>
        <v>#REF!</v>
      </c>
      <c r="BY24" s="54">
        <v>1522</v>
      </c>
      <c r="BZ24" s="54"/>
      <c r="CA24" s="38"/>
      <c r="CB24" s="38"/>
      <c r="CC24" s="56">
        <f>((BM24*0.45)+(BQ24*0.34)+(BV24/1.33*0.18)+(CB24*0.2))/DL24*10</f>
        <v>42.263003663003673</v>
      </c>
      <c r="CD24" s="57" t="e">
        <f>(BO24*0.45+BS24*0.35+(BX24/1.33*0.17))/DL24*10</f>
        <v>#REF!</v>
      </c>
      <c r="CE24" s="57">
        <v>26.7</v>
      </c>
      <c r="CF24" s="43"/>
      <c r="CG24" s="45">
        <v>100</v>
      </c>
      <c r="CH24" s="43"/>
      <c r="CI24" s="58">
        <v>100</v>
      </c>
      <c r="CJ24" s="59">
        <f t="shared" si="7"/>
        <v>100</v>
      </c>
      <c r="CK24" s="87"/>
      <c r="CL24" s="43">
        <v>100</v>
      </c>
      <c r="CM24" s="43"/>
      <c r="CN24" s="43">
        <v>0</v>
      </c>
      <c r="CO24" s="43">
        <f t="shared" si="2"/>
        <v>0</v>
      </c>
      <c r="CP24" s="43">
        <v>0</v>
      </c>
      <c r="CQ24" s="43">
        <f t="shared" si="3"/>
        <v>0</v>
      </c>
      <c r="CR24" s="61">
        <v>0</v>
      </c>
      <c r="CS24" s="62"/>
      <c r="CT24" s="62">
        <f t="shared" si="5"/>
        <v>100</v>
      </c>
      <c r="CU24" s="64"/>
      <c r="CV24" s="66"/>
      <c r="CW24" s="66"/>
      <c r="CX24" s="64"/>
      <c r="CY24" s="64"/>
      <c r="CZ24" s="64"/>
      <c r="DA24" s="65">
        <v>180</v>
      </c>
      <c r="DB24" s="78">
        <v>180</v>
      </c>
      <c r="DC24" s="64">
        <f t="shared" si="8"/>
        <v>100</v>
      </c>
      <c r="DD24" s="64">
        <f t="shared" si="6"/>
        <v>0</v>
      </c>
      <c r="DE24" s="43"/>
      <c r="DF24" s="63"/>
      <c r="DG24" s="66"/>
      <c r="DH24" s="62"/>
      <c r="DI24" s="64"/>
      <c r="DJ24" s="67"/>
      <c r="DK24" s="67"/>
      <c r="DL24" s="68">
        <v>273</v>
      </c>
      <c r="DM24" s="69"/>
      <c r="DN24" s="69"/>
      <c r="DO24" s="69"/>
      <c r="DP24" s="51"/>
      <c r="DQ24" s="51"/>
      <c r="DR24" s="69"/>
      <c r="DS24" s="51"/>
      <c r="DT24" s="69"/>
      <c r="DU24" s="51"/>
      <c r="DV24" s="51"/>
      <c r="DW24" s="69"/>
      <c r="DX24" s="51"/>
      <c r="DY24" s="69"/>
      <c r="DZ24" s="51"/>
      <c r="EA24" s="51"/>
      <c r="EB24" s="51"/>
      <c r="EC24" s="51"/>
      <c r="ED24" s="51"/>
      <c r="EE24" s="51"/>
      <c r="EF24" s="51"/>
      <c r="EG24" s="69"/>
      <c r="EH24" s="51"/>
      <c r="EI24" s="51"/>
      <c r="EK24" s="43">
        <v>0</v>
      </c>
      <c r="EL24" s="43">
        <v>0</v>
      </c>
      <c r="EM24" s="64">
        <v>180</v>
      </c>
    </row>
    <row r="25" spans="1:143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 t="e">
        <f>BI25-#REF!</f>
        <v>#REF!</v>
      </c>
      <c r="BL25" s="53"/>
      <c r="BM25" s="54"/>
      <c r="BN25" s="55"/>
      <c r="BO25" s="55" t="e">
        <f>BM25-#REF!</f>
        <v>#REF!</v>
      </c>
      <c r="BP25" s="53"/>
      <c r="BQ25" s="54"/>
      <c r="BR25" s="55"/>
      <c r="BS25" s="55" t="e">
        <f>BQ25-#REF!</f>
        <v>#REF!</v>
      </c>
      <c r="BT25" s="53"/>
      <c r="BU25" s="53"/>
      <c r="BV25" s="54"/>
      <c r="BW25" s="55"/>
      <c r="BX25" s="54" t="e">
        <f>BV25-#REF!</f>
        <v>#REF!</v>
      </c>
      <c r="BY25" s="54"/>
      <c r="BZ25" s="54"/>
      <c r="CA25" s="38"/>
      <c r="CB25" s="38"/>
      <c r="CC25" s="56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335</v>
      </c>
      <c r="CX25" s="92">
        <f>CW25/CV25*100</f>
        <v>95.714285714285722</v>
      </c>
      <c r="CY25" s="92">
        <v>70</v>
      </c>
      <c r="CZ25" s="92">
        <v>140</v>
      </c>
      <c r="DA25" s="93">
        <v>200</v>
      </c>
      <c r="DB25" s="94"/>
      <c r="DC25" s="66">
        <f t="shared" si="8"/>
        <v>0</v>
      </c>
      <c r="DD25" s="64">
        <f t="shared" si="6"/>
        <v>0</v>
      </c>
      <c r="DE25" s="57"/>
      <c r="DF25" s="95"/>
      <c r="DG25" s="94"/>
      <c r="DH25" s="95"/>
      <c r="DI25" s="94"/>
      <c r="DJ25" s="324">
        <v>15</v>
      </c>
      <c r="DK25" s="96"/>
      <c r="DL25" s="97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K25" s="43"/>
      <c r="EL25" s="43"/>
      <c r="EM25" s="94"/>
    </row>
    <row r="26" spans="1:143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 t="e">
        <f>BI26-#REF!</f>
        <v>#REF!</v>
      </c>
      <c r="BL26" s="53">
        <v>1500</v>
      </c>
      <c r="BM26" s="54">
        <v>1500</v>
      </c>
      <c r="BN26" s="55">
        <f>BM26/BL26*100</f>
        <v>100</v>
      </c>
      <c r="BO26" s="55" t="e">
        <f>BM26-#REF!</f>
        <v>#REF!</v>
      </c>
      <c r="BP26" s="53"/>
      <c r="BQ26" s="54"/>
      <c r="BR26" s="55"/>
      <c r="BS26" s="55" t="e">
        <f>BQ26-#REF!</f>
        <v>#REF!</v>
      </c>
      <c r="BT26" s="53"/>
      <c r="BU26" s="53"/>
      <c r="BV26" s="54"/>
      <c r="BW26" s="55"/>
      <c r="BX26" s="54" t="e">
        <f>BV26-#REF!</f>
        <v>#REF!</v>
      </c>
      <c r="BY26" s="54"/>
      <c r="BZ26" s="54"/>
      <c r="CA26" s="38">
        <v>35</v>
      </c>
      <c r="CB26" s="38">
        <v>42</v>
      </c>
      <c r="CC26" s="56">
        <f>((BM26*0.45)+(BQ26*0.34)+(BV26/1.33*0.18)+(CB26*0.2))/DL26*10</f>
        <v>13.066921606118546</v>
      </c>
      <c r="CD26" s="57" t="e">
        <f>(BO26*0.45+BS26*0.35+(BX26/1.33*0.17))/DL26*10</f>
        <v>#REF!</v>
      </c>
      <c r="CE26" s="57"/>
      <c r="CF26" s="43">
        <v>484</v>
      </c>
      <c r="CG26" s="45">
        <v>270</v>
      </c>
      <c r="CH26" s="80">
        <v>484</v>
      </c>
      <c r="CI26" s="58">
        <v>800</v>
      </c>
      <c r="CJ26" s="59">
        <f t="shared" si="7"/>
        <v>800</v>
      </c>
      <c r="CK26" s="87"/>
      <c r="CL26" s="43">
        <v>198</v>
      </c>
      <c r="CM26" s="57"/>
      <c r="CN26" s="43">
        <v>602</v>
      </c>
      <c r="CO26" s="43">
        <f>CN26-EK26</f>
        <v>0</v>
      </c>
      <c r="CP26" s="43">
        <v>1116</v>
      </c>
      <c r="CQ26" s="43">
        <f>CP26-EL26</f>
        <v>0</v>
      </c>
      <c r="CR26" s="61">
        <f t="shared" si="4"/>
        <v>18.538205980066444</v>
      </c>
      <c r="CS26" s="62"/>
      <c r="CT26" s="62">
        <f>CJ26/CI26*100</f>
        <v>100</v>
      </c>
      <c r="CU26" s="64"/>
      <c r="CV26" s="66"/>
      <c r="CW26" s="57"/>
      <c r="CX26" s="43"/>
      <c r="CY26" s="43"/>
      <c r="CZ26" s="43"/>
      <c r="DA26" s="100">
        <v>775</v>
      </c>
      <c r="DB26" s="43">
        <v>864</v>
      </c>
      <c r="DC26" s="64">
        <f t="shared" si="8"/>
        <v>111.48387096774192</v>
      </c>
      <c r="DD26" s="64">
        <f t="shared" si="6"/>
        <v>89</v>
      </c>
      <c r="DE26" s="43">
        <v>2</v>
      </c>
      <c r="DF26" s="61"/>
      <c r="DG26" s="80">
        <v>132</v>
      </c>
      <c r="DH26" s="101"/>
      <c r="DI26" s="80">
        <v>18</v>
      </c>
      <c r="DJ26" s="102"/>
      <c r="DK26" s="102"/>
      <c r="DL26" s="51">
        <v>523</v>
      </c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43">
        <v>602</v>
      </c>
      <c r="EL26" s="43">
        <v>1116</v>
      </c>
      <c r="EM26" s="43">
        <v>775</v>
      </c>
    </row>
    <row r="27" spans="1:143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54"/>
      <c r="CA27" s="38"/>
      <c r="CB27" s="38"/>
      <c r="CC27" s="56"/>
      <c r="CD27" s="57"/>
      <c r="CE27" s="57"/>
      <c r="CF27" s="43"/>
      <c r="CG27" s="45"/>
      <c r="CH27" s="43"/>
      <c r="CI27" s="58">
        <v>85</v>
      </c>
      <c r="CJ27" s="59">
        <f t="shared" si="7"/>
        <v>85</v>
      </c>
      <c r="CK27" s="87"/>
      <c r="CL27" s="57"/>
      <c r="CM27" s="57"/>
      <c r="CN27" s="43">
        <v>85</v>
      </c>
      <c r="CO27" s="43">
        <f>CN27-EK27</f>
        <v>0</v>
      </c>
      <c r="CP27" s="43">
        <v>209</v>
      </c>
      <c r="CQ27" s="43"/>
      <c r="CR27" s="61"/>
      <c r="CS27" s="62"/>
      <c r="CT27" s="62">
        <f>CJ27/CI27*100</f>
        <v>100</v>
      </c>
      <c r="CU27" s="64"/>
      <c r="CV27" s="66"/>
      <c r="CW27" s="57"/>
      <c r="CX27" s="43"/>
      <c r="CY27" s="43"/>
      <c r="CZ27" s="43"/>
      <c r="DA27" s="100"/>
      <c r="DB27" s="80"/>
      <c r="DC27" s="66"/>
      <c r="DD27" s="64"/>
      <c r="DE27" s="43"/>
      <c r="DF27" s="61"/>
      <c r="DG27" s="80"/>
      <c r="DH27" s="101"/>
      <c r="DI27" s="80"/>
      <c r="DJ27" s="102"/>
      <c r="DK27" s="102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43">
        <v>85</v>
      </c>
      <c r="EL27" s="43">
        <v>209</v>
      </c>
      <c r="EM27" s="80"/>
    </row>
    <row r="28" spans="1:143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16">SUM(I5:I26)</f>
        <v>20674</v>
      </c>
      <c r="J28" s="41">
        <f t="shared" si="16"/>
        <v>12393</v>
      </c>
      <c r="K28" s="41">
        <f t="shared" si="16"/>
        <v>6684</v>
      </c>
      <c r="L28" s="41">
        <f t="shared" si="16"/>
        <v>3925</v>
      </c>
      <c r="M28" s="41">
        <f t="shared" si="16"/>
        <v>20</v>
      </c>
      <c r="N28" s="41">
        <f t="shared" si="16"/>
        <v>20674</v>
      </c>
      <c r="O28" s="41">
        <f t="shared" si="16"/>
        <v>4542</v>
      </c>
      <c r="P28" s="41">
        <f t="shared" si="16"/>
        <v>0</v>
      </c>
      <c r="Q28" s="41">
        <f t="shared" si="16"/>
        <v>19344</v>
      </c>
      <c r="R28" s="41">
        <f t="shared" si="16"/>
        <v>19344</v>
      </c>
      <c r="S28" s="45">
        <f t="shared" si="1"/>
        <v>100</v>
      </c>
      <c r="T28" s="45" t="e">
        <f>R28-#REF!</f>
        <v>#REF!</v>
      </c>
      <c r="U28" s="41">
        <f t="shared" ref="U28:BI28" si="17">SUM(U5:U26)</f>
        <v>550</v>
      </c>
      <c r="V28" s="41">
        <f t="shared" si="17"/>
        <v>700</v>
      </c>
      <c r="W28" s="41">
        <f t="shared" si="17"/>
        <v>0</v>
      </c>
      <c r="X28" s="41">
        <f t="shared" si="17"/>
        <v>0</v>
      </c>
      <c r="Y28" s="41">
        <f t="shared" si="17"/>
        <v>20</v>
      </c>
      <c r="Z28" s="41">
        <f t="shared" si="17"/>
        <v>1080</v>
      </c>
      <c r="AA28" s="41">
        <f t="shared" si="17"/>
        <v>1249</v>
      </c>
      <c r="AB28" s="41">
        <f t="shared" si="17"/>
        <v>2061</v>
      </c>
      <c r="AC28" s="41">
        <f t="shared" si="17"/>
        <v>2287</v>
      </c>
      <c r="AD28" s="41">
        <f t="shared" si="17"/>
        <v>965</v>
      </c>
      <c r="AE28" s="41">
        <f t="shared" si="17"/>
        <v>444</v>
      </c>
      <c r="AF28" s="41">
        <f t="shared" si="17"/>
        <v>442</v>
      </c>
      <c r="AG28" s="41">
        <f t="shared" si="17"/>
        <v>120</v>
      </c>
      <c r="AH28" s="41">
        <f t="shared" si="17"/>
        <v>0</v>
      </c>
      <c r="AI28" s="41">
        <f t="shared" si="17"/>
        <v>0</v>
      </c>
      <c r="AJ28" s="41">
        <f t="shared" si="17"/>
        <v>465</v>
      </c>
      <c r="AK28" s="41">
        <f t="shared" si="17"/>
        <v>460</v>
      </c>
      <c r="AL28" s="41">
        <f t="shared" si="17"/>
        <v>70</v>
      </c>
      <c r="AM28" s="41">
        <f t="shared" si="17"/>
        <v>55</v>
      </c>
      <c r="AN28" s="41">
        <f t="shared" si="17"/>
        <v>21</v>
      </c>
      <c r="AO28" s="41">
        <f t="shared" si="17"/>
        <v>9</v>
      </c>
      <c r="AP28" s="41">
        <f t="shared" si="17"/>
        <v>25</v>
      </c>
      <c r="AQ28" s="41">
        <f t="shared" si="17"/>
        <v>4069</v>
      </c>
      <c r="AR28" s="41">
        <f t="shared" si="17"/>
        <v>4204</v>
      </c>
      <c r="AS28" s="41">
        <f t="shared" si="17"/>
        <v>0</v>
      </c>
      <c r="AT28" s="41">
        <f t="shared" si="17"/>
        <v>0</v>
      </c>
      <c r="AU28" s="41">
        <f t="shared" si="17"/>
        <v>0</v>
      </c>
      <c r="AV28" s="41">
        <f t="shared" si="17"/>
        <v>0</v>
      </c>
      <c r="AW28" s="41">
        <f t="shared" si="17"/>
        <v>0</v>
      </c>
      <c r="AX28" s="41">
        <f t="shared" si="17"/>
        <v>0</v>
      </c>
      <c r="AY28" s="41">
        <f t="shared" si="17"/>
        <v>0</v>
      </c>
      <c r="AZ28" s="41">
        <f t="shared" si="17"/>
        <v>0</v>
      </c>
      <c r="BA28" s="41">
        <f t="shared" si="17"/>
        <v>0</v>
      </c>
      <c r="BB28" s="41">
        <f t="shared" si="17"/>
        <v>2192</v>
      </c>
      <c r="BC28" s="41">
        <f t="shared" si="17"/>
        <v>15248</v>
      </c>
      <c r="BD28" s="41">
        <f t="shared" si="17"/>
        <v>415</v>
      </c>
      <c r="BE28" s="41">
        <f t="shared" si="17"/>
        <v>550</v>
      </c>
      <c r="BF28" s="41">
        <f t="shared" si="17"/>
        <v>290</v>
      </c>
      <c r="BG28" s="41">
        <f t="shared" si="17"/>
        <v>61</v>
      </c>
      <c r="BH28" s="105">
        <f t="shared" si="17"/>
        <v>21187</v>
      </c>
      <c r="BI28" s="106">
        <f t="shared" si="17"/>
        <v>21187</v>
      </c>
      <c r="BJ28" s="107">
        <f>BI28/BH28*100</f>
        <v>100</v>
      </c>
      <c r="BK28" s="108" t="e">
        <f>SUM(BK5:BK26)</f>
        <v>#REF!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 t="e">
        <f>SUM(BO5:BO26)</f>
        <v>#REF!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 t="e">
        <f>SUM(BS5:BS26)</f>
        <v>#REF!</v>
      </c>
      <c r="BT28" s="106">
        <f>SUM(BT5:BT26)</f>
        <v>61100</v>
      </c>
      <c r="BU28" s="106">
        <f>SUM(BU5:BU26)</f>
        <v>81263</v>
      </c>
      <c r="BV28" s="106">
        <f>SUM(BV5:BV26)</f>
        <v>54251</v>
      </c>
      <c r="BW28" s="107">
        <f t="shared" si="12"/>
        <v>66.759779973665758</v>
      </c>
      <c r="BX28" s="106" t="e">
        <f>SUM(BX5:BX26)</f>
        <v>#REF!</v>
      </c>
      <c r="BY28" s="106">
        <f>SUM(BY5:BY26)</f>
        <v>17171</v>
      </c>
      <c r="BZ28" s="41">
        <f>SUM(BZ5:BZ27)</f>
        <v>750</v>
      </c>
      <c r="CA28" s="41">
        <f>SUM(CA5:CA27)</f>
        <v>10525</v>
      </c>
      <c r="CB28" s="41">
        <f>SUM(CB5:CB27)</f>
        <v>13626</v>
      </c>
      <c r="CC28" s="109">
        <f>((BM28*0.45)+(BQ28*0.34)+(BV28/1.33*0.18)+(CB28*0.2))/DL28*10</f>
        <v>27.110689833916265</v>
      </c>
      <c r="CD28" s="109" t="e">
        <f>(BO28*0.45+BS28*0.35+(BX28/1.33*0.17))/DL28*10</f>
        <v>#REF!</v>
      </c>
      <c r="CE28" s="109"/>
      <c r="CF28" s="110">
        <f t="shared" ref="CF28:CM28" si="18">SUM(CF5:CF27)</f>
        <v>6691</v>
      </c>
      <c r="CG28" s="110">
        <f t="shared" si="18"/>
        <v>6514</v>
      </c>
      <c r="CH28" s="110">
        <f t="shared" si="18"/>
        <v>6809</v>
      </c>
      <c r="CI28" s="110">
        <f t="shared" si="18"/>
        <v>25005</v>
      </c>
      <c r="CJ28" s="110">
        <f>SUM(CJ5:CJ27)</f>
        <v>25005</v>
      </c>
      <c r="CK28" s="110">
        <f t="shared" si="18"/>
        <v>1109</v>
      </c>
      <c r="CL28" s="110">
        <f t="shared" si="18"/>
        <v>3112</v>
      </c>
      <c r="CM28" s="110">
        <f t="shared" si="18"/>
        <v>0</v>
      </c>
      <c r="CN28" s="110">
        <f>SUM(CN5:CN27)</f>
        <v>21893</v>
      </c>
      <c r="CO28" s="110">
        <f>SUM(CO5:CO27)</f>
        <v>0</v>
      </c>
      <c r="CP28" s="110">
        <f>SUM(CP5:CP27)</f>
        <v>54206.6</v>
      </c>
      <c r="CQ28" s="110">
        <f>SUM(CQ5:CQ27)</f>
        <v>240</v>
      </c>
      <c r="CR28" s="61">
        <f t="shared" si="4"/>
        <v>24.759786233042522</v>
      </c>
      <c r="CS28" s="111">
        <f>SUM(CS5:CS26)</f>
        <v>1077</v>
      </c>
      <c r="CT28" s="62">
        <f>CJ28/CI28*100</f>
        <v>100</v>
      </c>
      <c r="CU28" s="110">
        <f>SUM(CU5:CU26)</f>
        <v>0</v>
      </c>
      <c r="CV28" s="110">
        <f t="shared" ref="CV28:EI28" si="19">SUM(CV5:CV26)</f>
        <v>705</v>
      </c>
      <c r="CW28" s="110">
        <f t="shared" si="19"/>
        <v>690</v>
      </c>
      <c r="CX28" s="110">
        <f>CW28/CV28*100</f>
        <v>97.872340425531917</v>
      </c>
      <c r="CY28" s="110">
        <f>SUM(CY5:CY27)</f>
        <v>160</v>
      </c>
      <c r="CZ28" s="110">
        <f>SUM(CZ5:CZ27)</f>
        <v>294</v>
      </c>
      <c r="DA28" s="45">
        <f t="shared" si="19"/>
        <v>21046</v>
      </c>
      <c r="DB28" s="45">
        <f>SUM(DB5:DB27)</f>
        <v>13393</v>
      </c>
      <c r="DC28" s="113">
        <f t="shared" si="8"/>
        <v>63.636795590611037</v>
      </c>
      <c r="DD28" s="45">
        <f t="shared" si="19"/>
        <v>688</v>
      </c>
      <c r="DE28" s="45">
        <f t="shared" si="19"/>
        <v>28</v>
      </c>
      <c r="DF28" s="45">
        <f t="shared" si="19"/>
        <v>1455</v>
      </c>
      <c r="DG28" s="45">
        <f>SUM(DG5:DG25)</f>
        <v>1151</v>
      </c>
      <c r="DH28" s="45">
        <f>SUM(DH5:DH26)</f>
        <v>4879</v>
      </c>
      <c r="DI28" s="45">
        <f>SUM(DI5:DI25)</f>
        <v>5468</v>
      </c>
      <c r="DJ28" s="114">
        <f t="shared" si="19"/>
        <v>55</v>
      </c>
      <c r="DK28" s="114">
        <f t="shared" si="19"/>
        <v>43</v>
      </c>
      <c r="DL28" s="114">
        <f t="shared" si="19"/>
        <v>14360</v>
      </c>
      <c r="DM28" s="114">
        <f t="shared" si="19"/>
        <v>423</v>
      </c>
      <c r="DN28" s="114">
        <f t="shared" si="19"/>
        <v>95</v>
      </c>
      <c r="DO28" s="114">
        <f t="shared" si="19"/>
        <v>423</v>
      </c>
      <c r="DP28" s="114">
        <f t="shared" si="19"/>
        <v>5514</v>
      </c>
      <c r="DQ28" s="114">
        <f t="shared" si="19"/>
        <v>1233.3694963573012</v>
      </c>
      <c r="DR28" s="114">
        <f t="shared" si="19"/>
        <v>34</v>
      </c>
      <c r="DS28" s="114">
        <f t="shared" si="19"/>
        <v>7</v>
      </c>
      <c r="DT28" s="114">
        <f t="shared" si="19"/>
        <v>27</v>
      </c>
      <c r="DU28" s="114">
        <f t="shared" si="19"/>
        <v>400</v>
      </c>
      <c r="DV28" s="114">
        <f t="shared" si="19"/>
        <v>344</v>
      </c>
      <c r="DW28" s="114">
        <f t="shared" si="19"/>
        <v>27</v>
      </c>
      <c r="DX28" s="114">
        <f t="shared" si="19"/>
        <v>5</v>
      </c>
      <c r="DY28" s="114">
        <f t="shared" si="19"/>
        <v>22</v>
      </c>
      <c r="DZ28" s="114">
        <f t="shared" si="19"/>
        <v>338</v>
      </c>
      <c r="EA28" s="114">
        <f t="shared" si="19"/>
        <v>259</v>
      </c>
      <c r="EB28" s="114">
        <f t="shared" si="19"/>
        <v>25</v>
      </c>
      <c r="EC28" s="114">
        <f t="shared" si="19"/>
        <v>25</v>
      </c>
      <c r="ED28" s="114">
        <f t="shared" si="19"/>
        <v>1957</v>
      </c>
      <c r="EE28" s="114">
        <f t="shared" si="19"/>
        <v>782.8</v>
      </c>
      <c r="EF28" s="114">
        <f t="shared" si="19"/>
        <v>86</v>
      </c>
      <c r="EG28" s="114">
        <f t="shared" si="19"/>
        <v>74</v>
      </c>
      <c r="EH28" s="114">
        <f t="shared" si="19"/>
        <v>2695</v>
      </c>
      <c r="EI28" s="114">
        <f t="shared" si="19"/>
        <v>526.42857142857144</v>
      </c>
      <c r="EJ28" s="114">
        <f>SUM(EJ5:EJ26)</f>
        <v>0</v>
      </c>
      <c r="EK28" s="114">
        <f>SUM(EK5:EK27)</f>
        <v>21893</v>
      </c>
      <c r="EL28" s="114">
        <f>SUM(EL5:EL27)</f>
        <v>53966.6</v>
      </c>
      <c r="EM28" s="114">
        <f>SUM(EM5:EM27)</f>
        <v>12705</v>
      </c>
    </row>
    <row r="29" spans="1:143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2"/>
        <v>72.180451127819538</v>
      </c>
      <c r="BX29" s="123"/>
      <c r="BY29" s="123">
        <v>560</v>
      </c>
      <c r="BZ29" s="123"/>
      <c r="CA29" s="125">
        <v>2500</v>
      </c>
      <c r="CB29" s="125">
        <v>3200</v>
      </c>
      <c r="CC29" s="109">
        <f>((BM29*0.45)+(BQ29*0.34)+(BV29/1.33*0.18)+(CB29*0.2))/DL29*10</f>
        <v>22.348409164381135</v>
      </c>
      <c r="CD29" s="125"/>
      <c r="CE29" s="125"/>
      <c r="CF29" s="125">
        <v>600</v>
      </c>
      <c r="CG29" s="125">
        <v>600</v>
      </c>
      <c r="CH29" s="127">
        <v>505</v>
      </c>
      <c r="CI29" s="127">
        <v>8096</v>
      </c>
      <c r="CJ29" s="278">
        <f>CL29+CN29</f>
        <v>8096</v>
      </c>
      <c r="CK29" s="127">
        <v>20</v>
      </c>
      <c r="CL29" s="127">
        <v>1100</v>
      </c>
      <c r="CM29" s="127"/>
      <c r="CN29" s="127">
        <v>6996</v>
      </c>
      <c r="CO29" s="127"/>
      <c r="CP29" s="127">
        <v>13910</v>
      </c>
      <c r="CQ29" s="127"/>
      <c r="CR29" s="128">
        <f t="shared" si="4"/>
        <v>19.882790165809034</v>
      </c>
      <c r="CS29" s="129"/>
      <c r="CT29" s="405">
        <f>CJ29/CI29*100</f>
        <v>100</v>
      </c>
      <c r="CU29" s="127"/>
      <c r="CV29" s="127"/>
      <c r="CW29" s="130"/>
      <c r="CX29" s="131"/>
      <c r="CY29" s="323"/>
      <c r="CZ29" s="323"/>
      <c r="DA29" s="132"/>
      <c r="DB29" s="132">
        <v>3400</v>
      </c>
      <c r="DC29" s="133"/>
      <c r="DD29" s="132"/>
      <c r="DE29" s="132"/>
      <c r="DF29" s="130"/>
      <c r="DG29" s="130"/>
      <c r="DH29" s="130"/>
      <c r="DI29" s="130"/>
      <c r="DJ29" s="279"/>
      <c r="DK29" s="279"/>
      <c r="DL29" s="135">
        <v>2163</v>
      </c>
      <c r="DM29" s="134">
        <v>553</v>
      </c>
      <c r="DN29" s="134"/>
      <c r="DO29" s="134">
        <v>549</v>
      </c>
      <c r="DP29" s="134">
        <v>7023</v>
      </c>
      <c r="DQ29" s="136">
        <f>DP29/DO29*10</f>
        <v>127.92349726775956</v>
      </c>
      <c r="DR29" s="134"/>
      <c r="DS29" s="134"/>
      <c r="DT29" s="134">
        <v>20</v>
      </c>
      <c r="DU29" s="134">
        <v>650</v>
      </c>
      <c r="DV29" s="137">
        <f>DU29/DT29*10</f>
        <v>325</v>
      </c>
      <c r="DW29" s="134"/>
      <c r="DX29" s="134"/>
      <c r="DY29" s="134">
        <v>16</v>
      </c>
      <c r="DZ29" s="134">
        <v>384</v>
      </c>
      <c r="EA29" s="137">
        <f>DZ29/DY29*10</f>
        <v>240</v>
      </c>
      <c r="EB29" s="134"/>
      <c r="EC29" s="134">
        <v>27</v>
      </c>
      <c r="ED29" s="134">
        <v>832</v>
      </c>
      <c r="EE29" s="137">
        <f>ED29/EC29*10</f>
        <v>308.14814814814815</v>
      </c>
      <c r="EF29" s="134"/>
      <c r="EG29" s="134">
        <f>DT29+DY29+EC29</f>
        <v>63</v>
      </c>
      <c r="EH29" s="134">
        <f>DU29+DZ29+ED29</f>
        <v>1866</v>
      </c>
      <c r="EI29" s="137">
        <f>EH29/EG29*10</f>
        <v>296.1904761904762</v>
      </c>
    </row>
    <row r="30" spans="1:143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43857</v>
      </c>
      <c r="BW30" s="146">
        <f t="shared" si="12"/>
        <v>60.078082191780823</v>
      </c>
      <c r="BX30" s="145"/>
      <c r="BY30" s="145">
        <v>9386</v>
      </c>
      <c r="BZ30" s="145"/>
      <c r="CA30" s="147">
        <v>20653</v>
      </c>
      <c r="CB30" s="147">
        <v>11165</v>
      </c>
      <c r="CC30" s="148">
        <v>23.8</v>
      </c>
      <c r="CD30" s="147"/>
      <c r="CE30" s="147"/>
      <c r="CF30" s="147">
        <v>6760</v>
      </c>
      <c r="CG30" s="147">
        <v>7600</v>
      </c>
      <c r="CH30" s="147">
        <v>6654</v>
      </c>
      <c r="CI30" s="147">
        <v>24880</v>
      </c>
      <c r="CJ30" s="147"/>
      <c r="CK30" s="147"/>
      <c r="CL30" s="147">
        <v>173</v>
      </c>
      <c r="CM30" s="147"/>
      <c r="CN30" s="147">
        <v>13356</v>
      </c>
      <c r="CO30" s="147"/>
      <c r="CP30" s="147">
        <v>16762</v>
      </c>
      <c r="CQ30" s="147"/>
      <c r="CR30" s="128">
        <f t="shared" si="4"/>
        <v>12.55016471997604</v>
      </c>
      <c r="CS30" s="149"/>
      <c r="CT30" s="149">
        <v>54</v>
      </c>
      <c r="CU30" s="147"/>
      <c r="CV30" s="147">
        <v>700</v>
      </c>
      <c r="CW30" s="147">
        <v>195</v>
      </c>
      <c r="CX30" s="150"/>
      <c r="CY30" s="150"/>
      <c r="CZ30" s="150"/>
      <c r="DA30" s="147">
        <v>21175</v>
      </c>
      <c r="DB30" s="147">
        <v>15134</v>
      </c>
      <c r="DC30" s="151">
        <f t="shared" si="8"/>
        <v>71.471074380165291</v>
      </c>
      <c r="DD30" s="147"/>
      <c r="DE30" s="147"/>
      <c r="DF30" s="147">
        <v>1274</v>
      </c>
      <c r="DG30" s="147">
        <v>997</v>
      </c>
      <c r="DH30" s="147">
        <v>5964</v>
      </c>
      <c r="DI30" s="147">
        <v>5915</v>
      </c>
      <c r="DJ30" s="143">
        <v>13</v>
      </c>
      <c r="DK30" s="143">
        <v>48</v>
      </c>
    </row>
    <row r="31" spans="1:143" ht="12.75" customHeight="1" x14ac:dyDescent="0.3">
      <c r="B31" s="155"/>
      <c r="C31" s="156"/>
      <c r="Y31" s="135"/>
      <c r="EK31" s="163"/>
      <c r="EL31" s="163"/>
    </row>
    <row r="32" spans="1:143" ht="12.75" customHeight="1" x14ac:dyDescent="0.3">
      <c r="B32" s="155"/>
      <c r="C32" s="156"/>
      <c r="EK32" s="163"/>
      <c r="EL32" s="163"/>
    </row>
    <row r="33" spans="2:142" ht="12.75" customHeight="1" x14ac:dyDescent="0.3">
      <c r="B33" s="155"/>
      <c r="C33" s="156"/>
      <c r="EK33" s="163"/>
      <c r="EL33" s="163"/>
    </row>
    <row r="34" spans="2:142" ht="12.75" customHeight="1" x14ac:dyDescent="0.3">
      <c r="B34" s="155"/>
      <c r="C34" s="156"/>
      <c r="EK34" s="163"/>
      <c r="EL34" s="163"/>
    </row>
    <row r="35" spans="2:142" ht="12.75" customHeight="1" x14ac:dyDescent="0.3">
      <c r="B35" s="155"/>
      <c r="C35" s="156"/>
      <c r="CV35" s="164"/>
      <c r="EK35" s="163"/>
      <c r="EL35" s="163"/>
    </row>
    <row r="36" spans="2:142" ht="12.75" customHeight="1" x14ac:dyDescent="0.3">
      <c r="B36" s="155"/>
      <c r="C36" s="156"/>
      <c r="EK36" s="163"/>
      <c r="EL36" s="163"/>
    </row>
    <row r="37" spans="2:142" x14ac:dyDescent="0.3">
      <c r="EK37" s="163"/>
      <c r="EL37" s="163"/>
    </row>
    <row r="38" spans="2:142" x14ac:dyDescent="0.3">
      <c r="EK38" s="163"/>
      <c r="EL38" s="163"/>
    </row>
    <row r="39" spans="2:142" x14ac:dyDescent="0.3">
      <c r="EK39" s="163"/>
      <c r="EL39" s="163"/>
    </row>
    <row r="40" spans="2:142" x14ac:dyDescent="0.3">
      <c r="EK40" s="163"/>
      <c r="EL40" s="163"/>
    </row>
    <row r="41" spans="2:142" x14ac:dyDescent="0.3">
      <c r="EK41" s="163"/>
      <c r="EL41" s="163"/>
    </row>
    <row r="42" spans="2:142" x14ac:dyDescent="0.3">
      <c r="EK42" s="163"/>
      <c r="EL42" s="163"/>
    </row>
    <row r="43" spans="2:142" x14ac:dyDescent="0.3">
      <c r="EK43" s="163"/>
      <c r="EL43" s="163"/>
    </row>
    <row r="44" spans="2:142" x14ac:dyDescent="0.3">
      <c r="EK44" s="163"/>
      <c r="EL44" s="163"/>
    </row>
    <row r="45" spans="2:142" x14ac:dyDescent="0.3">
      <c r="EK45" s="163"/>
      <c r="EL45" s="163"/>
    </row>
    <row r="46" spans="2:142" x14ac:dyDescent="0.3">
      <c r="EK46" s="163"/>
      <c r="EL46" s="163"/>
    </row>
    <row r="47" spans="2:142" x14ac:dyDescent="0.3">
      <c r="EK47" s="163"/>
      <c r="EL47" s="163"/>
    </row>
  </sheetData>
  <mergeCells count="76">
    <mergeCell ref="DR3:DV3"/>
    <mergeCell ref="DW3:EA3"/>
    <mergeCell ref="EB3:EE3"/>
    <mergeCell ref="AX3:AX4"/>
    <mergeCell ref="AY3:AY4"/>
    <mergeCell ref="AZ3:AZ4"/>
    <mergeCell ref="BA3:BA4"/>
    <mergeCell ref="BL3:BO3"/>
    <mergeCell ref="BP3:BS3"/>
    <mergeCell ref="DL2:DL4"/>
    <mergeCell ref="DF3:DG3"/>
    <mergeCell ref="DH3:DI3"/>
    <mergeCell ref="DJ3:DJ4"/>
    <mergeCell ref="DK3:DK4"/>
    <mergeCell ref="CC2:CC4"/>
    <mergeCell ref="CD2:CD4"/>
    <mergeCell ref="DM2:DQ3"/>
    <mergeCell ref="DR2:EE2"/>
    <mergeCell ref="EF2:EI3"/>
    <mergeCell ref="E3:H3"/>
    <mergeCell ref="I3:J3"/>
    <mergeCell ref="K3:M3"/>
    <mergeCell ref="N3:O3"/>
    <mergeCell ref="AD3:AD4"/>
    <mergeCell ref="AE3:AE4"/>
    <mergeCell ref="AF3:AF4"/>
    <mergeCell ref="CV2:CX3"/>
    <mergeCell ref="CY2:CZ3"/>
    <mergeCell ref="DA2:DD3"/>
    <mergeCell ref="DE2:DE4"/>
    <mergeCell ref="DF2:DK2"/>
    <mergeCell ref="AP3:AP4"/>
    <mergeCell ref="CE2:CE3"/>
    <mergeCell ref="CF2:CF4"/>
    <mergeCell ref="CG2:CH3"/>
    <mergeCell ref="CI2:CU3"/>
    <mergeCell ref="BC2:BE3"/>
    <mergeCell ref="BF2:BG3"/>
    <mergeCell ref="BH2:BK3"/>
    <mergeCell ref="BL2:BW2"/>
    <mergeCell ref="BY2:BY4"/>
    <mergeCell ref="BZ2:CB2"/>
    <mergeCell ref="BT3:BX3"/>
    <mergeCell ref="BZ3:CB3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AJ2:AK3"/>
    <mergeCell ref="AG3:AG4"/>
    <mergeCell ref="B1:DD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</mergeCells>
  <pageMargins left="0.51181102362204722" right="0.11811023622047245" top="0.55118110236220474" bottom="0.55118110236220474" header="0.31496062992125984" footer="0.31496062992125984"/>
  <pageSetup paperSize="9" scale="56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7"/>
  <sheetViews>
    <sheetView view="pageBreakPreview" zoomScale="59" zoomScaleNormal="71" zoomScaleSheetLayoutView="59" zoomScalePageLayoutView="29" workbookViewId="0">
      <pane xSplit="73" ySplit="4" topLeftCell="BV5" activePane="bottomRight" state="frozen"/>
      <selection pane="topRight" activeCell="BV1" sqref="BV1"/>
      <selection pane="bottomLeft" activeCell="A5" sqref="A5"/>
      <selection pane="bottomRight" activeCell="BZ4" sqref="BZ1:BZ1048576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customWidth="1"/>
    <col min="75" max="75" width="7" style="154" customWidth="1"/>
    <col min="76" max="76" width="7.44140625" style="154" hidden="1" customWidth="1"/>
    <col min="77" max="77" width="10.44140625" style="154" hidden="1" customWidth="1"/>
    <col min="78" max="78" width="9.5546875" style="154" hidden="1" customWidth="1"/>
    <col min="79" max="79" width="9.21875" style="154" customWidth="1"/>
    <col min="80" max="80" width="9.88671875" style="154" customWidth="1"/>
    <col min="81" max="81" width="8.109375" style="154" customWidth="1"/>
    <col min="82" max="82" width="10" style="154" hidden="1" customWidth="1"/>
    <col min="83" max="83" width="8.5546875" style="154" hidden="1" customWidth="1"/>
    <col min="84" max="84" width="9.88671875" style="154" hidden="1" customWidth="1"/>
    <col min="85" max="85" width="8.88671875" style="154" hidden="1" customWidth="1"/>
    <col min="86" max="86" width="8.44140625" style="154" hidden="1" customWidth="1"/>
    <col min="87" max="87" width="9.33203125" style="154" customWidth="1"/>
    <col min="88" max="88" width="10.77734375" style="154" customWidth="1"/>
    <col min="89" max="89" width="10.33203125" style="160" hidden="1" customWidth="1"/>
    <col min="90" max="90" width="8.44140625" style="154" customWidth="1"/>
    <col min="91" max="91" width="9.77734375" style="154" hidden="1" customWidth="1"/>
    <col min="92" max="92" width="9.44140625" style="154" customWidth="1"/>
    <col min="93" max="93" width="7.44140625" style="154" hidden="1" customWidth="1"/>
    <col min="94" max="94" width="11.5546875" style="154" customWidth="1"/>
    <col min="95" max="95" width="8.21875" style="154" hidden="1" customWidth="1"/>
    <col min="96" max="96" width="9.5546875" style="154" customWidth="1"/>
    <col min="97" max="97" width="8.109375" style="154" hidden="1" customWidth="1"/>
    <col min="98" max="98" width="8.109375" style="154" customWidth="1"/>
    <col min="99" max="99" width="8.44140625" style="154" hidden="1" customWidth="1"/>
    <col min="100" max="100" width="6.5546875" style="154" customWidth="1"/>
    <col min="101" max="101" width="7" style="154" customWidth="1"/>
    <col min="102" max="102" width="5.88671875" style="154" customWidth="1"/>
    <col min="103" max="103" width="6.77734375" style="154" customWidth="1"/>
    <col min="104" max="104" width="7" style="154" customWidth="1"/>
    <col min="105" max="105" width="10" style="154" customWidth="1"/>
    <col min="106" max="106" width="9.5546875" style="154" customWidth="1"/>
    <col min="107" max="107" width="9.33203125" style="154" customWidth="1"/>
    <col min="108" max="109" width="7.21875" style="154" customWidth="1"/>
    <col min="110" max="110" width="8.44140625" style="154" hidden="1" customWidth="1"/>
    <col min="111" max="111" width="8.88671875" style="154" customWidth="1"/>
    <col min="112" max="112" width="8.33203125" style="154" hidden="1" customWidth="1"/>
    <col min="113" max="113" width="9.21875" style="154" customWidth="1"/>
    <col min="114" max="114" width="7.109375" style="154" customWidth="1"/>
    <col min="115" max="115" width="7.6640625" style="154" customWidth="1"/>
    <col min="116" max="116" width="13.109375" style="154" hidden="1" customWidth="1"/>
    <col min="117" max="117" width="6.88671875" style="154" hidden="1" customWidth="1"/>
    <col min="118" max="118" width="8.109375" style="154" hidden="1" customWidth="1"/>
    <col min="119" max="119" width="6.77734375" style="154" hidden="1" customWidth="1"/>
    <col min="120" max="120" width="8.21875" style="154" hidden="1" customWidth="1"/>
    <col min="121" max="121" width="7.109375" style="154" hidden="1" customWidth="1"/>
    <col min="122" max="122" width="5.44140625" style="154" hidden="1" customWidth="1"/>
    <col min="123" max="123" width="5.77734375" style="154" hidden="1" customWidth="1"/>
    <col min="124" max="124" width="6.5546875" style="154" hidden="1" customWidth="1"/>
    <col min="125" max="125" width="6.109375" style="154" hidden="1" customWidth="1"/>
    <col min="126" max="126" width="5.88671875" style="154" hidden="1" customWidth="1"/>
    <col min="127" max="127" width="5.44140625" style="154" hidden="1" customWidth="1"/>
    <col min="128" max="128" width="5.5546875" style="154" hidden="1" customWidth="1"/>
    <col min="129" max="129" width="6.44140625" style="154" hidden="1" customWidth="1"/>
    <col min="130" max="130" width="6" style="154" hidden="1" customWidth="1"/>
    <col min="131" max="131" width="5.88671875" style="154" hidden="1" customWidth="1"/>
    <col min="132" max="132" width="5.109375" style="154" hidden="1" customWidth="1"/>
    <col min="133" max="133" width="6.77734375" style="154" hidden="1" customWidth="1"/>
    <col min="134" max="134" width="7.44140625" style="154" hidden="1" customWidth="1"/>
    <col min="135" max="135" width="5.5546875" style="154" hidden="1" customWidth="1"/>
    <col min="136" max="136" width="5.6640625" style="154" hidden="1" customWidth="1"/>
    <col min="137" max="137" width="6.88671875" style="154" hidden="1" customWidth="1"/>
    <col min="138" max="138" width="8.109375" style="154" hidden="1" customWidth="1"/>
    <col min="139" max="139" width="5.5546875" style="154" hidden="1" customWidth="1"/>
    <col min="140" max="140" width="9.109375" style="162" customWidth="1"/>
    <col min="141" max="141" width="11.21875" style="162" customWidth="1"/>
    <col min="142" max="142" width="11" style="162" customWidth="1"/>
    <col min="143" max="256" width="9.109375" style="162"/>
    <col min="257" max="257" width="4.6640625" style="162" customWidth="1"/>
    <col min="258" max="258" width="28.5546875" style="162" customWidth="1"/>
    <col min="259" max="329" width="0" style="162" hidden="1" customWidth="1"/>
    <col min="330" max="330" width="10.44140625" style="162" customWidth="1"/>
    <col min="331" max="331" width="7" style="162" customWidth="1"/>
    <col min="332" max="333" width="0" style="162" hidden="1" customWidth="1"/>
    <col min="334" max="334" width="9.5546875" style="162" customWidth="1"/>
    <col min="335" max="335" width="9.21875" style="162" customWidth="1"/>
    <col min="336" max="336" width="9.88671875" style="162" customWidth="1"/>
    <col min="337" max="337" width="8.109375" style="162" customWidth="1"/>
    <col min="338" max="342" width="0" style="162" hidden="1" customWidth="1"/>
    <col min="343" max="343" width="9.33203125" style="162" customWidth="1"/>
    <col min="344" max="344" width="10.77734375" style="162" customWidth="1"/>
    <col min="345" max="345" width="0" style="162" hidden="1" customWidth="1"/>
    <col min="346" max="346" width="8.44140625" style="162" customWidth="1"/>
    <col min="347" max="347" width="0" style="162" hidden="1" customWidth="1"/>
    <col min="348" max="348" width="9.44140625" style="162" customWidth="1"/>
    <col min="349" max="349" width="0" style="162" hidden="1" customWidth="1"/>
    <col min="350" max="350" width="11.5546875" style="162" customWidth="1"/>
    <col min="351" max="351" width="0" style="162" hidden="1" customWidth="1"/>
    <col min="352" max="352" width="9.5546875" style="162" customWidth="1"/>
    <col min="353" max="353" width="0" style="162" hidden="1" customWidth="1"/>
    <col min="354" max="354" width="8.109375" style="162" customWidth="1"/>
    <col min="355" max="355" width="0" style="162" hidden="1" customWidth="1"/>
    <col min="356" max="356" width="6.5546875" style="162" customWidth="1"/>
    <col min="357" max="357" width="7" style="162" customWidth="1"/>
    <col min="358" max="358" width="5.88671875" style="162" customWidth="1"/>
    <col min="359" max="359" width="6.77734375" style="162" customWidth="1"/>
    <col min="360" max="360" width="7" style="162" customWidth="1"/>
    <col min="361" max="361" width="10" style="162" customWidth="1"/>
    <col min="362" max="362" width="9.5546875" style="162" customWidth="1"/>
    <col min="363" max="363" width="9.33203125" style="162" customWidth="1"/>
    <col min="364" max="365" width="7.21875" style="162" customWidth="1"/>
    <col min="366" max="366" width="0" style="162" hidden="1" customWidth="1"/>
    <col min="367" max="367" width="8.88671875" style="162" customWidth="1"/>
    <col min="368" max="368" width="0" style="162" hidden="1" customWidth="1"/>
    <col min="369" max="369" width="9.21875" style="162" customWidth="1"/>
    <col min="370" max="370" width="7.109375" style="162" customWidth="1"/>
    <col min="371" max="371" width="7.6640625" style="162" customWidth="1"/>
    <col min="372" max="395" width="0" style="162" hidden="1" customWidth="1"/>
    <col min="396" max="396" width="9.109375" style="162" customWidth="1"/>
    <col min="397" max="397" width="11.21875" style="162" customWidth="1"/>
    <col min="398" max="398" width="11" style="162" customWidth="1"/>
    <col min="399" max="512" width="9.109375" style="162"/>
    <col min="513" max="513" width="4.6640625" style="162" customWidth="1"/>
    <col min="514" max="514" width="28.5546875" style="162" customWidth="1"/>
    <col min="515" max="585" width="0" style="162" hidden="1" customWidth="1"/>
    <col min="586" max="586" width="10.44140625" style="162" customWidth="1"/>
    <col min="587" max="587" width="7" style="162" customWidth="1"/>
    <col min="588" max="589" width="0" style="162" hidden="1" customWidth="1"/>
    <col min="590" max="590" width="9.5546875" style="162" customWidth="1"/>
    <col min="591" max="591" width="9.21875" style="162" customWidth="1"/>
    <col min="592" max="592" width="9.88671875" style="162" customWidth="1"/>
    <col min="593" max="593" width="8.109375" style="162" customWidth="1"/>
    <col min="594" max="598" width="0" style="162" hidden="1" customWidth="1"/>
    <col min="599" max="599" width="9.33203125" style="162" customWidth="1"/>
    <col min="600" max="600" width="10.77734375" style="162" customWidth="1"/>
    <col min="601" max="601" width="0" style="162" hidden="1" customWidth="1"/>
    <col min="602" max="602" width="8.44140625" style="162" customWidth="1"/>
    <col min="603" max="603" width="0" style="162" hidden="1" customWidth="1"/>
    <col min="604" max="604" width="9.44140625" style="162" customWidth="1"/>
    <col min="605" max="605" width="0" style="162" hidden="1" customWidth="1"/>
    <col min="606" max="606" width="11.5546875" style="162" customWidth="1"/>
    <col min="607" max="607" width="0" style="162" hidden="1" customWidth="1"/>
    <col min="608" max="608" width="9.5546875" style="162" customWidth="1"/>
    <col min="609" max="609" width="0" style="162" hidden="1" customWidth="1"/>
    <col min="610" max="610" width="8.109375" style="162" customWidth="1"/>
    <col min="611" max="611" width="0" style="162" hidden="1" customWidth="1"/>
    <col min="612" max="612" width="6.5546875" style="162" customWidth="1"/>
    <col min="613" max="613" width="7" style="162" customWidth="1"/>
    <col min="614" max="614" width="5.88671875" style="162" customWidth="1"/>
    <col min="615" max="615" width="6.77734375" style="162" customWidth="1"/>
    <col min="616" max="616" width="7" style="162" customWidth="1"/>
    <col min="617" max="617" width="10" style="162" customWidth="1"/>
    <col min="618" max="618" width="9.5546875" style="162" customWidth="1"/>
    <col min="619" max="619" width="9.33203125" style="162" customWidth="1"/>
    <col min="620" max="621" width="7.21875" style="162" customWidth="1"/>
    <col min="622" max="622" width="0" style="162" hidden="1" customWidth="1"/>
    <col min="623" max="623" width="8.88671875" style="162" customWidth="1"/>
    <col min="624" max="624" width="0" style="162" hidden="1" customWidth="1"/>
    <col min="625" max="625" width="9.21875" style="162" customWidth="1"/>
    <col min="626" max="626" width="7.109375" style="162" customWidth="1"/>
    <col min="627" max="627" width="7.6640625" style="162" customWidth="1"/>
    <col min="628" max="651" width="0" style="162" hidden="1" customWidth="1"/>
    <col min="652" max="652" width="9.109375" style="162" customWidth="1"/>
    <col min="653" max="653" width="11.21875" style="162" customWidth="1"/>
    <col min="654" max="654" width="11" style="162" customWidth="1"/>
    <col min="655" max="768" width="9.109375" style="162"/>
    <col min="769" max="769" width="4.6640625" style="162" customWidth="1"/>
    <col min="770" max="770" width="28.5546875" style="162" customWidth="1"/>
    <col min="771" max="841" width="0" style="162" hidden="1" customWidth="1"/>
    <col min="842" max="842" width="10.44140625" style="162" customWidth="1"/>
    <col min="843" max="843" width="7" style="162" customWidth="1"/>
    <col min="844" max="845" width="0" style="162" hidden="1" customWidth="1"/>
    <col min="846" max="846" width="9.5546875" style="162" customWidth="1"/>
    <col min="847" max="847" width="9.21875" style="162" customWidth="1"/>
    <col min="848" max="848" width="9.88671875" style="162" customWidth="1"/>
    <col min="849" max="849" width="8.109375" style="162" customWidth="1"/>
    <col min="850" max="854" width="0" style="162" hidden="1" customWidth="1"/>
    <col min="855" max="855" width="9.33203125" style="162" customWidth="1"/>
    <col min="856" max="856" width="10.77734375" style="162" customWidth="1"/>
    <col min="857" max="857" width="0" style="162" hidden="1" customWidth="1"/>
    <col min="858" max="858" width="8.44140625" style="162" customWidth="1"/>
    <col min="859" max="859" width="0" style="162" hidden="1" customWidth="1"/>
    <col min="860" max="860" width="9.44140625" style="162" customWidth="1"/>
    <col min="861" max="861" width="0" style="162" hidden="1" customWidth="1"/>
    <col min="862" max="862" width="11.5546875" style="162" customWidth="1"/>
    <col min="863" max="863" width="0" style="162" hidden="1" customWidth="1"/>
    <col min="864" max="864" width="9.5546875" style="162" customWidth="1"/>
    <col min="865" max="865" width="0" style="162" hidden="1" customWidth="1"/>
    <col min="866" max="866" width="8.109375" style="162" customWidth="1"/>
    <col min="867" max="867" width="0" style="162" hidden="1" customWidth="1"/>
    <col min="868" max="868" width="6.5546875" style="162" customWidth="1"/>
    <col min="869" max="869" width="7" style="162" customWidth="1"/>
    <col min="870" max="870" width="5.88671875" style="162" customWidth="1"/>
    <col min="871" max="871" width="6.77734375" style="162" customWidth="1"/>
    <col min="872" max="872" width="7" style="162" customWidth="1"/>
    <col min="873" max="873" width="10" style="162" customWidth="1"/>
    <col min="874" max="874" width="9.5546875" style="162" customWidth="1"/>
    <col min="875" max="875" width="9.33203125" style="162" customWidth="1"/>
    <col min="876" max="877" width="7.21875" style="162" customWidth="1"/>
    <col min="878" max="878" width="0" style="162" hidden="1" customWidth="1"/>
    <col min="879" max="879" width="8.88671875" style="162" customWidth="1"/>
    <col min="880" max="880" width="0" style="162" hidden="1" customWidth="1"/>
    <col min="881" max="881" width="9.21875" style="162" customWidth="1"/>
    <col min="882" max="882" width="7.109375" style="162" customWidth="1"/>
    <col min="883" max="883" width="7.6640625" style="162" customWidth="1"/>
    <col min="884" max="907" width="0" style="162" hidden="1" customWidth="1"/>
    <col min="908" max="908" width="9.109375" style="162" customWidth="1"/>
    <col min="909" max="909" width="11.21875" style="162" customWidth="1"/>
    <col min="910" max="910" width="11" style="162" customWidth="1"/>
    <col min="911" max="1024" width="9.109375" style="162"/>
    <col min="1025" max="1025" width="4.6640625" style="162" customWidth="1"/>
    <col min="1026" max="1026" width="28.5546875" style="162" customWidth="1"/>
    <col min="1027" max="1097" width="0" style="162" hidden="1" customWidth="1"/>
    <col min="1098" max="1098" width="10.44140625" style="162" customWidth="1"/>
    <col min="1099" max="1099" width="7" style="162" customWidth="1"/>
    <col min="1100" max="1101" width="0" style="162" hidden="1" customWidth="1"/>
    <col min="1102" max="1102" width="9.5546875" style="162" customWidth="1"/>
    <col min="1103" max="1103" width="9.21875" style="162" customWidth="1"/>
    <col min="1104" max="1104" width="9.88671875" style="162" customWidth="1"/>
    <col min="1105" max="1105" width="8.109375" style="162" customWidth="1"/>
    <col min="1106" max="1110" width="0" style="162" hidden="1" customWidth="1"/>
    <col min="1111" max="1111" width="9.33203125" style="162" customWidth="1"/>
    <col min="1112" max="1112" width="10.77734375" style="162" customWidth="1"/>
    <col min="1113" max="1113" width="0" style="162" hidden="1" customWidth="1"/>
    <col min="1114" max="1114" width="8.44140625" style="162" customWidth="1"/>
    <col min="1115" max="1115" width="0" style="162" hidden="1" customWidth="1"/>
    <col min="1116" max="1116" width="9.44140625" style="162" customWidth="1"/>
    <col min="1117" max="1117" width="0" style="162" hidden="1" customWidth="1"/>
    <col min="1118" max="1118" width="11.5546875" style="162" customWidth="1"/>
    <col min="1119" max="1119" width="0" style="162" hidden="1" customWidth="1"/>
    <col min="1120" max="1120" width="9.5546875" style="162" customWidth="1"/>
    <col min="1121" max="1121" width="0" style="162" hidden="1" customWidth="1"/>
    <col min="1122" max="1122" width="8.109375" style="162" customWidth="1"/>
    <col min="1123" max="1123" width="0" style="162" hidden="1" customWidth="1"/>
    <col min="1124" max="1124" width="6.5546875" style="162" customWidth="1"/>
    <col min="1125" max="1125" width="7" style="162" customWidth="1"/>
    <col min="1126" max="1126" width="5.88671875" style="162" customWidth="1"/>
    <col min="1127" max="1127" width="6.77734375" style="162" customWidth="1"/>
    <col min="1128" max="1128" width="7" style="162" customWidth="1"/>
    <col min="1129" max="1129" width="10" style="162" customWidth="1"/>
    <col min="1130" max="1130" width="9.5546875" style="162" customWidth="1"/>
    <col min="1131" max="1131" width="9.33203125" style="162" customWidth="1"/>
    <col min="1132" max="1133" width="7.21875" style="162" customWidth="1"/>
    <col min="1134" max="1134" width="0" style="162" hidden="1" customWidth="1"/>
    <col min="1135" max="1135" width="8.88671875" style="162" customWidth="1"/>
    <col min="1136" max="1136" width="0" style="162" hidden="1" customWidth="1"/>
    <col min="1137" max="1137" width="9.21875" style="162" customWidth="1"/>
    <col min="1138" max="1138" width="7.109375" style="162" customWidth="1"/>
    <col min="1139" max="1139" width="7.6640625" style="162" customWidth="1"/>
    <col min="1140" max="1163" width="0" style="162" hidden="1" customWidth="1"/>
    <col min="1164" max="1164" width="9.109375" style="162" customWidth="1"/>
    <col min="1165" max="1165" width="11.21875" style="162" customWidth="1"/>
    <col min="1166" max="1166" width="11" style="162" customWidth="1"/>
    <col min="1167" max="1280" width="9.109375" style="162"/>
    <col min="1281" max="1281" width="4.6640625" style="162" customWidth="1"/>
    <col min="1282" max="1282" width="28.5546875" style="162" customWidth="1"/>
    <col min="1283" max="1353" width="0" style="162" hidden="1" customWidth="1"/>
    <col min="1354" max="1354" width="10.44140625" style="162" customWidth="1"/>
    <col min="1355" max="1355" width="7" style="162" customWidth="1"/>
    <col min="1356" max="1357" width="0" style="162" hidden="1" customWidth="1"/>
    <col min="1358" max="1358" width="9.5546875" style="162" customWidth="1"/>
    <col min="1359" max="1359" width="9.21875" style="162" customWidth="1"/>
    <col min="1360" max="1360" width="9.88671875" style="162" customWidth="1"/>
    <col min="1361" max="1361" width="8.109375" style="162" customWidth="1"/>
    <col min="1362" max="1366" width="0" style="162" hidden="1" customWidth="1"/>
    <col min="1367" max="1367" width="9.33203125" style="162" customWidth="1"/>
    <col min="1368" max="1368" width="10.77734375" style="162" customWidth="1"/>
    <col min="1369" max="1369" width="0" style="162" hidden="1" customWidth="1"/>
    <col min="1370" max="1370" width="8.44140625" style="162" customWidth="1"/>
    <col min="1371" max="1371" width="0" style="162" hidden="1" customWidth="1"/>
    <col min="1372" max="1372" width="9.44140625" style="162" customWidth="1"/>
    <col min="1373" max="1373" width="0" style="162" hidden="1" customWidth="1"/>
    <col min="1374" max="1374" width="11.5546875" style="162" customWidth="1"/>
    <col min="1375" max="1375" width="0" style="162" hidden="1" customWidth="1"/>
    <col min="1376" max="1376" width="9.5546875" style="162" customWidth="1"/>
    <col min="1377" max="1377" width="0" style="162" hidden="1" customWidth="1"/>
    <col min="1378" max="1378" width="8.109375" style="162" customWidth="1"/>
    <col min="1379" max="1379" width="0" style="162" hidden="1" customWidth="1"/>
    <col min="1380" max="1380" width="6.5546875" style="162" customWidth="1"/>
    <col min="1381" max="1381" width="7" style="162" customWidth="1"/>
    <col min="1382" max="1382" width="5.88671875" style="162" customWidth="1"/>
    <col min="1383" max="1383" width="6.77734375" style="162" customWidth="1"/>
    <col min="1384" max="1384" width="7" style="162" customWidth="1"/>
    <col min="1385" max="1385" width="10" style="162" customWidth="1"/>
    <col min="1386" max="1386" width="9.5546875" style="162" customWidth="1"/>
    <col min="1387" max="1387" width="9.33203125" style="162" customWidth="1"/>
    <col min="1388" max="1389" width="7.21875" style="162" customWidth="1"/>
    <col min="1390" max="1390" width="0" style="162" hidden="1" customWidth="1"/>
    <col min="1391" max="1391" width="8.88671875" style="162" customWidth="1"/>
    <col min="1392" max="1392" width="0" style="162" hidden="1" customWidth="1"/>
    <col min="1393" max="1393" width="9.21875" style="162" customWidth="1"/>
    <col min="1394" max="1394" width="7.109375" style="162" customWidth="1"/>
    <col min="1395" max="1395" width="7.6640625" style="162" customWidth="1"/>
    <col min="1396" max="1419" width="0" style="162" hidden="1" customWidth="1"/>
    <col min="1420" max="1420" width="9.109375" style="162" customWidth="1"/>
    <col min="1421" max="1421" width="11.21875" style="162" customWidth="1"/>
    <col min="1422" max="1422" width="11" style="162" customWidth="1"/>
    <col min="1423" max="1536" width="9.109375" style="162"/>
    <col min="1537" max="1537" width="4.6640625" style="162" customWidth="1"/>
    <col min="1538" max="1538" width="28.5546875" style="162" customWidth="1"/>
    <col min="1539" max="1609" width="0" style="162" hidden="1" customWidth="1"/>
    <col min="1610" max="1610" width="10.44140625" style="162" customWidth="1"/>
    <col min="1611" max="1611" width="7" style="162" customWidth="1"/>
    <col min="1612" max="1613" width="0" style="162" hidden="1" customWidth="1"/>
    <col min="1614" max="1614" width="9.5546875" style="162" customWidth="1"/>
    <col min="1615" max="1615" width="9.21875" style="162" customWidth="1"/>
    <col min="1616" max="1616" width="9.88671875" style="162" customWidth="1"/>
    <col min="1617" max="1617" width="8.109375" style="162" customWidth="1"/>
    <col min="1618" max="1622" width="0" style="162" hidden="1" customWidth="1"/>
    <col min="1623" max="1623" width="9.33203125" style="162" customWidth="1"/>
    <col min="1624" max="1624" width="10.77734375" style="162" customWidth="1"/>
    <col min="1625" max="1625" width="0" style="162" hidden="1" customWidth="1"/>
    <col min="1626" max="1626" width="8.44140625" style="162" customWidth="1"/>
    <col min="1627" max="1627" width="0" style="162" hidden="1" customWidth="1"/>
    <col min="1628" max="1628" width="9.44140625" style="162" customWidth="1"/>
    <col min="1629" max="1629" width="0" style="162" hidden="1" customWidth="1"/>
    <col min="1630" max="1630" width="11.5546875" style="162" customWidth="1"/>
    <col min="1631" max="1631" width="0" style="162" hidden="1" customWidth="1"/>
    <col min="1632" max="1632" width="9.5546875" style="162" customWidth="1"/>
    <col min="1633" max="1633" width="0" style="162" hidden="1" customWidth="1"/>
    <col min="1634" max="1634" width="8.109375" style="162" customWidth="1"/>
    <col min="1635" max="1635" width="0" style="162" hidden="1" customWidth="1"/>
    <col min="1636" max="1636" width="6.5546875" style="162" customWidth="1"/>
    <col min="1637" max="1637" width="7" style="162" customWidth="1"/>
    <col min="1638" max="1638" width="5.88671875" style="162" customWidth="1"/>
    <col min="1639" max="1639" width="6.77734375" style="162" customWidth="1"/>
    <col min="1640" max="1640" width="7" style="162" customWidth="1"/>
    <col min="1641" max="1641" width="10" style="162" customWidth="1"/>
    <col min="1642" max="1642" width="9.5546875" style="162" customWidth="1"/>
    <col min="1643" max="1643" width="9.33203125" style="162" customWidth="1"/>
    <col min="1644" max="1645" width="7.21875" style="162" customWidth="1"/>
    <col min="1646" max="1646" width="0" style="162" hidden="1" customWidth="1"/>
    <col min="1647" max="1647" width="8.88671875" style="162" customWidth="1"/>
    <col min="1648" max="1648" width="0" style="162" hidden="1" customWidth="1"/>
    <col min="1649" max="1649" width="9.21875" style="162" customWidth="1"/>
    <col min="1650" max="1650" width="7.109375" style="162" customWidth="1"/>
    <col min="1651" max="1651" width="7.6640625" style="162" customWidth="1"/>
    <col min="1652" max="1675" width="0" style="162" hidden="1" customWidth="1"/>
    <col min="1676" max="1676" width="9.109375" style="162" customWidth="1"/>
    <col min="1677" max="1677" width="11.21875" style="162" customWidth="1"/>
    <col min="1678" max="1678" width="11" style="162" customWidth="1"/>
    <col min="1679" max="1792" width="9.109375" style="162"/>
    <col min="1793" max="1793" width="4.6640625" style="162" customWidth="1"/>
    <col min="1794" max="1794" width="28.5546875" style="162" customWidth="1"/>
    <col min="1795" max="1865" width="0" style="162" hidden="1" customWidth="1"/>
    <col min="1866" max="1866" width="10.44140625" style="162" customWidth="1"/>
    <col min="1867" max="1867" width="7" style="162" customWidth="1"/>
    <col min="1868" max="1869" width="0" style="162" hidden="1" customWidth="1"/>
    <col min="1870" max="1870" width="9.5546875" style="162" customWidth="1"/>
    <col min="1871" max="1871" width="9.21875" style="162" customWidth="1"/>
    <col min="1872" max="1872" width="9.88671875" style="162" customWidth="1"/>
    <col min="1873" max="1873" width="8.109375" style="162" customWidth="1"/>
    <col min="1874" max="1878" width="0" style="162" hidden="1" customWidth="1"/>
    <col min="1879" max="1879" width="9.33203125" style="162" customWidth="1"/>
    <col min="1880" max="1880" width="10.77734375" style="162" customWidth="1"/>
    <col min="1881" max="1881" width="0" style="162" hidden="1" customWidth="1"/>
    <col min="1882" max="1882" width="8.44140625" style="162" customWidth="1"/>
    <col min="1883" max="1883" width="0" style="162" hidden="1" customWidth="1"/>
    <col min="1884" max="1884" width="9.44140625" style="162" customWidth="1"/>
    <col min="1885" max="1885" width="0" style="162" hidden="1" customWidth="1"/>
    <col min="1886" max="1886" width="11.5546875" style="162" customWidth="1"/>
    <col min="1887" max="1887" width="0" style="162" hidden="1" customWidth="1"/>
    <col min="1888" max="1888" width="9.5546875" style="162" customWidth="1"/>
    <col min="1889" max="1889" width="0" style="162" hidden="1" customWidth="1"/>
    <col min="1890" max="1890" width="8.109375" style="162" customWidth="1"/>
    <col min="1891" max="1891" width="0" style="162" hidden="1" customWidth="1"/>
    <col min="1892" max="1892" width="6.5546875" style="162" customWidth="1"/>
    <col min="1893" max="1893" width="7" style="162" customWidth="1"/>
    <col min="1894" max="1894" width="5.88671875" style="162" customWidth="1"/>
    <col min="1895" max="1895" width="6.77734375" style="162" customWidth="1"/>
    <col min="1896" max="1896" width="7" style="162" customWidth="1"/>
    <col min="1897" max="1897" width="10" style="162" customWidth="1"/>
    <col min="1898" max="1898" width="9.5546875" style="162" customWidth="1"/>
    <col min="1899" max="1899" width="9.33203125" style="162" customWidth="1"/>
    <col min="1900" max="1901" width="7.21875" style="162" customWidth="1"/>
    <col min="1902" max="1902" width="0" style="162" hidden="1" customWidth="1"/>
    <col min="1903" max="1903" width="8.88671875" style="162" customWidth="1"/>
    <col min="1904" max="1904" width="0" style="162" hidden="1" customWidth="1"/>
    <col min="1905" max="1905" width="9.21875" style="162" customWidth="1"/>
    <col min="1906" max="1906" width="7.109375" style="162" customWidth="1"/>
    <col min="1907" max="1907" width="7.6640625" style="162" customWidth="1"/>
    <col min="1908" max="1931" width="0" style="162" hidden="1" customWidth="1"/>
    <col min="1932" max="1932" width="9.109375" style="162" customWidth="1"/>
    <col min="1933" max="1933" width="11.21875" style="162" customWidth="1"/>
    <col min="1934" max="1934" width="11" style="162" customWidth="1"/>
    <col min="1935" max="2048" width="9.109375" style="162"/>
    <col min="2049" max="2049" width="4.6640625" style="162" customWidth="1"/>
    <col min="2050" max="2050" width="28.5546875" style="162" customWidth="1"/>
    <col min="2051" max="2121" width="0" style="162" hidden="1" customWidth="1"/>
    <col min="2122" max="2122" width="10.44140625" style="162" customWidth="1"/>
    <col min="2123" max="2123" width="7" style="162" customWidth="1"/>
    <col min="2124" max="2125" width="0" style="162" hidden="1" customWidth="1"/>
    <col min="2126" max="2126" width="9.5546875" style="162" customWidth="1"/>
    <col min="2127" max="2127" width="9.21875" style="162" customWidth="1"/>
    <col min="2128" max="2128" width="9.88671875" style="162" customWidth="1"/>
    <col min="2129" max="2129" width="8.109375" style="162" customWidth="1"/>
    <col min="2130" max="2134" width="0" style="162" hidden="1" customWidth="1"/>
    <col min="2135" max="2135" width="9.33203125" style="162" customWidth="1"/>
    <col min="2136" max="2136" width="10.77734375" style="162" customWidth="1"/>
    <col min="2137" max="2137" width="0" style="162" hidden="1" customWidth="1"/>
    <col min="2138" max="2138" width="8.44140625" style="162" customWidth="1"/>
    <col min="2139" max="2139" width="0" style="162" hidden="1" customWidth="1"/>
    <col min="2140" max="2140" width="9.44140625" style="162" customWidth="1"/>
    <col min="2141" max="2141" width="0" style="162" hidden="1" customWidth="1"/>
    <col min="2142" max="2142" width="11.5546875" style="162" customWidth="1"/>
    <col min="2143" max="2143" width="0" style="162" hidden="1" customWidth="1"/>
    <col min="2144" max="2144" width="9.5546875" style="162" customWidth="1"/>
    <col min="2145" max="2145" width="0" style="162" hidden="1" customWidth="1"/>
    <col min="2146" max="2146" width="8.109375" style="162" customWidth="1"/>
    <col min="2147" max="2147" width="0" style="162" hidden="1" customWidth="1"/>
    <col min="2148" max="2148" width="6.5546875" style="162" customWidth="1"/>
    <col min="2149" max="2149" width="7" style="162" customWidth="1"/>
    <col min="2150" max="2150" width="5.88671875" style="162" customWidth="1"/>
    <col min="2151" max="2151" width="6.77734375" style="162" customWidth="1"/>
    <col min="2152" max="2152" width="7" style="162" customWidth="1"/>
    <col min="2153" max="2153" width="10" style="162" customWidth="1"/>
    <col min="2154" max="2154" width="9.5546875" style="162" customWidth="1"/>
    <col min="2155" max="2155" width="9.33203125" style="162" customWidth="1"/>
    <col min="2156" max="2157" width="7.21875" style="162" customWidth="1"/>
    <col min="2158" max="2158" width="0" style="162" hidden="1" customWidth="1"/>
    <col min="2159" max="2159" width="8.88671875" style="162" customWidth="1"/>
    <col min="2160" max="2160" width="0" style="162" hidden="1" customWidth="1"/>
    <col min="2161" max="2161" width="9.21875" style="162" customWidth="1"/>
    <col min="2162" max="2162" width="7.109375" style="162" customWidth="1"/>
    <col min="2163" max="2163" width="7.6640625" style="162" customWidth="1"/>
    <col min="2164" max="2187" width="0" style="162" hidden="1" customWidth="1"/>
    <col min="2188" max="2188" width="9.109375" style="162" customWidth="1"/>
    <col min="2189" max="2189" width="11.21875" style="162" customWidth="1"/>
    <col min="2190" max="2190" width="11" style="162" customWidth="1"/>
    <col min="2191" max="2304" width="9.109375" style="162"/>
    <col min="2305" max="2305" width="4.6640625" style="162" customWidth="1"/>
    <col min="2306" max="2306" width="28.5546875" style="162" customWidth="1"/>
    <col min="2307" max="2377" width="0" style="162" hidden="1" customWidth="1"/>
    <col min="2378" max="2378" width="10.44140625" style="162" customWidth="1"/>
    <col min="2379" max="2379" width="7" style="162" customWidth="1"/>
    <col min="2380" max="2381" width="0" style="162" hidden="1" customWidth="1"/>
    <col min="2382" max="2382" width="9.5546875" style="162" customWidth="1"/>
    <col min="2383" max="2383" width="9.21875" style="162" customWidth="1"/>
    <col min="2384" max="2384" width="9.88671875" style="162" customWidth="1"/>
    <col min="2385" max="2385" width="8.109375" style="162" customWidth="1"/>
    <col min="2386" max="2390" width="0" style="162" hidden="1" customWidth="1"/>
    <col min="2391" max="2391" width="9.33203125" style="162" customWidth="1"/>
    <col min="2392" max="2392" width="10.77734375" style="162" customWidth="1"/>
    <col min="2393" max="2393" width="0" style="162" hidden="1" customWidth="1"/>
    <col min="2394" max="2394" width="8.44140625" style="162" customWidth="1"/>
    <col min="2395" max="2395" width="0" style="162" hidden="1" customWidth="1"/>
    <col min="2396" max="2396" width="9.44140625" style="162" customWidth="1"/>
    <col min="2397" max="2397" width="0" style="162" hidden="1" customWidth="1"/>
    <col min="2398" max="2398" width="11.5546875" style="162" customWidth="1"/>
    <col min="2399" max="2399" width="0" style="162" hidden="1" customWidth="1"/>
    <col min="2400" max="2400" width="9.5546875" style="162" customWidth="1"/>
    <col min="2401" max="2401" width="0" style="162" hidden="1" customWidth="1"/>
    <col min="2402" max="2402" width="8.109375" style="162" customWidth="1"/>
    <col min="2403" max="2403" width="0" style="162" hidden="1" customWidth="1"/>
    <col min="2404" max="2404" width="6.5546875" style="162" customWidth="1"/>
    <col min="2405" max="2405" width="7" style="162" customWidth="1"/>
    <col min="2406" max="2406" width="5.88671875" style="162" customWidth="1"/>
    <col min="2407" max="2407" width="6.77734375" style="162" customWidth="1"/>
    <col min="2408" max="2408" width="7" style="162" customWidth="1"/>
    <col min="2409" max="2409" width="10" style="162" customWidth="1"/>
    <col min="2410" max="2410" width="9.5546875" style="162" customWidth="1"/>
    <col min="2411" max="2411" width="9.33203125" style="162" customWidth="1"/>
    <col min="2412" max="2413" width="7.21875" style="162" customWidth="1"/>
    <col min="2414" max="2414" width="0" style="162" hidden="1" customWidth="1"/>
    <col min="2415" max="2415" width="8.88671875" style="162" customWidth="1"/>
    <col min="2416" max="2416" width="0" style="162" hidden="1" customWidth="1"/>
    <col min="2417" max="2417" width="9.21875" style="162" customWidth="1"/>
    <col min="2418" max="2418" width="7.109375" style="162" customWidth="1"/>
    <col min="2419" max="2419" width="7.6640625" style="162" customWidth="1"/>
    <col min="2420" max="2443" width="0" style="162" hidden="1" customWidth="1"/>
    <col min="2444" max="2444" width="9.109375" style="162" customWidth="1"/>
    <col min="2445" max="2445" width="11.21875" style="162" customWidth="1"/>
    <col min="2446" max="2446" width="11" style="162" customWidth="1"/>
    <col min="2447" max="2560" width="9.109375" style="162"/>
    <col min="2561" max="2561" width="4.6640625" style="162" customWidth="1"/>
    <col min="2562" max="2562" width="28.5546875" style="162" customWidth="1"/>
    <col min="2563" max="2633" width="0" style="162" hidden="1" customWidth="1"/>
    <col min="2634" max="2634" width="10.44140625" style="162" customWidth="1"/>
    <col min="2635" max="2635" width="7" style="162" customWidth="1"/>
    <col min="2636" max="2637" width="0" style="162" hidden="1" customWidth="1"/>
    <col min="2638" max="2638" width="9.5546875" style="162" customWidth="1"/>
    <col min="2639" max="2639" width="9.21875" style="162" customWidth="1"/>
    <col min="2640" max="2640" width="9.88671875" style="162" customWidth="1"/>
    <col min="2641" max="2641" width="8.109375" style="162" customWidth="1"/>
    <col min="2642" max="2646" width="0" style="162" hidden="1" customWidth="1"/>
    <col min="2647" max="2647" width="9.33203125" style="162" customWidth="1"/>
    <col min="2648" max="2648" width="10.77734375" style="162" customWidth="1"/>
    <col min="2649" max="2649" width="0" style="162" hidden="1" customWidth="1"/>
    <col min="2650" max="2650" width="8.44140625" style="162" customWidth="1"/>
    <col min="2651" max="2651" width="0" style="162" hidden="1" customWidth="1"/>
    <col min="2652" max="2652" width="9.44140625" style="162" customWidth="1"/>
    <col min="2653" max="2653" width="0" style="162" hidden="1" customWidth="1"/>
    <col min="2654" max="2654" width="11.5546875" style="162" customWidth="1"/>
    <col min="2655" max="2655" width="0" style="162" hidden="1" customWidth="1"/>
    <col min="2656" max="2656" width="9.5546875" style="162" customWidth="1"/>
    <col min="2657" max="2657" width="0" style="162" hidden="1" customWidth="1"/>
    <col min="2658" max="2658" width="8.109375" style="162" customWidth="1"/>
    <col min="2659" max="2659" width="0" style="162" hidden="1" customWidth="1"/>
    <col min="2660" max="2660" width="6.5546875" style="162" customWidth="1"/>
    <col min="2661" max="2661" width="7" style="162" customWidth="1"/>
    <col min="2662" max="2662" width="5.88671875" style="162" customWidth="1"/>
    <col min="2663" max="2663" width="6.77734375" style="162" customWidth="1"/>
    <col min="2664" max="2664" width="7" style="162" customWidth="1"/>
    <col min="2665" max="2665" width="10" style="162" customWidth="1"/>
    <col min="2666" max="2666" width="9.5546875" style="162" customWidth="1"/>
    <col min="2667" max="2667" width="9.33203125" style="162" customWidth="1"/>
    <col min="2668" max="2669" width="7.21875" style="162" customWidth="1"/>
    <col min="2670" max="2670" width="0" style="162" hidden="1" customWidth="1"/>
    <col min="2671" max="2671" width="8.88671875" style="162" customWidth="1"/>
    <col min="2672" max="2672" width="0" style="162" hidden="1" customWidth="1"/>
    <col min="2673" max="2673" width="9.21875" style="162" customWidth="1"/>
    <col min="2674" max="2674" width="7.109375" style="162" customWidth="1"/>
    <col min="2675" max="2675" width="7.6640625" style="162" customWidth="1"/>
    <col min="2676" max="2699" width="0" style="162" hidden="1" customWidth="1"/>
    <col min="2700" max="2700" width="9.109375" style="162" customWidth="1"/>
    <col min="2701" max="2701" width="11.21875" style="162" customWidth="1"/>
    <col min="2702" max="2702" width="11" style="162" customWidth="1"/>
    <col min="2703" max="2816" width="9.109375" style="162"/>
    <col min="2817" max="2817" width="4.6640625" style="162" customWidth="1"/>
    <col min="2818" max="2818" width="28.5546875" style="162" customWidth="1"/>
    <col min="2819" max="2889" width="0" style="162" hidden="1" customWidth="1"/>
    <col min="2890" max="2890" width="10.44140625" style="162" customWidth="1"/>
    <col min="2891" max="2891" width="7" style="162" customWidth="1"/>
    <col min="2892" max="2893" width="0" style="162" hidden="1" customWidth="1"/>
    <col min="2894" max="2894" width="9.5546875" style="162" customWidth="1"/>
    <col min="2895" max="2895" width="9.21875" style="162" customWidth="1"/>
    <col min="2896" max="2896" width="9.88671875" style="162" customWidth="1"/>
    <col min="2897" max="2897" width="8.109375" style="162" customWidth="1"/>
    <col min="2898" max="2902" width="0" style="162" hidden="1" customWidth="1"/>
    <col min="2903" max="2903" width="9.33203125" style="162" customWidth="1"/>
    <col min="2904" max="2904" width="10.77734375" style="162" customWidth="1"/>
    <col min="2905" max="2905" width="0" style="162" hidden="1" customWidth="1"/>
    <col min="2906" max="2906" width="8.44140625" style="162" customWidth="1"/>
    <col min="2907" max="2907" width="0" style="162" hidden="1" customWidth="1"/>
    <col min="2908" max="2908" width="9.44140625" style="162" customWidth="1"/>
    <col min="2909" max="2909" width="0" style="162" hidden="1" customWidth="1"/>
    <col min="2910" max="2910" width="11.5546875" style="162" customWidth="1"/>
    <col min="2911" max="2911" width="0" style="162" hidden="1" customWidth="1"/>
    <col min="2912" max="2912" width="9.5546875" style="162" customWidth="1"/>
    <col min="2913" max="2913" width="0" style="162" hidden="1" customWidth="1"/>
    <col min="2914" max="2914" width="8.109375" style="162" customWidth="1"/>
    <col min="2915" max="2915" width="0" style="162" hidden="1" customWidth="1"/>
    <col min="2916" max="2916" width="6.5546875" style="162" customWidth="1"/>
    <col min="2917" max="2917" width="7" style="162" customWidth="1"/>
    <col min="2918" max="2918" width="5.88671875" style="162" customWidth="1"/>
    <col min="2919" max="2919" width="6.77734375" style="162" customWidth="1"/>
    <col min="2920" max="2920" width="7" style="162" customWidth="1"/>
    <col min="2921" max="2921" width="10" style="162" customWidth="1"/>
    <col min="2922" max="2922" width="9.5546875" style="162" customWidth="1"/>
    <col min="2923" max="2923" width="9.33203125" style="162" customWidth="1"/>
    <col min="2924" max="2925" width="7.21875" style="162" customWidth="1"/>
    <col min="2926" max="2926" width="0" style="162" hidden="1" customWidth="1"/>
    <col min="2927" max="2927" width="8.88671875" style="162" customWidth="1"/>
    <col min="2928" max="2928" width="0" style="162" hidden="1" customWidth="1"/>
    <col min="2929" max="2929" width="9.21875" style="162" customWidth="1"/>
    <col min="2930" max="2930" width="7.109375" style="162" customWidth="1"/>
    <col min="2931" max="2931" width="7.6640625" style="162" customWidth="1"/>
    <col min="2932" max="2955" width="0" style="162" hidden="1" customWidth="1"/>
    <col min="2956" max="2956" width="9.109375" style="162" customWidth="1"/>
    <col min="2957" max="2957" width="11.21875" style="162" customWidth="1"/>
    <col min="2958" max="2958" width="11" style="162" customWidth="1"/>
    <col min="2959" max="3072" width="9.109375" style="162"/>
    <col min="3073" max="3073" width="4.6640625" style="162" customWidth="1"/>
    <col min="3074" max="3074" width="28.5546875" style="162" customWidth="1"/>
    <col min="3075" max="3145" width="0" style="162" hidden="1" customWidth="1"/>
    <col min="3146" max="3146" width="10.44140625" style="162" customWidth="1"/>
    <col min="3147" max="3147" width="7" style="162" customWidth="1"/>
    <col min="3148" max="3149" width="0" style="162" hidden="1" customWidth="1"/>
    <col min="3150" max="3150" width="9.5546875" style="162" customWidth="1"/>
    <col min="3151" max="3151" width="9.21875" style="162" customWidth="1"/>
    <col min="3152" max="3152" width="9.88671875" style="162" customWidth="1"/>
    <col min="3153" max="3153" width="8.109375" style="162" customWidth="1"/>
    <col min="3154" max="3158" width="0" style="162" hidden="1" customWidth="1"/>
    <col min="3159" max="3159" width="9.33203125" style="162" customWidth="1"/>
    <col min="3160" max="3160" width="10.77734375" style="162" customWidth="1"/>
    <col min="3161" max="3161" width="0" style="162" hidden="1" customWidth="1"/>
    <col min="3162" max="3162" width="8.44140625" style="162" customWidth="1"/>
    <col min="3163" max="3163" width="0" style="162" hidden="1" customWidth="1"/>
    <col min="3164" max="3164" width="9.44140625" style="162" customWidth="1"/>
    <col min="3165" max="3165" width="0" style="162" hidden="1" customWidth="1"/>
    <col min="3166" max="3166" width="11.5546875" style="162" customWidth="1"/>
    <col min="3167" max="3167" width="0" style="162" hidden="1" customWidth="1"/>
    <col min="3168" max="3168" width="9.5546875" style="162" customWidth="1"/>
    <col min="3169" max="3169" width="0" style="162" hidden="1" customWidth="1"/>
    <col min="3170" max="3170" width="8.109375" style="162" customWidth="1"/>
    <col min="3171" max="3171" width="0" style="162" hidden="1" customWidth="1"/>
    <col min="3172" max="3172" width="6.5546875" style="162" customWidth="1"/>
    <col min="3173" max="3173" width="7" style="162" customWidth="1"/>
    <col min="3174" max="3174" width="5.88671875" style="162" customWidth="1"/>
    <col min="3175" max="3175" width="6.77734375" style="162" customWidth="1"/>
    <col min="3176" max="3176" width="7" style="162" customWidth="1"/>
    <col min="3177" max="3177" width="10" style="162" customWidth="1"/>
    <col min="3178" max="3178" width="9.5546875" style="162" customWidth="1"/>
    <col min="3179" max="3179" width="9.33203125" style="162" customWidth="1"/>
    <col min="3180" max="3181" width="7.21875" style="162" customWidth="1"/>
    <col min="3182" max="3182" width="0" style="162" hidden="1" customWidth="1"/>
    <col min="3183" max="3183" width="8.88671875" style="162" customWidth="1"/>
    <col min="3184" max="3184" width="0" style="162" hidden="1" customWidth="1"/>
    <col min="3185" max="3185" width="9.21875" style="162" customWidth="1"/>
    <col min="3186" max="3186" width="7.109375" style="162" customWidth="1"/>
    <col min="3187" max="3187" width="7.6640625" style="162" customWidth="1"/>
    <col min="3188" max="3211" width="0" style="162" hidden="1" customWidth="1"/>
    <col min="3212" max="3212" width="9.109375" style="162" customWidth="1"/>
    <col min="3213" max="3213" width="11.21875" style="162" customWidth="1"/>
    <col min="3214" max="3214" width="11" style="162" customWidth="1"/>
    <col min="3215" max="3328" width="9.109375" style="162"/>
    <col min="3329" max="3329" width="4.6640625" style="162" customWidth="1"/>
    <col min="3330" max="3330" width="28.5546875" style="162" customWidth="1"/>
    <col min="3331" max="3401" width="0" style="162" hidden="1" customWidth="1"/>
    <col min="3402" max="3402" width="10.44140625" style="162" customWidth="1"/>
    <col min="3403" max="3403" width="7" style="162" customWidth="1"/>
    <col min="3404" max="3405" width="0" style="162" hidden="1" customWidth="1"/>
    <col min="3406" max="3406" width="9.5546875" style="162" customWidth="1"/>
    <col min="3407" max="3407" width="9.21875" style="162" customWidth="1"/>
    <col min="3408" max="3408" width="9.88671875" style="162" customWidth="1"/>
    <col min="3409" max="3409" width="8.109375" style="162" customWidth="1"/>
    <col min="3410" max="3414" width="0" style="162" hidden="1" customWidth="1"/>
    <col min="3415" max="3415" width="9.33203125" style="162" customWidth="1"/>
    <col min="3416" max="3416" width="10.77734375" style="162" customWidth="1"/>
    <col min="3417" max="3417" width="0" style="162" hidden="1" customWidth="1"/>
    <col min="3418" max="3418" width="8.44140625" style="162" customWidth="1"/>
    <col min="3419" max="3419" width="0" style="162" hidden="1" customWidth="1"/>
    <col min="3420" max="3420" width="9.44140625" style="162" customWidth="1"/>
    <col min="3421" max="3421" width="0" style="162" hidden="1" customWidth="1"/>
    <col min="3422" max="3422" width="11.5546875" style="162" customWidth="1"/>
    <col min="3423" max="3423" width="0" style="162" hidden="1" customWidth="1"/>
    <col min="3424" max="3424" width="9.5546875" style="162" customWidth="1"/>
    <col min="3425" max="3425" width="0" style="162" hidden="1" customWidth="1"/>
    <col min="3426" max="3426" width="8.109375" style="162" customWidth="1"/>
    <col min="3427" max="3427" width="0" style="162" hidden="1" customWidth="1"/>
    <col min="3428" max="3428" width="6.5546875" style="162" customWidth="1"/>
    <col min="3429" max="3429" width="7" style="162" customWidth="1"/>
    <col min="3430" max="3430" width="5.88671875" style="162" customWidth="1"/>
    <col min="3431" max="3431" width="6.77734375" style="162" customWidth="1"/>
    <col min="3432" max="3432" width="7" style="162" customWidth="1"/>
    <col min="3433" max="3433" width="10" style="162" customWidth="1"/>
    <col min="3434" max="3434" width="9.5546875" style="162" customWidth="1"/>
    <col min="3435" max="3435" width="9.33203125" style="162" customWidth="1"/>
    <col min="3436" max="3437" width="7.21875" style="162" customWidth="1"/>
    <col min="3438" max="3438" width="0" style="162" hidden="1" customWidth="1"/>
    <col min="3439" max="3439" width="8.88671875" style="162" customWidth="1"/>
    <col min="3440" max="3440" width="0" style="162" hidden="1" customWidth="1"/>
    <col min="3441" max="3441" width="9.21875" style="162" customWidth="1"/>
    <col min="3442" max="3442" width="7.109375" style="162" customWidth="1"/>
    <col min="3443" max="3443" width="7.6640625" style="162" customWidth="1"/>
    <col min="3444" max="3467" width="0" style="162" hidden="1" customWidth="1"/>
    <col min="3468" max="3468" width="9.109375" style="162" customWidth="1"/>
    <col min="3469" max="3469" width="11.21875" style="162" customWidth="1"/>
    <col min="3470" max="3470" width="11" style="162" customWidth="1"/>
    <col min="3471" max="3584" width="9.109375" style="162"/>
    <col min="3585" max="3585" width="4.6640625" style="162" customWidth="1"/>
    <col min="3586" max="3586" width="28.5546875" style="162" customWidth="1"/>
    <col min="3587" max="3657" width="0" style="162" hidden="1" customWidth="1"/>
    <col min="3658" max="3658" width="10.44140625" style="162" customWidth="1"/>
    <col min="3659" max="3659" width="7" style="162" customWidth="1"/>
    <col min="3660" max="3661" width="0" style="162" hidden="1" customWidth="1"/>
    <col min="3662" max="3662" width="9.5546875" style="162" customWidth="1"/>
    <col min="3663" max="3663" width="9.21875" style="162" customWidth="1"/>
    <col min="3664" max="3664" width="9.88671875" style="162" customWidth="1"/>
    <col min="3665" max="3665" width="8.109375" style="162" customWidth="1"/>
    <col min="3666" max="3670" width="0" style="162" hidden="1" customWidth="1"/>
    <col min="3671" max="3671" width="9.33203125" style="162" customWidth="1"/>
    <col min="3672" max="3672" width="10.77734375" style="162" customWidth="1"/>
    <col min="3673" max="3673" width="0" style="162" hidden="1" customWidth="1"/>
    <col min="3674" max="3674" width="8.44140625" style="162" customWidth="1"/>
    <col min="3675" max="3675" width="0" style="162" hidden="1" customWidth="1"/>
    <col min="3676" max="3676" width="9.44140625" style="162" customWidth="1"/>
    <col min="3677" max="3677" width="0" style="162" hidden="1" customWidth="1"/>
    <col min="3678" max="3678" width="11.5546875" style="162" customWidth="1"/>
    <col min="3679" max="3679" width="0" style="162" hidden="1" customWidth="1"/>
    <col min="3680" max="3680" width="9.5546875" style="162" customWidth="1"/>
    <col min="3681" max="3681" width="0" style="162" hidden="1" customWidth="1"/>
    <col min="3682" max="3682" width="8.109375" style="162" customWidth="1"/>
    <col min="3683" max="3683" width="0" style="162" hidden="1" customWidth="1"/>
    <col min="3684" max="3684" width="6.5546875" style="162" customWidth="1"/>
    <col min="3685" max="3685" width="7" style="162" customWidth="1"/>
    <col min="3686" max="3686" width="5.88671875" style="162" customWidth="1"/>
    <col min="3687" max="3687" width="6.77734375" style="162" customWidth="1"/>
    <col min="3688" max="3688" width="7" style="162" customWidth="1"/>
    <col min="3689" max="3689" width="10" style="162" customWidth="1"/>
    <col min="3690" max="3690" width="9.5546875" style="162" customWidth="1"/>
    <col min="3691" max="3691" width="9.33203125" style="162" customWidth="1"/>
    <col min="3692" max="3693" width="7.21875" style="162" customWidth="1"/>
    <col min="3694" max="3694" width="0" style="162" hidden="1" customWidth="1"/>
    <col min="3695" max="3695" width="8.88671875" style="162" customWidth="1"/>
    <col min="3696" max="3696" width="0" style="162" hidden="1" customWidth="1"/>
    <col min="3697" max="3697" width="9.21875" style="162" customWidth="1"/>
    <col min="3698" max="3698" width="7.109375" style="162" customWidth="1"/>
    <col min="3699" max="3699" width="7.6640625" style="162" customWidth="1"/>
    <col min="3700" max="3723" width="0" style="162" hidden="1" customWidth="1"/>
    <col min="3724" max="3724" width="9.109375" style="162" customWidth="1"/>
    <col min="3725" max="3725" width="11.21875" style="162" customWidth="1"/>
    <col min="3726" max="3726" width="11" style="162" customWidth="1"/>
    <col min="3727" max="3840" width="9.109375" style="162"/>
    <col min="3841" max="3841" width="4.6640625" style="162" customWidth="1"/>
    <col min="3842" max="3842" width="28.5546875" style="162" customWidth="1"/>
    <col min="3843" max="3913" width="0" style="162" hidden="1" customWidth="1"/>
    <col min="3914" max="3914" width="10.44140625" style="162" customWidth="1"/>
    <col min="3915" max="3915" width="7" style="162" customWidth="1"/>
    <col min="3916" max="3917" width="0" style="162" hidden="1" customWidth="1"/>
    <col min="3918" max="3918" width="9.5546875" style="162" customWidth="1"/>
    <col min="3919" max="3919" width="9.21875" style="162" customWidth="1"/>
    <col min="3920" max="3920" width="9.88671875" style="162" customWidth="1"/>
    <col min="3921" max="3921" width="8.109375" style="162" customWidth="1"/>
    <col min="3922" max="3926" width="0" style="162" hidden="1" customWidth="1"/>
    <col min="3927" max="3927" width="9.33203125" style="162" customWidth="1"/>
    <col min="3928" max="3928" width="10.77734375" style="162" customWidth="1"/>
    <col min="3929" max="3929" width="0" style="162" hidden="1" customWidth="1"/>
    <col min="3930" max="3930" width="8.44140625" style="162" customWidth="1"/>
    <col min="3931" max="3931" width="0" style="162" hidden="1" customWidth="1"/>
    <col min="3932" max="3932" width="9.44140625" style="162" customWidth="1"/>
    <col min="3933" max="3933" width="0" style="162" hidden="1" customWidth="1"/>
    <col min="3934" max="3934" width="11.5546875" style="162" customWidth="1"/>
    <col min="3935" max="3935" width="0" style="162" hidden="1" customWidth="1"/>
    <col min="3936" max="3936" width="9.5546875" style="162" customWidth="1"/>
    <col min="3937" max="3937" width="0" style="162" hidden="1" customWidth="1"/>
    <col min="3938" max="3938" width="8.109375" style="162" customWidth="1"/>
    <col min="3939" max="3939" width="0" style="162" hidden="1" customWidth="1"/>
    <col min="3940" max="3940" width="6.5546875" style="162" customWidth="1"/>
    <col min="3941" max="3941" width="7" style="162" customWidth="1"/>
    <col min="3942" max="3942" width="5.88671875" style="162" customWidth="1"/>
    <col min="3943" max="3943" width="6.77734375" style="162" customWidth="1"/>
    <col min="3944" max="3944" width="7" style="162" customWidth="1"/>
    <col min="3945" max="3945" width="10" style="162" customWidth="1"/>
    <col min="3946" max="3946" width="9.5546875" style="162" customWidth="1"/>
    <col min="3947" max="3947" width="9.33203125" style="162" customWidth="1"/>
    <col min="3948" max="3949" width="7.21875" style="162" customWidth="1"/>
    <col min="3950" max="3950" width="0" style="162" hidden="1" customWidth="1"/>
    <col min="3951" max="3951" width="8.88671875" style="162" customWidth="1"/>
    <col min="3952" max="3952" width="0" style="162" hidden="1" customWidth="1"/>
    <col min="3953" max="3953" width="9.21875" style="162" customWidth="1"/>
    <col min="3954" max="3954" width="7.109375" style="162" customWidth="1"/>
    <col min="3955" max="3955" width="7.6640625" style="162" customWidth="1"/>
    <col min="3956" max="3979" width="0" style="162" hidden="1" customWidth="1"/>
    <col min="3980" max="3980" width="9.109375" style="162" customWidth="1"/>
    <col min="3981" max="3981" width="11.21875" style="162" customWidth="1"/>
    <col min="3982" max="3982" width="11" style="162" customWidth="1"/>
    <col min="3983" max="4096" width="9.109375" style="162"/>
    <col min="4097" max="4097" width="4.6640625" style="162" customWidth="1"/>
    <col min="4098" max="4098" width="28.5546875" style="162" customWidth="1"/>
    <col min="4099" max="4169" width="0" style="162" hidden="1" customWidth="1"/>
    <col min="4170" max="4170" width="10.44140625" style="162" customWidth="1"/>
    <col min="4171" max="4171" width="7" style="162" customWidth="1"/>
    <col min="4172" max="4173" width="0" style="162" hidden="1" customWidth="1"/>
    <col min="4174" max="4174" width="9.5546875" style="162" customWidth="1"/>
    <col min="4175" max="4175" width="9.21875" style="162" customWidth="1"/>
    <col min="4176" max="4176" width="9.88671875" style="162" customWidth="1"/>
    <col min="4177" max="4177" width="8.109375" style="162" customWidth="1"/>
    <col min="4178" max="4182" width="0" style="162" hidden="1" customWidth="1"/>
    <col min="4183" max="4183" width="9.33203125" style="162" customWidth="1"/>
    <col min="4184" max="4184" width="10.77734375" style="162" customWidth="1"/>
    <col min="4185" max="4185" width="0" style="162" hidden="1" customWidth="1"/>
    <col min="4186" max="4186" width="8.44140625" style="162" customWidth="1"/>
    <col min="4187" max="4187" width="0" style="162" hidden="1" customWidth="1"/>
    <col min="4188" max="4188" width="9.44140625" style="162" customWidth="1"/>
    <col min="4189" max="4189" width="0" style="162" hidden="1" customWidth="1"/>
    <col min="4190" max="4190" width="11.5546875" style="162" customWidth="1"/>
    <col min="4191" max="4191" width="0" style="162" hidden="1" customWidth="1"/>
    <col min="4192" max="4192" width="9.5546875" style="162" customWidth="1"/>
    <col min="4193" max="4193" width="0" style="162" hidden="1" customWidth="1"/>
    <col min="4194" max="4194" width="8.109375" style="162" customWidth="1"/>
    <col min="4195" max="4195" width="0" style="162" hidden="1" customWidth="1"/>
    <col min="4196" max="4196" width="6.5546875" style="162" customWidth="1"/>
    <col min="4197" max="4197" width="7" style="162" customWidth="1"/>
    <col min="4198" max="4198" width="5.88671875" style="162" customWidth="1"/>
    <col min="4199" max="4199" width="6.77734375" style="162" customWidth="1"/>
    <col min="4200" max="4200" width="7" style="162" customWidth="1"/>
    <col min="4201" max="4201" width="10" style="162" customWidth="1"/>
    <col min="4202" max="4202" width="9.5546875" style="162" customWidth="1"/>
    <col min="4203" max="4203" width="9.33203125" style="162" customWidth="1"/>
    <col min="4204" max="4205" width="7.21875" style="162" customWidth="1"/>
    <col min="4206" max="4206" width="0" style="162" hidden="1" customWidth="1"/>
    <col min="4207" max="4207" width="8.88671875" style="162" customWidth="1"/>
    <col min="4208" max="4208" width="0" style="162" hidden="1" customWidth="1"/>
    <col min="4209" max="4209" width="9.21875" style="162" customWidth="1"/>
    <col min="4210" max="4210" width="7.109375" style="162" customWidth="1"/>
    <col min="4211" max="4211" width="7.6640625" style="162" customWidth="1"/>
    <col min="4212" max="4235" width="0" style="162" hidden="1" customWidth="1"/>
    <col min="4236" max="4236" width="9.109375" style="162" customWidth="1"/>
    <col min="4237" max="4237" width="11.21875" style="162" customWidth="1"/>
    <col min="4238" max="4238" width="11" style="162" customWidth="1"/>
    <col min="4239" max="4352" width="9.109375" style="162"/>
    <col min="4353" max="4353" width="4.6640625" style="162" customWidth="1"/>
    <col min="4354" max="4354" width="28.5546875" style="162" customWidth="1"/>
    <col min="4355" max="4425" width="0" style="162" hidden="1" customWidth="1"/>
    <col min="4426" max="4426" width="10.44140625" style="162" customWidth="1"/>
    <col min="4427" max="4427" width="7" style="162" customWidth="1"/>
    <col min="4428" max="4429" width="0" style="162" hidden="1" customWidth="1"/>
    <col min="4430" max="4430" width="9.5546875" style="162" customWidth="1"/>
    <col min="4431" max="4431" width="9.21875" style="162" customWidth="1"/>
    <col min="4432" max="4432" width="9.88671875" style="162" customWidth="1"/>
    <col min="4433" max="4433" width="8.109375" style="162" customWidth="1"/>
    <col min="4434" max="4438" width="0" style="162" hidden="1" customWidth="1"/>
    <col min="4439" max="4439" width="9.33203125" style="162" customWidth="1"/>
    <col min="4440" max="4440" width="10.77734375" style="162" customWidth="1"/>
    <col min="4441" max="4441" width="0" style="162" hidden="1" customWidth="1"/>
    <col min="4442" max="4442" width="8.44140625" style="162" customWidth="1"/>
    <col min="4443" max="4443" width="0" style="162" hidden="1" customWidth="1"/>
    <col min="4444" max="4444" width="9.44140625" style="162" customWidth="1"/>
    <col min="4445" max="4445" width="0" style="162" hidden="1" customWidth="1"/>
    <col min="4446" max="4446" width="11.5546875" style="162" customWidth="1"/>
    <col min="4447" max="4447" width="0" style="162" hidden="1" customWidth="1"/>
    <col min="4448" max="4448" width="9.5546875" style="162" customWidth="1"/>
    <col min="4449" max="4449" width="0" style="162" hidden="1" customWidth="1"/>
    <col min="4450" max="4450" width="8.109375" style="162" customWidth="1"/>
    <col min="4451" max="4451" width="0" style="162" hidden="1" customWidth="1"/>
    <col min="4452" max="4452" width="6.5546875" style="162" customWidth="1"/>
    <col min="4453" max="4453" width="7" style="162" customWidth="1"/>
    <col min="4454" max="4454" width="5.88671875" style="162" customWidth="1"/>
    <col min="4455" max="4455" width="6.77734375" style="162" customWidth="1"/>
    <col min="4456" max="4456" width="7" style="162" customWidth="1"/>
    <col min="4457" max="4457" width="10" style="162" customWidth="1"/>
    <col min="4458" max="4458" width="9.5546875" style="162" customWidth="1"/>
    <col min="4459" max="4459" width="9.33203125" style="162" customWidth="1"/>
    <col min="4460" max="4461" width="7.21875" style="162" customWidth="1"/>
    <col min="4462" max="4462" width="0" style="162" hidden="1" customWidth="1"/>
    <col min="4463" max="4463" width="8.88671875" style="162" customWidth="1"/>
    <col min="4464" max="4464" width="0" style="162" hidden="1" customWidth="1"/>
    <col min="4465" max="4465" width="9.21875" style="162" customWidth="1"/>
    <col min="4466" max="4466" width="7.109375" style="162" customWidth="1"/>
    <col min="4467" max="4467" width="7.6640625" style="162" customWidth="1"/>
    <col min="4468" max="4491" width="0" style="162" hidden="1" customWidth="1"/>
    <col min="4492" max="4492" width="9.109375" style="162" customWidth="1"/>
    <col min="4493" max="4493" width="11.21875" style="162" customWidth="1"/>
    <col min="4494" max="4494" width="11" style="162" customWidth="1"/>
    <col min="4495" max="4608" width="9.109375" style="162"/>
    <col min="4609" max="4609" width="4.6640625" style="162" customWidth="1"/>
    <col min="4610" max="4610" width="28.5546875" style="162" customWidth="1"/>
    <col min="4611" max="4681" width="0" style="162" hidden="1" customWidth="1"/>
    <col min="4682" max="4682" width="10.44140625" style="162" customWidth="1"/>
    <col min="4683" max="4683" width="7" style="162" customWidth="1"/>
    <col min="4684" max="4685" width="0" style="162" hidden="1" customWidth="1"/>
    <col min="4686" max="4686" width="9.5546875" style="162" customWidth="1"/>
    <col min="4687" max="4687" width="9.21875" style="162" customWidth="1"/>
    <col min="4688" max="4688" width="9.88671875" style="162" customWidth="1"/>
    <col min="4689" max="4689" width="8.109375" style="162" customWidth="1"/>
    <col min="4690" max="4694" width="0" style="162" hidden="1" customWidth="1"/>
    <col min="4695" max="4695" width="9.33203125" style="162" customWidth="1"/>
    <col min="4696" max="4696" width="10.77734375" style="162" customWidth="1"/>
    <col min="4697" max="4697" width="0" style="162" hidden="1" customWidth="1"/>
    <col min="4698" max="4698" width="8.44140625" style="162" customWidth="1"/>
    <col min="4699" max="4699" width="0" style="162" hidden="1" customWidth="1"/>
    <col min="4700" max="4700" width="9.44140625" style="162" customWidth="1"/>
    <col min="4701" max="4701" width="0" style="162" hidden="1" customWidth="1"/>
    <col min="4702" max="4702" width="11.5546875" style="162" customWidth="1"/>
    <col min="4703" max="4703" width="0" style="162" hidden="1" customWidth="1"/>
    <col min="4704" max="4704" width="9.5546875" style="162" customWidth="1"/>
    <col min="4705" max="4705" width="0" style="162" hidden="1" customWidth="1"/>
    <col min="4706" max="4706" width="8.109375" style="162" customWidth="1"/>
    <col min="4707" max="4707" width="0" style="162" hidden="1" customWidth="1"/>
    <col min="4708" max="4708" width="6.5546875" style="162" customWidth="1"/>
    <col min="4709" max="4709" width="7" style="162" customWidth="1"/>
    <col min="4710" max="4710" width="5.88671875" style="162" customWidth="1"/>
    <col min="4711" max="4711" width="6.77734375" style="162" customWidth="1"/>
    <col min="4712" max="4712" width="7" style="162" customWidth="1"/>
    <col min="4713" max="4713" width="10" style="162" customWidth="1"/>
    <col min="4714" max="4714" width="9.5546875" style="162" customWidth="1"/>
    <col min="4715" max="4715" width="9.33203125" style="162" customWidth="1"/>
    <col min="4716" max="4717" width="7.21875" style="162" customWidth="1"/>
    <col min="4718" max="4718" width="0" style="162" hidden="1" customWidth="1"/>
    <col min="4719" max="4719" width="8.88671875" style="162" customWidth="1"/>
    <col min="4720" max="4720" width="0" style="162" hidden="1" customWidth="1"/>
    <col min="4721" max="4721" width="9.21875" style="162" customWidth="1"/>
    <col min="4722" max="4722" width="7.109375" style="162" customWidth="1"/>
    <col min="4723" max="4723" width="7.6640625" style="162" customWidth="1"/>
    <col min="4724" max="4747" width="0" style="162" hidden="1" customWidth="1"/>
    <col min="4748" max="4748" width="9.109375" style="162" customWidth="1"/>
    <col min="4749" max="4749" width="11.21875" style="162" customWidth="1"/>
    <col min="4750" max="4750" width="11" style="162" customWidth="1"/>
    <col min="4751" max="4864" width="9.109375" style="162"/>
    <col min="4865" max="4865" width="4.6640625" style="162" customWidth="1"/>
    <col min="4866" max="4866" width="28.5546875" style="162" customWidth="1"/>
    <col min="4867" max="4937" width="0" style="162" hidden="1" customWidth="1"/>
    <col min="4938" max="4938" width="10.44140625" style="162" customWidth="1"/>
    <col min="4939" max="4939" width="7" style="162" customWidth="1"/>
    <col min="4940" max="4941" width="0" style="162" hidden="1" customWidth="1"/>
    <col min="4942" max="4942" width="9.5546875" style="162" customWidth="1"/>
    <col min="4943" max="4943" width="9.21875" style="162" customWidth="1"/>
    <col min="4944" max="4944" width="9.88671875" style="162" customWidth="1"/>
    <col min="4945" max="4945" width="8.109375" style="162" customWidth="1"/>
    <col min="4946" max="4950" width="0" style="162" hidden="1" customWidth="1"/>
    <col min="4951" max="4951" width="9.33203125" style="162" customWidth="1"/>
    <col min="4952" max="4952" width="10.77734375" style="162" customWidth="1"/>
    <col min="4953" max="4953" width="0" style="162" hidden="1" customWidth="1"/>
    <col min="4954" max="4954" width="8.44140625" style="162" customWidth="1"/>
    <col min="4955" max="4955" width="0" style="162" hidden="1" customWidth="1"/>
    <col min="4956" max="4956" width="9.44140625" style="162" customWidth="1"/>
    <col min="4957" max="4957" width="0" style="162" hidden="1" customWidth="1"/>
    <col min="4958" max="4958" width="11.5546875" style="162" customWidth="1"/>
    <col min="4959" max="4959" width="0" style="162" hidden="1" customWidth="1"/>
    <col min="4960" max="4960" width="9.5546875" style="162" customWidth="1"/>
    <col min="4961" max="4961" width="0" style="162" hidden="1" customWidth="1"/>
    <col min="4962" max="4962" width="8.109375" style="162" customWidth="1"/>
    <col min="4963" max="4963" width="0" style="162" hidden="1" customWidth="1"/>
    <col min="4964" max="4964" width="6.5546875" style="162" customWidth="1"/>
    <col min="4965" max="4965" width="7" style="162" customWidth="1"/>
    <col min="4966" max="4966" width="5.88671875" style="162" customWidth="1"/>
    <col min="4967" max="4967" width="6.77734375" style="162" customWidth="1"/>
    <col min="4968" max="4968" width="7" style="162" customWidth="1"/>
    <col min="4969" max="4969" width="10" style="162" customWidth="1"/>
    <col min="4970" max="4970" width="9.5546875" style="162" customWidth="1"/>
    <col min="4971" max="4971" width="9.33203125" style="162" customWidth="1"/>
    <col min="4972" max="4973" width="7.21875" style="162" customWidth="1"/>
    <col min="4974" max="4974" width="0" style="162" hidden="1" customWidth="1"/>
    <col min="4975" max="4975" width="8.88671875" style="162" customWidth="1"/>
    <col min="4976" max="4976" width="0" style="162" hidden="1" customWidth="1"/>
    <col min="4977" max="4977" width="9.21875" style="162" customWidth="1"/>
    <col min="4978" max="4978" width="7.109375" style="162" customWidth="1"/>
    <col min="4979" max="4979" width="7.6640625" style="162" customWidth="1"/>
    <col min="4980" max="5003" width="0" style="162" hidden="1" customWidth="1"/>
    <col min="5004" max="5004" width="9.109375" style="162" customWidth="1"/>
    <col min="5005" max="5005" width="11.21875" style="162" customWidth="1"/>
    <col min="5006" max="5006" width="11" style="162" customWidth="1"/>
    <col min="5007" max="5120" width="9.109375" style="162"/>
    <col min="5121" max="5121" width="4.6640625" style="162" customWidth="1"/>
    <col min="5122" max="5122" width="28.5546875" style="162" customWidth="1"/>
    <col min="5123" max="5193" width="0" style="162" hidden="1" customWidth="1"/>
    <col min="5194" max="5194" width="10.44140625" style="162" customWidth="1"/>
    <col min="5195" max="5195" width="7" style="162" customWidth="1"/>
    <col min="5196" max="5197" width="0" style="162" hidden="1" customWidth="1"/>
    <col min="5198" max="5198" width="9.5546875" style="162" customWidth="1"/>
    <col min="5199" max="5199" width="9.21875" style="162" customWidth="1"/>
    <col min="5200" max="5200" width="9.88671875" style="162" customWidth="1"/>
    <col min="5201" max="5201" width="8.109375" style="162" customWidth="1"/>
    <col min="5202" max="5206" width="0" style="162" hidden="1" customWidth="1"/>
    <col min="5207" max="5207" width="9.33203125" style="162" customWidth="1"/>
    <col min="5208" max="5208" width="10.77734375" style="162" customWidth="1"/>
    <col min="5209" max="5209" width="0" style="162" hidden="1" customWidth="1"/>
    <col min="5210" max="5210" width="8.44140625" style="162" customWidth="1"/>
    <col min="5211" max="5211" width="0" style="162" hidden="1" customWidth="1"/>
    <col min="5212" max="5212" width="9.44140625" style="162" customWidth="1"/>
    <col min="5213" max="5213" width="0" style="162" hidden="1" customWidth="1"/>
    <col min="5214" max="5214" width="11.5546875" style="162" customWidth="1"/>
    <col min="5215" max="5215" width="0" style="162" hidden="1" customWidth="1"/>
    <col min="5216" max="5216" width="9.5546875" style="162" customWidth="1"/>
    <col min="5217" max="5217" width="0" style="162" hidden="1" customWidth="1"/>
    <col min="5218" max="5218" width="8.109375" style="162" customWidth="1"/>
    <col min="5219" max="5219" width="0" style="162" hidden="1" customWidth="1"/>
    <col min="5220" max="5220" width="6.5546875" style="162" customWidth="1"/>
    <col min="5221" max="5221" width="7" style="162" customWidth="1"/>
    <col min="5222" max="5222" width="5.88671875" style="162" customWidth="1"/>
    <col min="5223" max="5223" width="6.77734375" style="162" customWidth="1"/>
    <col min="5224" max="5224" width="7" style="162" customWidth="1"/>
    <col min="5225" max="5225" width="10" style="162" customWidth="1"/>
    <col min="5226" max="5226" width="9.5546875" style="162" customWidth="1"/>
    <col min="5227" max="5227" width="9.33203125" style="162" customWidth="1"/>
    <col min="5228" max="5229" width="7.21875" style="162" customWidth="1"/>
    <col min="5230" max="5230" width="0" style="162" hidden="1" customWidth="1"/>
    <col min="5231" max="5231" width="8.88671875" style="162" customWidth="1"/>
    <col min="5232" max="5232" width="0" style="162" hidden="1" customWidth="1"/>
    <col min="5233" max="5233" width="9.21875" style="162" customWidth="1"/>
    <col min="5234" max="5234" width="7.109375" style="162" customWidth="1"/>
    <col min="5235" max="5235" width="7.6640625" style="162" customWidth="1"/>
    <col min="5236" max="5259" width="0" style="162" hidden="1" customWidth="1"/>
    <col min="5260" max="5260" width="9.109375" style="162" customWidth="1"/>
    <col min="5261" max="5261" width="11.21875" style="162" customWidth="1"/>
    <col min="5262" max="5262" width="11" style="162" customWidth="1"/>
    <col min="5263" max="5376" width="9.109375" style="162"/>
    <col min="5377" max="5377" width="4.6640625" style="162" customWidth="1"/>
    <col min="5378" max="5378" width="28.5546875" style="162" customWidth="1"/>
    <col min="5379" max="5449" width="0" style="162" hidden="1" customWidth="1"/>
    <col min="5450" max="5450" width="10.44140625" style="162" customWidth="1"/>
    <col min="5451" max="5451" width="7" style="162" customWidth="1"/>
    <col min="5452" max="5453" width="0" style="162" hidden="1" customWidth="1"/>
    <col min="5454" max="5454" width="9.5546875" style="162" customWidth="1"/>
    <col min="5455" max="5455" width="9.21875" style="162" customWidth="1"/>
    <col min="5456" max="5456" width="9.88671875" style="162" customWidth="1"/>
    <col min="5457" max="5457" width="8.109375" style="162" customWidth="1"/>
    <col min="5458" max="5462" width="0" style="162" hidden="1" customWidth="1"/>
    <col min="5463" max="5463" width="9.33203125" style="162" customWidth="1"/>
    <col min="5464" max="5464" width="10.77734375" style="162" customWidth="1"/>
    <col min="5465" max="5465" width="0" style="162" hidden="1" customWidth="1"/>
    <col min="5466" max="5466" width="8.44140625" style="162" customWidth="1"/>
    <col min="5467" max="5467" width="0" style="162" hidden="1" customWidth="1"/>
    <col min="5468" max="5468" width="9.44140625" style="162" customWidth="1"/>
    <col min="5469" max="5469" width="0" style="162" hidden="1" customWidth="1"/>
    <col min="5470" max="5470" width="11.5546875" style="162" customWidth="1"/>
    <col min="5471" max="5471" width="0" style="162" hidden="1" customWidth="1"/>
    <col min="5472" max="5472" width="9.5546875" style="162" customWidth="1"/>
    <col min="5473" max="5473" width="0" style="162" hidden="1" customWidth="1"/>
    <col min="5474" max="5474" width="8.109375" style="162" customWidth="1"/>
    <col min="5475" max="5475" width="0" style="162" hidden="1" customWidth="1"/>
    <col min="5476" max="5476" width="6.5546875" style="162" customWidth="1"/>
    <col min="5477" max="5477" width="7" style="162" customWidth="1"/>
    <col min="5478" max="5478" width="5.88671875" style="162" customWidth="1"/>
    <col min="5479" max="5479" width="6.77734375" style="162" customWidth="1"/>
    <col min="5480" max="5480" width="7" style="162" customWidth="1"/>
    <col min="5481" max="5481" width="10" style="162" customWidth="1"/>
    <col min="5482" max="5482" width="9.5546875" style="162" customWidth="1"/>
    <col min="5483" max="5483" width="9.33203125" style="162" customWidth="1"/>
    <col min="5484" max="5485" width="7.21875" style="162" customWidth="1"/>
    <col min="5486" max="5486" width="0" style="162" hidden="1" customWidth="1"/>
    <col min="5487" max="5487" width="8.88671875" style="162" customWidth="1"/>
    <col min="5488" max="5488" width="0" style="162" hidden="1" customWidth="1"/>
    <col min="5489" max="5489" width="9.21875" style="162" customWidth="1"/>
    <col min="5490" max="5490" width="7.109375" style="162" customWidth="1"/>
    <col min="5491" max="5491" width="7.6640625" style="162" customWidth="1"/>
    <col min="5492" max="5515" width="0" style="162" hidden="1" customWidth="1"/>
    <col min="5516" max="5516" width="9.109375" style="162" customWidth="1"/>
    <col min="5517" max="5517" width="11.21875" style="162" customWidth="1"/>
    <col min="5518" max="5518" width="11" style="162" customWidth="1"/>
    <col min="5519" max="5632" width="9.109375" style="162"/>
    <col min="5633" max="5633" width="4.6640625" style="162" customWidth="1"/>
    <col min="5634" max="5634" width="28.5546875" style="162" customWidth="1"/>
    <col min="5635" max="5705" width="0" style="162" hidden="1" customWidth="1"/>
    <col min="5706" max="5706" width="10.44140625" style="162" customWidth="1"/>
    <col min="5707" max="5707" width="7" style="162" customWidth="1"/>
    <col min="5708" max="5709" width="0" style="162" hidden="1" customWidth="1"/>
    <col min="5710" max="5710" width="9.5546875" style="162" customWidth="1"/>
    <col min="5711" max="5711" width="9.21875" style="162" customWidth="1"/>
    <col min="5712" max="5712" width="9.88671875" style="162" customWidth="1"/>
    <col min="5713" max="5713" width="8.109375" style="162" customWidth="1"/>
    <col min="5714" max="5718" width="0" style="162" hidden="1" customWidth="1"/>
    <col min="5719" max="5719" width="9.33203125" style="162" customWidth="1"/>
    <col min="5720" max="5720" width="10.77734375" style="162" customWidth="1"/>
    <col min="5721" max="5721" width="0" style="162" hidden="1" customWidth="1"/>
    <col min="5722" max="5722" width="8.44140625" style="162" customWidth="1"/>
    <col min="5723" max="5723" width="0" style="162" hidden="1" customWidth="1"/>
    <col min="5724" max="5724" width="9.44140625" style="162" customWidth="1"/>
    <col min="5725" max="5725" width="0" style="162" hidden="1" customWidth="1"/>
    <col min="5726" max="5726" width="11.5546875" style="162" customWidth="1"/>
    <col min="5727" max="5727" width="0" style="162" hidden="1" customWidth="1"/>
    <col min="5728" max="5728" width="9.5546875" style="162" customWidth="1"/>
    <col min="5729" max="5729" width="0" style="162" hidden="1" customWidth="1"/>
    <col min="5730" max="5730" width="8.109375" style="162" customWidth="1"/>
    <col min="5731" max="5731" width="0" style="162" hidden="1" customWidth="1"/>
    <col min="5732" max="5732" width="6.5546875" style="162" customWidth="1"/>
    <col min="5733" max="5733" width="7" style="162" customWidth="1"/>
    <col min="5734" max="5734" width="5.88671875" style="162" customWidth="1"/>
    <col min="5735" max="5735" width="6.77734375" style="162" customWidth="1"/>
    <col min="5736" max="5736" width="7" style="162" customWidth="1"/>
    <col min="5737" max="5737" width="10" style="162" customWidth="1"/>
    <col min="5738" max="5738" width="9.5546875" style="162" customWidth="1"/>
    <col min="5739" max="5739" width="9.33203125" style="162" customWidth="1"/>
    <col min="5740" max="5741" width="7.21875" style="162" customWidth="1"/>
    <col min="5742" max="5742" width="0" style="162" hidden="1" customWidth="1"/>
    <col min="5743" max="5743" width="8.88671875" style="162" customWidth="1"/>
    <col min="5744" max="5744" width="0" style="162" hidden="1" customWidth="1"/>
    <col min="5745" max="5745" width="9.21875" style="162" customWidth="1"/>
    <col min="5746" max="5746" width="7.109375" style="162" customWidth="1"/>
    <col min="5747" max="5747" width="7.6640625" style="162" customWidth="1"/>
    <col min="5748" max="5771" width="0" style="162" hidden="1" customWidth="1"/>
    <col min="5772" max="5772" width="9.109375" style="162" customWidth="1"/>
    <col min="5773" max="5773" width="11.21875" style="162" customWidth="1"/>
    <col min="5774" max="5774" width="11" style="162" customWidth="1"/>
    <col min="5775" max="5888" width="9.109375" style="162"/>
    <col min="5889" max="5889" width="4.6640625" style="162" customWidth="1"/>
    <col min="5890" max="5890" width="28.5546875" style="162" customWidth="1"/>
    <col min="5891" max="5961" width="0" style="162" hidden="1" customWidth="1"/>
    <col min="5962" max="5962" width="10.44140625" style="162" customWidth="1"/>
    <col min="5963" max="5963" width="7" style="162" customWidth="1"/>
    <col min="5964" max="5965" width="0" style="162" hidden="1" customWidth="1"/>
    <col min="5966" max="5966" width="9.5546875" style="162" customWidth="1"/>
    <col min="5967" max="5967" width="9.21875" style="162" customWidth="1"/>
    <col min="5968" max="5968" width="9.88671875" style="162" customWidth="1"/>
    <col min="5969" max="5969" width="8.109375" style="162" customWidth="1"/>
    <col min="5970" max="5974" width="0" style="162" hidden="1" customWidth="1"/>
    <col min="5975" max="5975" width="9.33203125" style="162" customWidth="1"/>
    <col min="5976" max="5976" width="10.77734375" style="162" customWidth="1"/>
    <col min="5977" max="5977" width="0" style="162" hidden="1" customWidth="1"/>
    <col min="5978" max="5978" width="8.44140625" style="162" customWidth="1"/>
    <col min="5979" max="5979" width="0" style="162" hidden="1" customWidth="1"/>
    <col min="5980" max="5980" width="9.44140625" style="162" customWidth="1"/>
    <col min="5981" max="5981" width="0" style="162" hidden="1" customWidth="1"/>
    <col min="5982" max="5982" width="11.5546875" style="162" customWidth="1"/>
    <col min="5983" max="5983" width="0" style="162" hidden="1" customWidth="1"/>
    <col min="5984" max="5984" width="9.5546875" style="162" customWidth="1"/>
    <col min="5985" max="5985" width="0" style="162" hidden="1" customWidth="1"/>
    <col min="5986" max="5986" width="8.109375" style="162" customWidth="1"/>
    <col min="5987" max="5987" width="0" style="162" hidden="1" customWidth="1"/>
    <col min="5988" max="5988" width="6.5546875" style="162" customWidth="1"/>
    <col min="5989" max="5989" width="7" style="162" customWidth="1"/>
    <col min="5990" max="5990" width="5.88671875" style="162" customWidth="1"/>
    <col min="5991" max="5991" width="6.77734375" style="162" customWidth="1"/>
    <col min="5992" max="5992" width="7" style="162" customWidth="1"/>
    <col min="5993" max="5993" width="10" style="162" customWidth="1"/>
    <col min="5994" max="5994" width="9.5546875" style="162" customWidth="1"/>
    <col min="5995" max="5995" width="9.33203125" style="162" customWidth="1"/>
    <col min="5996" max="5997" width="7.21875" style="162" customWidth="1"/>
    <col min="5998" max="5998" width="0" style="162" hidden="1" customWidth="1"/>
    <col min="5999" max="5999" width="8.88671875" style="162" customWidth="1"/>
    <col min="6000" max="6000" width="0" style="162" hidden="1" customWidth="1"/>
    <col min="6001" max="6001" width="9.21875" style="162" customWidth="1"/>
    <col min="6002" max="6002" width="7.109375" style="162" customWidth="1"/>
    <col min="6003" max="6003" width="7.6640625" style="162" customWidth="1"/>
    <col min="6004" max="6027" width="0" style="162" hidden="1" customWidth="1"/>
    <col min="6028" max="6028" width="9.109375" style="162" customWidth="1"/>
    <col min="6029" max="6029" width="11.21875" style="162" customWidth="1"/>
    <col min="6030" max="6030" width="11" style="162" customWidth="1"/>
    <col min="6031" max="6144" width="9.109375" style="162"/>
    <col min="6145" max="6145" width="4.6640625" style="162" customWidth="1"/>
    <col min="6146" max="6146" width="28.5546875" style="162" customWidth="1"/>
    <col min="6147" max="6217" width="0" style="162" hidden="1" customWidth="1"/>
    <col min="6218" max="6218" width="10.44140625" style="162" customWidth="1"/>
    <col min="6219" max="6219" width="7" style="162" customWidth="1"/>
    <col min="6220" max="6221" width="0" style="162" hidden="1" customWidth="1"/>
    <col min="6222" max="6222" width="9.5546875" style="162" customWidth="1"/>
    <col min="6223" max="6223" width="9.21875" style="162" customWidth="1"/>
    <col min="6224" max="6224" width="9.88671875" style="162" customWidth="1"/>
    <col min="6225" max="6225" width="8.109375" style="162" customWidth="1"/>
    <col min="6226" max="6230" width="0" style="162" hidden="1" customWidth="1"/>
    <col min="6231" max="6231" width="9.33203125" style="162" customWidth="1"/>
    <col min="6232" max="6232" width="10.77734375" style="162" customWidth="1"/>
    <col min="6233" max="6233" width="0" style="162" hidden="1" customWidth="1"/>
    <col min="6234" max="6234" width="8.44140625" style="162" customWidth="1"/>
    <col min="6235" max="6235" width="0" style="162" hidden="1" customWidth="1"/>
    <col min="6236" max="6236" width="9.44140625" style="162" customWidth="1"/>
    <col min="6237" max="6237" width="0" style="162" hidden="1" customWidth="1"/>
    <col min="6238" max="6238" width="11.5546875" style="162" customWidth="1"/>
    <col min="6239" max="6239" width="0" style="162" hidden="1" customWidth="1"/>
    <col min="6240" max="6240" width="9.5546875" style="162" customWidth="1"/>
    <col min="6241" max="6241" width="0" style="162" hidden="1" customWidth="1"/>
    <col min="6242" max="6242" width="8.109375" style="162" customWidth="1"/>
    <col min="6243" max="6243" width="0" style="162" hidden="1" customWidth="1"/>
    <col min="6244" max="6244" width="6.5546875" style="162" customWidth="1"/>
    <col min="6245" max="6245" width="7" style="162" customWidth="1"/>
    <col min="6246" max="6246" width="5.88671875" style="162" customWidth="1"/>
    <col min="6247" max="6247" width="6.77734375" style="162" customWidth="1"/>
    <col min="6248" max="6248" width="7" style="162" customWidth="1"/>
    <col min="6249" max="6249" width="10" style="162" customWidth="1"/>
    <col min="6250" max="6250" width="9.5546875" style="162" customWidth="1"/>
    <col min="6251" max="6251" width="9.33203125" style="162" customWidth="1"/>
    <col min="6252" max="6253" width="7.21875" style="162" customWidth="1"/>
    <col min="6254" max="6254" width="0" style="162" hidden="1" customWidth="1"/>
    <col min="6255" max="6255" width="8.88671875" style="162" customWidth="1"/>
    <col min="6256" max="6256" width="0" style="162" hidden="1" customWidth="1"/>
    <col min="6257" max="6257" width="9.21875" style="162" customWidth="1"/>
    <col min="6258" max="6258" width="7.109375" style="162" customWidth="1"/>
    <col min="6259" max="6259" width="7.6640625" style="162" customWidth="1"/>
    <col min="6260" max="6283" width="0" style="162" hidden="1" customWidth="1"/>
    <col min="6284" max="6284" width="9.109375" style="162" customWidth="1"/>
    <col min="6285" max="6285" width="11.21875" style="162" customWidth="1"/>
    <col min="6286" max="6286" width="11" style="162" customWidth="1"/>
    <col min="6287" max="6400" width="9.109375" style="162"/>
    <col min="6401" max="6401" width="4.6640625" style="162" customWidth="1"/>
    <col min="6402" max="6402" width="28.5546875" style="162" customWidth="1"/>
    <col min="6403" max="6473" width="0" style="162" hidden="1" customWidth="1"/>
    <col min="6474" max="6474" width="10.44140625" style="162" customWidth="1"/>
    <col min="6475" max="6475" width="7" style="162" customWidth="1"/>
    <col min="6476" max="6477" width="0" style="162" hidden="1" customWidth="1"/>
    <col min="6478" max="6478" width="9.5546875" style="162" customWidth="1"/>
    <col min="6479" max="6479" width="9.21875" style="162" customWidth="1"/>
    <col min="6480" max="6480" width="9.88671875" style="162" customWidth="1"/>
    <col min="6481" max="6481" width="8.109375" style="162" customWidth="1"/>
    <col min="6482" max="6486" width="0" style="162" hidden="1" customWidth="1"/>
    <col min="6487" max="6487" width="9.33203125" style="162" customWidth="1"/>
    <col min="6488" max="6488" width="10.77734375" style="162" customWidth="1"/>
    <col min="6489" max="6489" width="0" style="162" hidden="1" customWidth="1"/>
    <col min="6490" max="6490" width="8.44140625" style="162" customWidth="1"/>
    <col min="6491" max="6491" width="0" style="162" hidden="1" customWidth="1"/>
    <col min="6492" max="6492" width="9.44140625" style="162" customWidth="1"/>
    <col min="6493" max="6493" width="0" style="162" hidden="1" customWidth="1"/>
    <col min="6494" max="6494" width="11.5546875" style="162" customWidth="1"/>
    <col min="6495" max="6495" width="0" style="162" hidden="1" customWidth="1"/>
    <col min="6496" max="6496" width="9.5546875" style="162" customWidth="1"/>
    <col min="6497" max="6497" width="0" style="162" hidden="1" customWidth="1"/>
    <col min="6498" max="6498" width="8.109375" style="162" customWidth="1"/>
    <col min="6499" max="6499" width="0" style="162" hidden="1" customWidth="1"/>
    <col min="6500" max="6500" width="6.5546875" style="162" customWidth="1"/>
    <col min="6501" max="6501" width="7" style="162" customWidth="1"/>
    <col min="6502" max="6502" width="5.88671875" style="162" customWidth="1"/>
    <col min="6503" max="6503" width="6.77734375" style="162" customWidth="1"/>
    <col min="6504" max="6504" width="7" style="162" customWidth="1"/>
    <col min="6505" max="6505" width="10" style="162" customWidth="1"/>
    <col min="6506" max="6506" width="9.5546875" style="162" customWidth="1"/>
    <col min="6507" max="6507" width="9.33203125" style="162" customWidth="1"/>
    <col min="6508" max="6509" width="7.21875" style="162" customWidth="1"/>
    <col min="6510" max="6510" width="0" style="162" hidden="1" customWidth="1"/>
    <col min="6511" max="6511" width="8.88671875" style="162" customWidth="1"/>
    <col min="6512" max="6512" width="0" style="162" hidden="1" customWidth="1"/>
    <col min="6513" max="6513" width="9.21875" style="162" customWidth="1"/>
    <col min="6514" max="6514" width="7.109375" style="162" customWidth="1"/>
    <col min="6515" max="6515" width="7.6640625" style="162" customWidth="1"/>
    <col min="6516" max="6539" width="0" style="162" hidden="1" customWidth="1"/>
    <col min="6540" max="6540" width="9.109375" style="162" customWidth="1"/>
    <col min="6541" max="6541" width="11.21875" style="162" customWidth="1"/>
    <col min="6542" max="6542" width="11" style="162" customWidth="1"/>
    <col min="6543" max="6656" width="9.109375" style="162"/>
    <col min="6657" max="6657" width="4.6640625" style="162" customWidth="1"/>
    <col min="6658" max="6658" width="28.5546875" style="162" customWidth="1"/>
    <col min="6659" max="6729" width="0" style="162" hidden="1" customWidth="1"/>
    <col min="6730" max="6730" width="10.44140625" style="162" customWidth="1"/>
    <col min="6731" max="6731" width="7" style="162" customWidth="1"/>
    <col min="6732" max="6733" width="0" style="162" hidden="1" customWidth="1"/>
    <col min="6734" max="6734" width="9.5546875" style="162" customWidth="1"/>
    <col min="6735" max="6735" width="9.21875" style="162" customWidth="1"/>
    <col min="6736" max="6736" width="9.88671875" style="162" customWidth="1"/>
    <col min="6737" max="6737" width="8.109375" style="162" customWidth="1"/>
    <col min="6738" max="6742" width="0" style="162" hidden="1" customWidth="1"/>
    <col min="6743" max="6743" width="9.33203125" style="162" customWidth="1"/>
    <col min="6744" max="6744" width="10.77734375" style="162" customWidth="1"/>
    <col min="6745" max="6745" width="0" style="162" hidden="1" customWidth="1"/>
    <col min="6746" max="6746" width="8.44140625" style="162" customWidth="1"/>
    <col min="6747" max="6747" width="0" style="162" hidden="1" customWidth="1"/>
    <col min="6748" max="6748" width="9.44140625" style="162" customWidth="1"/>
    <col min="6749" max="6749" width="0" style="162" hidden="1" customWidth="1"/>
    <col min="6750" max="6750" width="11.5546875" style="162" customWidth="1"/>
    <col min="6751" max="6751" width="0" style="162" hidden="1" customWidth="1"/>
    <col min="6752" max="6752" width="9.5546875" style="162" customWidth="1"/>
    <col min="6753" max="6753" width="0" style="162" hidden="1" customWidth="1"/>
    <col min="6754" max="6754" width="8.109375" style="162" customWidth="1"/>
    <col min="6755" max="6755" width="0" style="162" hidden="1" customWidth="1"/>
    <col min="6756" max="6756" width="6.5546875" style="162" customWidth="1"/>
    <col min="6757" max="6757" width="7" style="162" customWidth="1"/>
    <col min="6758" max="6758" width="5.88671875" style="162" customWidth="1"/>
    <col min="6759" max="6759" width="6.77734375" style="162" customWidth="1"/>
    <col min="6760" max="6760" width="7" style="162" customWidth="1"/>
    <col min="6761" max="6761" width="10" style="162" customWidth="1"/>
    <col min="6762" max="6762" width="9.5546875" style="162" customWidth="1"/>
    <col min="6763" max="6763" width="9.33203125" style="162" customWidth="1"/>
    <col min="6764" max="6765" width="7.21875" style="162" customWidth="1"/>
    <col min="6766" max="6766" width="0" style="162" hidden="1" customWidth="1"/>
    <col min="6767" max="6767" width="8.88671875" style="162" customWidth="1"/>
    <col min="6768" max="6768" width="0" style="162" hidden="1" customWidth="1"/>
    <col min="6769" max="6769" width="9.21875" style="162" customWidth="1"/>
    <col min="6770" max="6770" width="7.109375" style="162" customWidth="1"/>
    <col min="6771" max="6771" width="7.6640625" style="162" customWidth="1"/>
    <col min="6772" max="6795" width="0" style="162" hidden="1" customWidth="1"/>
    <col min="6796" max="6796" width="9.109375" style="162" customWidth="1"/>
    <col min="6797" max="6797" width="11.21875" style="162" customWidth="1"/>
    <col min="6798" max="6798" width="11" style="162" customWidth="1"/>
    <col min="6799" max="6912" width="9.109375" style="162"/>
    <col min="6913" max="6913" width="4.6640625" style="162" customWidth="1"/>
    <col min="6914" max="6914" width="28.5546875" style="162" customWidth="1"/>
    <col min="6915" max="6985" width="0" style="162" hidden="1" customWidth="1"/>
    <col min="6986" max="6986" width="10.44140625" style="162" customWidth="1"/>
    <col min="6987" max="6987" width="7" style="162" customWidth="1"/>
    <col min="6988" max="6989" width="0" style="162" hidden="1" customWidth="1"/>
    <col min="6990" max="6990" width="9.5546875" style="162" customWidth="1"/>
    <col min="6991" max="6991" width="9.21875" style="162" customWidth="1"/>
    <col min="6992" max="6992" width="9.88671875" style="162" customWidth="1"/>
    <col min="6993" max="6993" width="8.109375" style="162" customWidth="1"/>
    <col min="6994" max="6998" width="0" style="162" hidden="1" customWidth="1"/>
    <col min="6999" max="6999" width="9.33203125" style="162" customWidth="1"/>
    <col min="7000" max="7000" width="10.77734375" style="162" customWidth="1"/>
    <col min="7001" max="7001" width="0" style="162" hidden="1" customWidth="1"/>
    <col min="7002" max="7002" width="8.44140625" style="162" customWidth="1"/>
    <col min="7003" max="7003" width="0" style="162" hidden="1" customWidth="1"/>
    <col min="7004" max="7004" width="9.44140625" style="162" customWidth="1"/>
    <col min="7005" max="7005" width="0" style="162" hidden="1" customWidth="1"/>
    <col min="7006" max="7006" width="11.5546875" style="162" customWidth="1"/>
    <col min="7007" max="7007" width="0" style="162" hidden="1" customWidth="1"/>
    <col min="7008" max="7008" width="9.5546875" style="162" customWidth="1"/>
    <col min="7009" max="7009" width="0" style="162" hidden="1" customWidth="1"/>
    <col min="7010" max="7010" width="8.109375" style="162" customWidth="1"/>
    <col min="7011" max="7011" width="0" style="162" hidden="1" customWidth="1"/>
    <col min="7012" max="7012" width="6.5546875" style="162" customWidth="1"/>
    <col min="7013" max="7013" width="7" style="162" customWidth="1"/>
    <col min="7014" max="7014" width="5.88671875" style="162" customWidth="1"/>
    <col min="7015" max="7015" width="6.77734375" style="162" customWidth="1"/>
    <col min="7016" max="7016" width="7" style="162" customWidth="1"/>
    <col min="7017" max="7017" width="10" style="162" customWidth="1"/>
    <col min="7018" max="7018" width="9.5546875" style="162" customWidth="1"/>
    <col min="7019" max="7019" width="9.33203125" style="162" customWidth="1"/>
    <col min="7020" max="7021" width="7.21875" style="162" customWidth="1"/>
    <col min="7022" max="7022" width="0" style="162" hidden="1" customWidth="1"/>
    <col min="7023" max="7023" width="8.88671875" style="162" customWidth="1"/>
    <col min="7024" max="7024" width="0" style="162" hidden="1" customWidth="1"/>
    <col min="7025" max="7025" width="9.21875" style="162" customWidth="1"/>
    <col min="7026" max="7026" width="7.109375" style="162" customWidth="1"/>
    <col min="7027" max="7027" width="7.6640625" style="162" customWidth="1"/>
    <col min="7028" max="7051" width="0" style="162" hidden="1" customWidth="1"/>
    <col min="7052" max="7052" width="9.109375" style="162" customWidth="1"/>
    <col min="7053" max="7053" width="11.21875" style="162" customWidth="1"/>
    <col min="7054" max="7054" width="11" style="162" customWidth="1"/>
    <col min="7055" max="7168" width="9.109375" style="162"/>
    <col min="7169" max="7169" width="4.6640625" style="162" customWidth="1"/>
    <col min="7170" max="7170" width="28.5546875" style="162" customWidth="1"/>
    <col min="7171" max="7241" width="0" style="162" hidden="1" customWidth="1"/>
    <col min="7242" max="7242" width="10.44140625" style="162" customWidth="1"/>
    <col min="7243" max="7243" width="7" style="162" customWidth="1"/>
    <col min="7244" max="7245" width="0" style="162" hidden="1" customWidth="1"/>
    <col min="7246" max="7246" width="9.5546875" style="162" customWidth="1"/>
    <col min="7247" max="7247" width="9.21875" style="162" customWidth="1"/>
    <col min="7248" max="7248" width="9.88671875" style="162" customWidth="1"/>
    <col min="7249" max="7249" width="8.109375" style="162" customWidth="1"/>
    <col min="7250" max="7254" width="0" style="162" hidden="1" customWidth="1"/>
    <col min="7255" max="7255" width="9.33203125" style="162" customWidth="1"/>
    <col min="7256" max="7256" width="10.77734375" style="162" customWidth="1"/>
    <col min="7257" max="7257" width="0" style="162" hidden="1" customWidth="1"/>
    <col min="7258" max="7258" width="8.44140625" style="162" customWidth="1"/>
    <col min="7259" max="7259" width="0" style="162" hidden="1" customWidth="1"/>
    <col min="7260" max="7260" width="9.44140625" style="162" customWidth="1"/>
    <col min="7261" max="7261" width="0" style="162" hidden="1" customWidth="1"/>
    <col min="7262" max="7262" width="11.5546875" style="162" customWidth="1"/>
    <col min="7263" max="7263" width="0" style="162" hidden="1" customWidth="1"/>
    <col min="7264" max="7264" width="9.5546875" style="162" customWidth="1"/>
    <col min="7265" max="7265" width="0" style="162" hidden="1" customWidth="1"/>
    <col min="7266" max="7266" width="8.109375" style="162" customWidth="1"/>
    <col min="7267" max="7267" width="0" style="162" hidden="1" customWidth="1"/>
    <col min="7268" max="7268" width="6.5546875" style="162" customWidth="1"/>
    <col min="7269" max="7269" width="7" style="162" customWidth="1"/>
    <col min="7270" max="7270" width="5.88671875" style="162" customWidth="1"/>
    <col min="7271" max="7271" width="6.77734375" style="162" customWidth="1"/>
    <col min="7272" max="7272" width="7" style="162" customWidth="1"/>
    <col min="7273" max="7273" width="10" style="162" customWidth="1"/>
    <col min="7274" max="7274" width="9.5546875" style="162" customWidth="1"/>
    <col min="7275" max="7275" width="9.33203125" style="162" customWidth="1"/>
    <col min="7276" max="7277" width="7.21875" style="162" customWidth="1"/>
    <col min="7278" max="7278" width="0" style="162" hidden="1" customWidth="1"/>
    <col min="7279" max="7279" width="8.88671875" style="162" customWidth="1"/>
    <col min="7280" max="7280" width="0" style="162" hidden="1" customWidth="1"/>
    <col min="7281" max="7281" width="9.21875" style="162" customWidth="1"/>
    <col min="7282" max="7282" width="7.109375" style="162" customWidth="1"/>
    <col min="7283" max="7283" width="7.6640625" style="162" customWidth="1"/>
    <col min="7284" max="7307" width="0" style="162" hidden="1" customWidth="1"/>
    <col min="7308" max="7308" width="9.109375" style="162" customWidth="1"/>
    <col min="7309" max="7309" width="11.21875" style="162" customWidth="1"/>
    <col min="7310" max="7310" width="11" style="162" customWidth="1"/>
    <col min="7311" max="7424" width="9.109375" style="162"/>
    <col min="7425" max="7425" width="4.6640625" style="162" customWidth="1"/>
    <col min="7426" max="7426" width="28.5546875" style="162" customWidth="1"/>
    <col min="7427" max="7497" width="0" style="162" hidden="1" customWidth="1"/>
    <col min="7498" max="7498" width="10.44140625" style="162" customWidth="1"/>
    <col min="7499" max="7499" width="7" style="162" customWidth="1"/>
    <col min="7500" max="7501" width="0" style="162" hidden="1" customWidth="1"/>
    <col min="7502" max="7502" width="9.5546875" style="162" customWidth="1"/>
    <col min="7503" max="7503" width="9.21875" style="162" customWidth="1"/>
    <col min="7504" max="7504" width="9.88671875" style="162" customWidth="1"/>
    <col min="7505" max="7505" width="8.109375" style="162" customWidth="1"/>
    <col min="7506" max="7510" width="0" style="162" hidden="1" customWidth="1"/>
    <col min="7511" max="7511" width="9.33203125" style="162" customWidth="1"/>
    <col min="7512" max="7512" width="10.77734375" style="162" customWidth="1"/>
    <col min="7513" max="7513" width="0" style="162" hidden="1" customWidth="1"/>
    <col min="7514" max="7514" width="8.44140625" style="162" customWidth="1"/>
    <col min="7515" max="7515" width="0" style="162" hidden="1" customWidth="1"/>
    <col min="7516" max="7516" width="9.44140625" style="162" customWidth="1"/>
    <col min="7517" max="7517" width="0" style="162" hidden="1" customWidth="1"/>
    <col min="7518" max="7518" width="11.5546875" style="162" customWidth="1"/>
    <col min="7519" max="7519" width="0" style="162" hidden="1" customWidth="1"/>
    <col min="7520" max="7520" width="9.5546875" style="162" customWidth="1"/>
    <col min="7521" max="7521" width="0" style="162" hidden="1" customWidth="1"/>
    <col min="7522" max="7522" width="8.109375" style="162" customWidth="1"/>
    <col min="7523" max="7523" width="0" style="162" hidden="1" customWidth="1"/>
    <col min="7524" max="7524" width="6.5546875" style="162" customWidth="1"/>
    <col min="7525" max="7525" width="7" style="162" customWidth="1"/>
    <col min="7526" max="7526" width="5.88671875" style="162" customWidth="1"/>
    <col min="7527" max="7527" width="6.77734375" style="162" customWidth="1"/>
    <col min="7528" max="7528" width="7" style="162" customWidth="1"/>
    <col min="7529" max="7529" width="10" style="162" customWidth="1"/>
    <col min="7530" max="7530" width="9.5546875" style="162" customWidth="1"/>
    <col min="7531" max="7531" width="9.33203125" style="162" customWidth="1"/>
    <col min="7532" max="7533" width="7.21875" style="162" customWidth="1"/>
    <col min="7534" max="7534" width="0" style="162" hidden="1" customWidth="1"/>
    <col min="7535" max="7535" width="8.88671875" style="162" customWidth="1"/>
    <col min="7536" max="7536" width="0" style="162" hidden="1" customWidth="1"/>
    <col min="7537" max="7537" width="9.21875" style="162" customWidth="1"/>
    <col min="7538" max="7538" width="7.109375" style="162" customWidth="1"/>
    <col min="7539" max="7539" width="7.6640625" style="162" customWidth="1"/>
    <col min="7540" max="7563" width="0" style="162" hidden="1" customWidth="1"/>
    <col min="7564" max="7564" width="9.109375" style="162" customWidth="1"/>
    <col min="7565" max="7565" width="11.21875" style="162" customWidth="1"/>
    <col min="7566" max="7566" width="11" style="162" customWidth="1"/>
    <col min="7567" max="7680" width="9.109375" style="162"/>
    <col min="7681" max="7681" width="4.6640625" style="162" customWidth="1"/>
    <col min="7682" max="7682" width="28.5546875" style="162" customWidth="1"/>
    <col min="7683" max="7753" width="0" style="162" hidden="1" customWidth="1"/>
    <col min="7754" max="7754" width="10.44140625" style="162" customWidth="1"/>
    <col min="7755" max="7755" width="7" style="162" customWidth="1"/>
    <col min="7756" max="7757" width="0" style="162" hidden="1" customWidth="1"/>
    <col min="7758" max="7758" width="9.5546875" style="162" customWidth="1"/>
    <col min="7759" max="7759" width="9.21875" style="162" customWidth="1"/>
    <col min="7760" max="7760" width="9.88671875" style="162" customWidth="1"/>
    <col min="7761" max="7761" width="8.109375" style="162" customWidth="1"/>
    <col min="7762" max="7766" width="0" style="162" hidden="1" customWidth="1"/>
    <col min="7767" max="7767" width="9.33203125" style="162" customWidth="1"/>
    <col min="7768" max="7768" width="10.77734375" style="162" customWidth="1"/>
    <col min="7769" max="7769" width="0" style="162" hidden="1" customWidth="1"/>
    <col min="7770" max="7770" width="8.44140625" style="162" customWidth="1"/>
    <col min="7771" max="7771" width="0" style="162" hidden="1" customWidth="1"/>
    <col min="7772" max="7772" width="9.44140625" style="162" customWidth="1"/>
    <col min="7773" max="7773" width="0" style="162" hidden="1" customWidth="1"/>
    <col min="7774" max="7774" width="11.5546875" style="162" customWidth="1"/>
    <col min="7775" max="7775" width="0" style="162" hidden="1" customWidth="1"/>
    <col min="7776" max="7776" width="9.5546875" style="162" customWidth="1"/>
    <col min="7777" max="7777" width="0" style="162" hidden="1" customWidth="1"/>
    <col min="7778" max="7778" width="8.109375" style="162" customWidth="1"/>
    <col min="7779" max="7779" width="0" style="162" hidden="1" customWidth="1"/>
    <col min="7780" max="7780" width="6.5546875" style="162" customWidth="1"/>
    <col min="7781" max="7781" width="7" style="162" customWidth="1"/>
    <col min="7782" max="7782" width="5.88671875" style="162" customWidth="1"/>
    <col min="7783" max="7783" width="6.77734375" style="162" customWidth="1"/>
    <col min="7784" max="7784" width="7" style="162" customWidth="1"/>
    <col min="7785" max="7785" width="10" style="162" customWidth="1"/>
    <col min="7786" max="7786" width="9.5546875" style="162" customWidth="1"/>
    <col min="7787" max="7787" width="9.33203125" style="162" customWidth="1"/>
    <col min="7788" max="7789" width="7.21875" style="162" customWidth="1"/>
    <col min="7790" max="7790" width="0" style="162" hidden="1" customWidth="1"/>
    <col min="7791" max="7791" width="8.88671875" style="162" customWidth="1"/>
    <col min="7792" max="7792" width="0" style="162" hidden="1" customWidth="1"/>
    <col min="7793" max="7793" width="9.21875" style="162" customWidth="1"/>
    <col min="7794" max="7794" width="7.109375" style="162" customWidth="1"/>
    <col min="7795" max="7795" width="7.6640625" style="162" customWidth="1"/>
    <col min="7796" max="7819" width="0" style="162" hidden="1" customWidth="1"/>
    <col min="7820" max="7820" width="9.109375" style="162" customWidth="1"/>
    <col min="7821" max="7821" width="11.21875" style="162" customWidth="1"/>
    <col min="7822" max="7822" width="11" style="162" customWidth="1"/>
    <col min="7823" max="7936" width="9.109375" style="162"/>
    <col min="7937" max="7937" width="4.6640625" style="162" customWidth="1"/>
    <col min="7938" max="7938" width="28.5546875" style="162" customWidth="1"/>
    <col min="7939" max="8009" width="0" style="162" hidden="1" customWidth="1"/>
    <col min="8010" max="8010" width="10.44140625" style="162" customWidth="1"/>
    <col min="8011" max="8011" width="7" style="162" customWidth="1"/>
    <col min="8012" max="8013" width="0" style="162" hidden="1" customWidth="1"/>
    <col min="8014" max="8014" width="9.5546875" style="162" customWidth="1"/>
    <col min="8015" max="8015" width="9.21875" style="162" customWidth="1"/>
    <col min="8016" max="8016" width="9.88671875" style="162" customWidth="1"/>
    <col min="8017" max="8017" width="8.109375" style="162" customWidth="1"/>
    <col min="8018" max="8022" width="0" style="162" hidden="1" customWidth="1"/>
    <col min="8023" max="8023" width="9.33203125" style="162" customWidth="1"/>
    <col min="8024" max="8024" width="10.77734375" style="162" customWidth="1"/>
    <col min="8025" max="8025" width="0" style="162" hidden="1" customWidth="1"/>
    <col min="8026" max="8026" width="8.44140625" style="162" customWidth="1"/>
    <col min="8027" max="8027" width="0" style="162" hidden="1" customWidth="1"/>
    <col min="8028" max="8028" width="9.44140625" style="162" customWidth="1"/>
    <col min="8029" max="8029" width="0" style="162" hidden="1" customWidth="1"/>
    <col min="8030" max="8030" width="11.5546875" style="162" customWidth="1"/>
    <col min="8031" max="8031" width="0" style="162" hidden="1" customWidth="1"/>
    <col min="8032" max="8032" width="9.5546875" style="162" customWidth="1"/>
    <col min="8033" max="8033" width="0" style="162" hidden="1" customWidth="1"/>
    <col min="8034" max="8034" width="8.109375" style="162" customWidth="1"/>
    <col min="8035" max="8035" width="0" style="162" hidden="1" customWidth="1"/>
    <col min="8036" max="8036" width="6.5546875" style="162" customWidth="1"/>
    <col min="8037" max="8037" width="7" style="162" customWidth="1"/>
    <col min="8038" max="8038" width="5.88671875" style="162" customWidth="1"/>
    <col min="8039" max="8039" width="6.77734375" style="162" customWidth="1"/>
    <col min="8040" max="8040" width="7" style="162" customWidth="1"/>
    <col min="8041" max="8041" width="10" style="162" customWidth="1"/>
    <col min="8042" max="8042" width="9.5546875" style="162" customWidth="1"/>
    <col min="8043" max="8043" width="9.33203125" style="162" customWidth="1"/>
    <col min="8044" max="8045" width="7.21875" style="162" customWidth="1"/>
    <col min="8046" max="8046" width="0" style="162" hidden="1" customWidth="1"/>
    <col min="8047" max="8047" width="8.88671875" style="162" customWidth="1"/>
    <col min="8048" max="8048" width="0" style="162" hidden="1" customWidth="1"/>
    <col min="8049" max="8049" width="9.21875" style="162" customWidth="1"/>
    <col min="8050" max="8050" width="7.109375" style="162" customWidth="1"/>
    <col min="8051" max="8051" width="7.6640625" style="162" customWidth="1"/>
    <col min="8052" max="8075" width="0" style="162" hidden="1" customWidth="1"/>
    <col min="8076" max="8076" width="9.109375" style="162" customWidth="1"/>
    <col min="8077" max="8077" width="11.21875" style="162" customWidth="1"/>
    <col min="8078" max="8078" width="11" style="162" customWidth="1"/>
    <col min="8079" max="8192" width="9.109375" style="162"/>
    <col min="8193" max="8193" width="4.6640625" style="162" customWidth="1"/>
    <col min="8194" max="8194" width="28.5546875" style="162" customWidth="1"/>
    <col min="8195" max="8265" width="0" style="162" hidden="1" customWidth="1"/>
    <col min="8266" max="8266" width="10.44140625" style="162" customWidth="1"/>
    <col min="8267" max="8267" width="7" style="162" customWidth="1"/>
    <col min="8268" max="8269" width="0" style="162" hidden="1" customWidth="1"/>
    <col min="8270" max="8270" width="9.5546875" style="162" customWidth="1"/>
    <col min="8271" max="8271" width="9.21875" style="162" customWidth="1"/>
    <col min="8272" max="8272" width="9.88671875" style="162" customWidth="1"/>
    <col min="8273" max="8273" width="8.109375" style="162" customWidth="1"/>
    <col min="8274" max="8278" width="0" style="162" hidden="1" customWidth="1"/>
    <col min="8279" max="8279" width="9.33203125" style="162" customWidth="1"/>
    <col min="8280" max="8280" width="10.77734375" style="162" customWidth="1"/>
    <col min="8281" max="8281" width="0" style="162" hidden="1" customWidth="1"/>
    <col min="8282" max="8282" width="8.44140625" style="162" customWidth="1"/>
    <col min="8283" max="8283" width="0" style="162" hidden="1" customWidth="1"/>
    <col min="8284" max="8284" width="9.44140625" style="162" customWidth="1"/>
    <col min="8285" max="8285" width="0" style="162" hidden="1" customWidth="1"/>
    <col min="8286" max="8286" width="11.5546875" style="162" customWidth="1"/>
    <col min="8287" max="8287" width="0" style="162" hidden="1" customWidth="1"/>
    <col min="8288" max="8288" width="9.5546875" style="162" customWidth="1"/>
    <col min="8289" max="8289" width="0" style="162" hidden="1" customWidth="1"/>
    <col min="8290" max="8290" width="8.109375" style="162" customWidth="1"/>
    <col min="8291" max="8291" width="0" style="162" hidden="1" customWidth="1"/>
    <col min="8292" max="8292" width="6.5546875" style="162" customWidth="1"/>
    <col min="8293" max="8293" width="7" style="162" customWidth="1"/>
    <col min="8294" max="8294" width="5.88671875" style="162" customWidth="1"/>
    <col min="8295" max="8295" width="6.77734375" style="162" customWidth="1"/>
    <col min="8296" max="8296" width="7" style="162" customWidth="1"/>
    <col min="8297" max="8297" width="10" style="162" customWidth="1"/>
    <col min="8298" max="8298" width="9.5546875" style="162" customWidth="1"/>
    <col min="8299" max="8299" width="9.33203125" style="162" customWidth="1"/>
    <col min="8300" max="8301" width="7.21875" style="162" customWidth="1"/>
    <col min="8302" max="8302" width="0" style="162" hidden="1" customWidth="1"/>
    <col min="8303" max="8303" width="8.88671875" style="162" customWidth="1"/>
    <col min="8304" max="8304" width="0" style="162" hidden="1" customWidth="1"/>
    <col min="8305" max="8305" width="9.21875" style="162" customWidth="1"/>
    <col min="8306" max="8306" width="7.109375" style="162" customWidth="1"/>
    <col min="8307" max="8307" width="7.6640625" style="162" customWidth="1"/>
    <col min="8308" max="8331" width="0" style="162" hidden="1" customWidth="1"/>
    <col min="8332" max="8332" width="9.109375" style="162" customWidth="1"/>
    <col min="8333" max="8333" width="11.21875" style="162" customWidth="1"/>
    <col min="8334" max="8334" width="11" style="162" customWidth="1"/>
    <col min="8335" max="8448" width="9.109375" style="162"/>
    <col min="8449" max="8449" width="4.6640625" style="162" customWidth="1"/>
    <col min="8450" max="8450" width="28.5546875" style="162" customWidth="1"/>
    <col min="8451" max="8521" width="0" style="162" hidden="1" customWidth="1"/>
    <col min="8522" max="8522" width="10.44140625" style="162" customWidth="1"/>
    <col min="8523" max="8523" width="7" style="162" customWidth="1"/>
    <col min="8524" max="8525" width="0" style="162" hidden="1" customWidth="1"/>
    <col min="8526" max="8526" width="9.5546875" style="162" customWidth="1"/>
    <col min="8527" max="8527" width="9.21875" style="162" customWidth="1"/>
    <col min="8528" max="8528" width="9.88671875" style="162" customWidth="1"/>
    <col min="8529" max="8529" width="8.109375" style="162" customWidth="1"/>
    <col min="8530" max="8534" width="0" style="162" hidden="1" customWidth="1"/>
    <col min="8535" max="8535" width="9.33203125" style="162" customWidth="1"/>
    <col min="8536" max="8536" width="10.77734375" style="162" customWidth="1"/>
    <col min="8537" max="8537" width="0" style="162" hidden="1" customWidth="1"/>
    <col min="8538" max="8538" width="8.44140625" style="162" customWidth="1"/>
    <col min="8539" max="8539" width="0" style="162" hidden="1" customWidth="1"/>
    <col min="8540" max="8540" width="9.44140625" style="162" customWidth="1"/>
    <col min="8541" max="8541" width="0" style="162" hidden="1" customWidth="1"/>
    <col min="8542" max="8542" width="11.5546875" style="162" customWidth="1"/>
    <col min="8543" max="8543" width="0" style="162" hidden="1" customWidth="1"/>
    <col min="8544" max="8544" width="9.5546875" style="162" customWidth="1"/>
    <col min="8545" max="8545" width="0" style="162" hidden="1" customWidth="1"/>
    <col min="8546" max="8546" width="8.109375" style="162" customWidth="1"/>
    <col min="8547" max="8547" width="0" style="162" hidden="1" customWidth="1"/>
    <col min="8548" max="8548" width="6.5546875" style="162" customWidth="1"/>
    <col min="8549" max="8549" width="7" style="162" customWidth="1"/>
    <col min="8550" max="8550" width="5.88671875" style="162" customWidth="1"/>
    <col min="8551" max="8551" width="6.77734375" style="162" customWidth="1"/>
    <col min="8552" max="8552" width="7" style="162" customWidth="1"/>
    <col min="8553" max="8553" width="10" style="162" customWidth="1"/>
    <col min="8554" max="8554" width="9.5546875" style="162" customWidth="1"/>
    <col min="8555" max="8555" width="9.33203125" style="162" customWidth="1"/>
    <col min="8556" max="8557" width="7.21875" style="162" customWidth="1"/>
    <col min="8558" max="8558" width="0" style="162" hidden="1" customWidth="1"/>
    <col min="8559" max="8559" width="8.88671875" style="162" customWidth="1"/>
    <col min="8560" max="8560" width="0" style="162" hidden="1" customWidth="1"/>
    <col min="8561" max="8561" width="9.21875" style="162" customWidth="1"/>
    <col min="8562" max="8562" width="7.109375" style="162" customWidth="1"/>
    <col min="8563" max="8563" width="7.6640625" style="162" customWidth="1"/>
    <col min="8564" max="8587" width="0" style="162" hidden="1" customWidth="1"/>
    <col min="8588" max="8588" width="9.109375" style="162" customWidth="1"/>
    <col min="8589" max="8589" width="11.21875" style="162" customWidth="1"/>
    <col min="8590" max="8590" width="11" style="162" customWidth="1"/>
    <col min="8591" max="8704" width="9.109375" style="162"/>
    <col min="8705" max="8705" width="4.6640625" style="162" customWidth="1"/>
    <col min="8706" max="8706" width="28.5546875" style="162" customWidth="1"/>
    <col min="8707" max="8777" width="0" style="162" hidden="1" customWidth="1"/>
    <col min="8778" max="8778" width="10.44140625" style="162" customWidth="1"/>
    <col min="8779" max="8779" width="7" style="162" customWidth="1"/>
    <col min="8780" max="8781" width="0" style="162" hidden="1" customWidth="1"/>
    <col min="8782" max="8782" width="9.5546875" style="162" customWidth="1"/>
    <col min="8783" max="8783" width="9.21875" style="162" customWidth="1"/>
    <col min="8784" max="8784" width="9.88671875" style="162" customWidth="1"/>
    <col min="8785" max="8785" width="8.109375" style="162" customWidth="1"/>
    <col min="8786" max="8790" width="0" style="162" hidden="1" customWidth="1"/>
    <col min="8791" max="8791" width="9.33203125" style="162" customWidth="1"/>
    <col min="8792" max="8792" width="10.77734375" style="162" customWidth="1"/>
    <col min="8793" max="8793" width="0" style="162" hidden="1" customWidth="1"/>
    <col min="8794" max="8794" width="8.44140625" style="162" customWidth="1"/>
    <col min="8795" max="8795" width="0" style="162" hidden="1" customWidth="1"/>
    <col min="8796" max="8796" width="9.44140625" style="162" customWidth="1"/>
    <col min="8797" max="8797" width="0" style="162" hidden="1" customWidth="1"/>
    <col min="8798" max="8798" width="11.5546875" style="162" customWidth="1"/>
    <col min="8799" max="8799" width="0" style="162" hidden="1" customWidth="1"/>
    <col min="8800" max="8800" width="9.5546875" style="162" customWidth="1"/>
    <col min="8801" max="8801" width="0" style="162" hidden="1" customWidth="1"/>
    <col min="8802" max="8802" width="8.109375" style="162" customWidth="1"/>
    <col min="8803" max="8803" width="0" style="162" hidden="1" customWidth="1"/>
    <col min="8804" max="8804" width="6.5546875" style="162" customWidth="1"/>
    <col min="8805" max="8805" width="7" style="162" customWidth="1"/>
    <col min="8806" max="8806" width="5.88671875" style="162" customWidth="1"/>
    <col min="8807" max="8807" width="6.77734375" style="162" customWidth="1"/>
    <col min="8808" max="8808" width="7" style="162" customWidth="1"/>
    <col min="8809" max="8809" width="10" style="162" customWidth="1"/>
    <col min="8810" max="8810" width="9.5546875" style="162" customWidth="1"/>
    <col min="8811" max="8811" width="9.33203125" style="162" customWidth="1"/>
    <col min="8812" max="8813" width="7.21875" style="162" customWidth="1"/>
    <col min="8814" max="8814" width="0" style="162" hidden="1" customWidth="1"/>
    <col min="8815" max="8815" width="8.88671875" style="162" customWidth="1"/>
    <col min="8816" max="8816" width="0" style="162" hidden="1" customWidth="1"/>
    <col min="8817" max="8817" width="9.21875" style="162" customWidth="1"/>
    <col min="8818" max="8818" width="7.109375" style="162" customWidth="1"/>
    <col min="8819" max="8819" width="7.6640625" style="162" customWidth="1"/>
    <col min="8820" max="8843" width="0" style="162" hidden="1" customWidth="1"/>
    <col min="8844" max="8844" width="9.109375" style="162" customWidth="1"/>
    <col min="8845" max="8845" width="11.21875" style="162" customWidth="1"/>
    <col min="8846" max="8846" width="11" style="162" customWidth="1"/>
    <col min="8847" max="8960" width="9.109375" style="162"/>
    <col min="8961" max="8961" width="4.6640625" style="162" customWidth="1"/>
    <col min="8962" max="8962" width="28.5546875" style="162" customWidth="1"/>
    <col min="8963" max="9033" width="0" style="162" hidden="1" customWidth="1"/>
    <col min="9034" max="9034" width="10.44140625" style="162" customWidth="1"/>
    <col min="9035" max="9035" width="7" style="162" customWidth="1"/>
    <col min="9036" max="9037" width="0" style="162" hidden="1" customWidth="1"/>
    <col min="9038" max="9038" width="9.5546875" style="162" customWidth="1"/>
    <col min="9039" max="9039" width="9.21875" style="162" customWidth="1"/>
    <col min="9040" max="9040" width="9.88671875" style="162" customWidth="1"/>
    <col min="9041" max="9041" width="8.109375" style="162" customWidth="1"/>
    <col min="9042" max="9046" width="0" style="162" hidden="1" customWidth="1"/>
    <col min="9047" max="9047" width="9.33203125" style="162" customWidth="1"/>
    <col min="9048" max="9048" width="10.77734375" style="162" customWidth="1"/>
    <col min="9049" max="9049" width="0" style="162" hidden="1" customWidth="1"/>
    <col min="9050" max="9050" width="8.44140625" style="162" customWidth="1"/>
    <col min="9051" max="9051" width="0" style="162" hidden="1" customWidth="1"/>
    <col min="9052" max="9052" width="9.44140625" style="162" customWidth="1"/>
    <col min="9053" max="9053" width="0" style="162" hidden="1" customWidth="1"/>
    <col min="9054" max="9054" width="11.5546875" style="162" customWidth="1"/>
    <col min="9055" max="9055" width="0" style="162" hidden="1" customWidth="1"/>
    <col min="9056" max="9056" width="9.5546875" style="162" customWidth="1"/>
    <col min="9057" max="9057" width="0" style="162" hidden="1" customWidth="1"/>
    <col min="9058" max="9058" width="8.109375" style="162" customWidth="1"/>
    <col min="9059" max="9059" width="0" style="162" hidden="1" customWidth="1"/>
    <col min="9060" max="9060" width="6.5546875" style="162" customWidth="1"/>
    <col min="9061" max="9061" width="7" style="162" customWidth="1"/>
    <col min="9062" max="9062" width="5.88671875" style="162" customWidth="1"/>
    <col min="9063" max="9063" width="6.77734375" style="162" customWidth="1"/>
    <col min="9064" max="9064" width="7" style="162" customWidth="1"/>
    <col min="9065" max="9065" width="10" style="162" customWidth="1"/>
    <col min="9066" max="9066" width="9.5546875" style="162" customWidth="1"/>
    <col min="9067" max="9067" width="9.33203125" style="162" customWidth="1"/>
    <col min="9068" max="9069" width="7.21875" style="162" customWidth="1"/>
    <col min="9070" max="9070" width="0" style="162" hidden="1" customWidth="1"/>
    <col min="9071" max="9071" width="8.88671875" style="162" customWidth="1"/>
    <col min="9072" max="9072" width="0" style="162" hidden="1" customWidth="1"/>
    <col min="9073" max="9073" width="9.21875" style="162" customWidth="1"/>
    <col min="9074" max="9074" width="7.109375" style="162" customWidth="1"/>
    <col min="9075" max="9075" width="7.6640625" style="162" customWidth="1"/>
    <col min="9076" max="9099" width="0" style="162" hidden="1" customWidth="1"/>
    <col min="9100" max="9100" width="9.109375" style="162" customWidth="1"/>
    <col min="9101" max="9101" width="11.21875" style="162" customWidth="1"/>
    <col min="9102" max="9102" width="11" style="162" customWidth="1"/>
    <col min="9103" max="9216" width="9.109375" style="162"/>
    <col min="9217" max="9217" width="4.6640625" style="162" customWidth="1"/>
    <col min="9218" max="9218" width="28.5546875" style="162" customWidth="1"/>
    <col min="9219" max="9289" width="0" style="162" hidden="1" customWidth="1"/>
    <col min="9290" max="9290" width="10.44140625" style="162" customWidth="1"/>
    <col min="9291" max="9291" width="7" style="162" customWidth="1"/>
    <col min="9292" max="9293" width="0" style="162" hidden="1" customWidth="1"/>
    <col min="9294" max="9294" width="9.5546875" style="162" customWidth="1"/>
    <col min="9295" max="9295" width="9.21875" style="162" customWidth="1"/>
    <col min="9296" max="9296" width="9.88671875" style="162" customWidth="1"/>
    <col min="9297" max="9297" width="8.109375" style="162" customWidth="1"/>
    <col min="9298" max="9302" width="0" style="162" hidden="1" customWidth="1"/>
    <col min="9303" max="9303" width="9.33203125" style="162" customWidth="1"/>
    <col min="9304" max="9304" width="10.77734375" style="162" customWidth="1"/>
    <col min="9305" max="9305" width="0" style="162" hidden="1" customWidth="1"/>
    <col min="9306" max="9306" width="8.44140625" style="162" customWidth="1"/>
    <col min="9307" max="9307" width="0" style="162" hidden="1" customWidth="1"/>
    <col min="9308" max="9308" width="9.44140625" style="162" customWidth="1"/>
    <col min="9309" max="9309" width="0" style="162" hidden="1" customWidth="1"/>
    <col min="9310" max="9310" width="11.5546875" style="162" customWidth="1"/>
    <col min="9311" max="9311" width="0" style="162" hidden="1" customWidth="1"/>
    <col min="9312" max="9312" width="9.5546875" style="162" customWidth="1"/>
    <col min="9313" max="9313" width="0" style="162" hidden="1" customWidth="1"/>
    <col min="9314" max="9314" width="8.109375" style="162" customWidth="1"/>
    <col min="9315" max="9315" width="0" style="162" hidden="1" customWidth="1"/>
    <col min="9316" max="9316" width="6.5546875" style="162" customWidth="1"/>
    <col min="9317" max="9317" width="7" style="162" customWidth="1"/>
    <col min="9318" max="9318" width="5.88671875" style="162" customWidth="1"/>
    <col min="9319" max="9319" width="6.77734375" style="162" customWidth="1"/>
    <col min="9320" max="9320" width="7" style="162" customWidth="1"/>
    <col min="9321" max="9321" width="10" style="162" customWidth="1"/>
    <col min="9322" max="9322" width="9.5546875" style="162" customWidth="1"/>
    <col min="9323" max="9323" width="9.33203125" style="162" customWidth="1"/>
    <col min="9324" max="9325" width="7.21875" style="162" customWidth="1"/>
    <col min="9326" max="9326" width="0" style="162" hidden="1" customWidth="1"/>
    <col min="9327" max="9327" width="8.88671875" style="162" customWidth="1"/>
    <col min="9328" max="9328" width="0" style="162" hidden="1" customWidth="1"/>
    <col min="9329" max="9329" width="9.21875" style="162" customWidth="1"/>
    <col min="9330" max="9330" width="7.109375" style="162" customWidth="1"/>
    <col min="9331" max="9331" width="7.6640625" style="162" customWidth="1"/>
    <col min="9332" max="9355" width="0" style="162" hidden="1" customWidth="1"/>
    <col min="9356" max="9356" width="9.109375" style="162" customWidth="1"/>
    <col min="9357" max="9357" width="11.21875" style="162" customWidth="1"/>
    <col min="9358" max="9358" width="11" style="162" customWidth="1"/>
    <col min="9359" max="9472" width="9.109375" style="162"/>
    <col min="9473" max="9473" width="4.6640625" style="162" customWidth="1"/>
    <col min="9474" max="9474" width="28.5546875" style="162" customWidth="1"/>
    <col min="9475" max="9545" width="0" style="162" hidden="1" customWidth="1"/>
    <col min="9546" max="9546" width="10.44140625" style="162" customWidth="1"/>
    <col min="9547" max="9547" width="7" style="162" customWidth="1"/>
    <col min="9548" max="9549" width="0" style="162" hidden="1" customWidth="1"/>
    <col min="9550" max="9550" width="9.5546875" style="162" customWidth="1"/>
    <col min="9551" max="9551" width="9.21875" style="162" customWidth="1"/>
    <col min="9552" max="9552" width="9.88671875" style="162" customWidth="1"/>
    <col min="9553" max="9553" width="8.109375" style="162" customWidth="1"/>
    <col min="9554" max="9558" width="0" style="162" hidden="1" customWidth="1"/>
    <col min="9559" max="9559" width="9.33203125" style="162" customWidth="1"/>
    <col min="9560" max="9560" width="10.77734375" style="162" customWidth="1"/>
    <col min="9561" max="9561" width="0" style="162" hidden="1" customWidth="1"/>
    <col min="9562" max="9562" width="8.44140625" style="162" customWidth="1"/>
    <col min="9563" max="9563" width="0" style="162" hidden="1" customWidth="1"/>
    <col min="9564" max="9564" width="9.44140625" style="162" customWidth="1"/>
    <col min="9565" max="9565" width="0" style="162" hidden="1" customWidth="1"/>
    <col min="9566" max="9566" width="11.5546875" style="162" customWidth="1"/>
    <col min="9567" max="9567" width="0" style="162" hidden="1" customWidth="1"/>
    <col min="9568" max="9568" width="9.5546875" style="162" customWidth="1"/>
    <col min="9569" max="9569" width="0" style="162" hidden="1" customWidth="1"/>
    <col min="9570" max="9570" width="8.109375" style="162" customWidth="1"/>
    <col min="9571" max="9571" width="0" style="162" hidden="1" customWidth="1"/>
    <col min="9572" max="9572" width="6.5546875" style="162" customWidth="1"/>
    <col min="9573" max="9573" width="7" style="162" customWidth="1"/>
    <col min="9574" max="9574" width="5.88671875" style="162" customWidth="1"/>
    <col min="9575" max="9575" width="6.77734375" style="162" customWidth="1"/>
    <col min="9576" max="9576" width="7" style="162" customWidth="1"/>
    <col min="9577" max="9577" width="10" style="162" customWidth="1"/>
    <col min="9578" max="9578" width="9.5546875" style="162" customWidth="1"/>
    <col min="9579" max="9579" width="9.33203125" style="162" customWidth="1"/>
    <col min="9580" max="9581" width="7.21875" style="162" customWidth="1"/>
    <col min="9582" max="9582" width="0" style="162" hidden="1" customWidth="1"/>
    <col min="9583" max="9583" width="8.88671875" style="162" customWidth="1"/>
    <col min="9584" max="9584" width="0" style="162" hidden="1" customWidth="1"/>
    <col min="9585" max="9585" width="9.21875" style="162" customWidth="1"/>
    <col min="9586" max="9586" width="7.109375" style="162" customWidth="1"/>
    <col min="9587" max="9587" width="7.6640625" style="162" customWidth="1"/>
    <col min="9588" max="9611" width="0" style="162" hidden="1" customWidth="1"/>
    <col min="9612" max="9612" width="9.109375" style="162" customWidth="1"/>
    <col min="9613" max="9613" width="11.21875" style="162" customWidth="1"/>
    <col min="9614" max="9614" width="11" style="162" customWidth="1"/>
    <col min="9615" max="9728" width="9.109375" style="162"/>
    <col min="9729" max="9729" width="4.6640625" style="162" customWidth="1"/>
    <col min="9730" max="9730" width="28.5546875" style="162" customWidth="1"/>
    <col min="9731" max="9801" width="0" style="162" hidden="1" customWidth="1"/>
    <col min="9802" max="9802" width="10.44140625" style="162" customWidth="1"/>
    <col min="9803" max="9803" width="7" style="162" customWidth="1"/>
    <col min="9804" max="9805" width="0" style="162" hidden="1" customWidth="1"/>
    <col min="9806" max="9806" width="9.5546875" style="162" customWidth="1"/>
    <col min="9807" max="9807" width="9.21875" style="162" customWidth="1"/>
    <col min="9808" max="9808" width="9.88671875" style="162" customWidth="1"/>
    <col min="9809" max="9809" width="8.109375" style="162" customWidth="1"/>
    <col min="9810" max="9814" width="0" style="162" hidden="1" customWidth="1"/>
    <col min="9815" max="9815" width="9.33203125" style="162" customWidth="1"/>
    <col min="9816" max="9816" width="10.77734375" style="162" customWidth="1"/>
    <col min="9817" max="9817" width="0" style="162" hidden="1" customWidth="1"/>
    <col min="9818" max="9818" width="8.44140625" style="162" customWidth="1"/>
    <col min="9819" max="9819" width="0" style="162" hidden="1" customWidth="1"/>
    <col min="9820" max="9820" width="9.44140625" style="162" customWidth="1"/>
    <col min="9821" max="9821" width="0" style="162" hidden="1" customWidth="1"/>
    <col min="9822" max="9822" width="11.5546875" style="162" customWidth="1"/>
    <col min="9823" max="9823" width="0" style="162" hidden="1" customWidth="1"/>
    <col min="9824" max="9824" width="9.5546875" style="162" customWidth="1"/>
    <col min="9825" max="9825" width="0" style="162" hidden="1" customWidth="1"/>
    <col min="9826" max="9826" width="8.109375" style="162" customWidth="1"/>
    <col min="9827" max="9827" width="0" style="162" hidden="1" customWidth="1"/>
    <col min="9828" max="9828" width="6.5546875" style="162" customWidth="1"/>
    <col min="9829" max="9829" width="7" style="162" customWidth="1"/>
    <col min="9830" max="9830" width="5.88671875" style="162" customWidth="1"/>
    <col min="9831" max="9831" width="6.77734375" style="162" customWidth="1"/>
    <col min="9832" max="9832" width="7" style="162" customWidth="1"/>
    <col min="9833" max="9833" width="10" style="162" customWidth="1"/>
    <col min="9834" max="9834" width="9.5546875" style="162" customWidth="1"/>
    <col min="9835" max="9835" width="9.33203125" style="162" customWidth="1"/>
    <col min="9836" max="9837" width="7.21875" style="162" customWidth="1"/>
    <col min="9838" max="9838" width="0" style="162" hidden="1" customWidth="1"/>
    <col min="9839" max="9839" width="8.88671875" style="162" customWidth="1"/>
    <col min="9840" max="9840" width="0" style="162" hidden="1" customWidth="1"/>
    <col min="9841" max="9841" width="9.21875" style="162" customWidth="1"/>
    <col min="9842" max="9842" width="7.109375" style="162" customWidth="1"/>
    <col min="9843" max="9843" width="7.6640625" style="162" customWidth="1"/>
    <col min="9844" max="9867" width="0" style="162" hidden="1" customWidth="1"/>
    <col min="9868" max="9868" width="9.109375" style="162" customWidth="1"/>
    <col min="9869" max="9869" width="11.21875" style="162" customWidth="1"/>
    <col min="9870" max="9870" width="11" style="162" customWidth="1"/>
    <col min="9871" max="9984" width="9.109375" style="162"/>
    <col min="9985" max="9985" width="4.6640625" style="162" customWidth="1"/>
    <col min="9986" max="9986" width="28.5546875" style="162" customWidth="1"/>
    <col min="9987" max="10057" width="0" style="162" hidden="1" customWidth="1"/>
    <col min="10058" max="10058" width="10.44140625" style="162" customWidth="1"/>
    <col min="10059" max="10059" width="7" style="162" customWidth="1"/>
    <col min="10060" max="10061" width="0" style="162" hidden="1" customWidth="1"/>
    <col min="10062" max="10062" width="9.5546875" style="162" customWidth="1"/>
    <col min="10063" max="10063" width="9.21875" style="162" customWidth="1"/>
    <col min="10064" max="10064" width="9.88671875" style="162" customWidth="1"/>
    <col min="10065" max="10065" width="8.109375" style="162" customWidth="1"/>
    <col min="10066" max="10070" width="0" style="162" hidden="1" customWidth="1"/>
    <col min="10071" max="10071" width="9.33203125" style="162" customWidth="1"/>
    <col min="10072" max="10072" width="10.77734375" style="162" customWidth="1"/>
    <col min="10073" max="10073" width="0" style="162" hidden="1" customWidth="1"/>
    <col min="10074" max="10074" width="8.44140625" style="162" customWidth="1"/>
    <col min="10075" max="10075" width="0" style="162" hidden="1" customWidth="1"/>
    <col min="10076" max="10076" width="9.44140625" style="162" customWidth="1"/>
    <col min="10077" max="10077" width="0" style="162" hidden="1" customWidth="1"/>
    <col min="10078" max="10078" width="11.5546875" style="162" customWidth="1"/>
    <col min="10079" max="10079" width="0" style="162" hidden="1" customWidth="1"/>
    <col min="10080" max="10080" width="9.5546875" style="162" customWidth="1"/>
    <col min="10081" max="10081" width="0" style="162" hidden="1" customWidth="1"/>
    <col min="10082" max="10082" width="8.109375" style="162" customWidth="1"/>
    <col min="10083" max="10083" width="0" style="162" hidden="1" customWidth="1"/>
    <col min="10084" max="10084" width="6.5546875" style="162" customWidth="1"/>
    <col min="10085" max="10085" width="7" style="162" customWidth="1"/>
    <col min="10086" max="10086" width="5.88671875" style="162" customWidth="1"/>
    <col min="10087" max="10087" width="6.77734375" style="162" customWidth="1"/>
    <col min="10088" max="10088" width="7" style="162" customWidth="1"/>
    <col min="10089" max="10089" width="10" style="162" customWidth="1"/>
    <col min="10090" max="10090" width="9.5546875" style="162" customWidth="1"/>
    <col min="10091" max="10091" width="9.33203125" style="162" customWidth="1"/>
    <col min="10092" max="10093" width="7.21875" style="162" customWidth="1"/>
    <col min="10094" max="10094" width="0" style="162" hidden="1" customWidth="1"/>
    <col min="10095" max="10095" width="8.88671875" style="162" customWidth="1"/>
    <col min="10096" max="10096" width="0" style="162" hidden="1" customWidth="1"/>
    <col min="10097" max="10097" width="9.21875" style="162" customWidth="1"/>
    <col min="10098" max="10098" width="7.109375" style="162" customWidth="1"/>
    <col min="10099" max="10099" width="7.6640625" style="162" customWidth="1"/>
    <col min="10100" max="10123" width="0" style="162" hidden="1" customWidth="1"/>
    <col min="10124" max="10124" width="9.109375" style="162" customWidth="1"/>
    <col min="10125" max="10125" width="11.21875" style="162" customWidth="1"/>
    <col min="10126" max="10126" width="11" style="162" customWidth="1"/>
    <col min="10127" max="10240" width="9.109375" style="162"/>
    <col min="10241" max="10241" width="4.6640625" style="162" customWidth="1"/>
    <col min="10242" max="10242" width="28.5546875" style="162" customWidth="1"/>
    <col min="10243" max="10313" width="0" style="162" hidden="1" customWidth="1"/>
    <col min="10314" max="10314" width="10.44140625" style="162" customWidth="1"/>
    <col min="10315" max="10315" width="7" style="162" customWidth="1"/>
    <col min="10316" max="10317" width="0" style="162" hidden="1" customWidth="1"/>
    <col min="10318" max="10318" width="9.5546875" style="162" customWidth="1"/>
    <col min="10319" max="10319" width="9.21875" style="162" customWidth="1"/>
    <col min="10320" max="10320" width="9.88671875" style="162" customWidth="1"/>
    <col min="10321" max="10321" width="8.109375" style="162" customWidth="1"/>
    <col min="10322" max="10326" width="0" style="162" hidden="1" customWidth="1"/>
    <col min="10327" max="10327" width="9.33203125" style="162" customWidth="1"/>
    <col min="10328" max="10328" width="10.77734375" style="162" customWidth="1"/>
    <col min="10329" max="10329" width="0" style="162" hidden="1" customWidth="1"/>
    <col min="10330" max="10330" width="8.44140625" style="162" customWidth="1"/>
    <col min="10331" max="10331" width="0" style="162" hidden="1" customWidth="1"/>
    <col min="10332" max="10332" width="9.44140625" style="162" customWidth="1"/>
    <col min="10333" max="10333" width="0" style="162" hidden="1" customWidth="1"/>
    <col min="10334" max="10334" width="11.5546875" style="162" customWidth="1"/>
    <col min="10335" max="10335" width="0" style="162" hidden="1" customWidth="1"/>
    <col min="10336" max="10336" width="9.5546875" style="162" customWidth="1"/>
    <col min="10337" max="10337" width="0" style="162" hidden="1" customWidth="1"/>
    <col min="10338" max="10338" width="8.109375" style="162" customWidth="1"/>
    <col min="10339" max="10339" width="0" style="162" hidden="1" customWidth="1"/>
    <col min="10340" max="10340" width="6.5546875" style="162" customWidth="1"/>
    <col min="10341" max="10341" width="7" style="162" customWidth="1"/>
    <col min="10342" max="10342" width="5.88671875" style="162" customWidth="1"/>
    <col min="10343" max="10343" width="6.77734375" style="162" customWidth="1"/>
    <col min="10344" max="10344" width="7" style="162" customWidth="1"/>
    <col min="10345" max="10345" width="10" style="162" customWidth="1"/>
    <col min="10346" max="10346" width="9.5546875" style="162" customWidth="1"/>
    <col min="10347" max="10347" width="9.33203125" style="162" customWidth="1"/>
    <col min="10348" max="10349" width="7.21875" style="162" customWidth="1"/>
    <col min="10350" max="10350" width="0" style="162" hidden="1" customWidth="1"/>
    <col min="10351" max="10351" width="8.88671875" style="162" customWidth="1"/>
    <col min="10352" max="10352" width="0" style="162" hidden="1" customWidth="1"/>
    <col min="10353" max="10353" width="9.21875" style="162" customWidth="1"/>
    <col min="10354" max="10354" width="7.109375" style="162" customWidth="1"/>
    <col min="10355" max="10355" width="7.6640625" style="162" customWidth="1"/>
    <col min="10356" max="10379" width="0" style="162" hidden="1" customWidth="1"/>
    <col min="10380" max="10380" width="9.109375" style="162" customWidth="1"/>
    <col min="10381" max="10381" width="11.21875" style="162" customWidth="1"/>
    <col min="10382" max="10382" width="11" style="162" customWidth="1"/>
    <col min="10383" max="10496" width="9.109375" style="162"/>
    <col min="10497" max="10497" width="4.6640625" style="162" customWidth="1"/>
    <col min="10498" max="10498" width="28.5546875" style="162" customWidth="1"/>
    <col min="10499" max="10569" width="0" style="162" hidden="1" customWidth="1"/>
    <col min="10570" max="10570" width="10.44140625" style="162" customWidth="1"/>
    <col min="10571" max="10571" width="7" style="162" customWidth="1"/>
    <col min="10572" max="10573" width="0" style="162" hidden="1" customWidth="1"/>
    <col min="10574" max="10574" width="9.5546875" style="162" customWidth="1"/>
    <col min="10575" max="10575" width="9.21875" style="162" customWidth="1"/>
    <col min="10576" max="10576" width="9.88671875" style="162" customWidth="1"/>
    <col min="10577" max="10577" width="8.109375" style="162" customWidth="1"/>
    <col min="10578" max="10582" width="0" style="162" hidden="1" customWidth="1"/>
    <col min="10583" max="10583" width="9.33203125" style="162" customWidth="1"/>
    <col min="10584" max="10584" width="10.77734375" style="162" customWidth="1"/>
    <col min="10585" max="10585" width="0" style="162" hidden="1" customWidth="1"/>
    <col min="10586" max="10586" width="8.44140625" style="162" customWidth="1"/>
    <col min="10587" max="10587" width="0" style="162" hidden="1" customWidth="1"/>
    <col min="10588" max="10588" width="9.44140625" style="162" customWidth="1"/>
    <col min="10589" max="10589" width="0" style="162" hidden="1" customWidth="1"/>
    <col min="10590" max="10590" width="11.5546875" style="162" customWidth="1"/>
    <col min="10591" max="10591" width="0" style="162" hidden="1" customWidth="1"/>
    <col min="10592" max="10592" width="9.5546875" style="162" customWidth="1"/>
    <col min="10593" max="10593" width="0" style="162" hidden="1" customWidth="1"/>
    <col min="10594" max="10594" width="8.109375" style="162" customWidth="1"/>
    <col min="10595" max="10595" width="0" style="162" hidden="1" customWidth="1"/>
    <col min="10596" max="10596" width="6.5546875" style="162" customWidth="1"/>
    <col min="10597" max="10597" width="7" style="162" customWidth="1"/>
    <col min="10598" max="10598" width="5.88671875" style="162" customWidth="1"/>
    <col min="10599" max="10599" width="6.77734375" style="162" customWidth="1"/>
    <col min="10600" max="10600" width="7" style="162" customWidth="1"/>
    <col min="10601" max="10601" width="10" style="162" customWidth="1"/>
    <col min="10602" max="10602" width="9.5546875" style="162" customWidth="1"/>
    <col min="10603" max="10603" width="9.33203125" style="162" customWidth="1"/>
    <col min="10604" max="10605" width="7.21875" style="162" customWidth="1"/>
    <col min="10606" max="10606" width="0" style="162" hidden="1" customWidth="1"/>
    <col min="10607" max="10607" width="8.88671875" style="162" customWidth="1"/>
    <col min="10608" max="10608" width="0" style="162" hidden="1" customWidth="1"/>
    <col min="10609" max="10609" width="9.21875" style="162" customWidth="1"/>
    <col min="10610" max="10610" width="7.109375" style="162" customWidth="1"/>
    <col min="10611" max="10611" width="7.6640625" style="162" customWidth="1"/>
    <col min="10612" max="10635" width="0" style="162" hidden="1" customWidth="1"/>
    <col min="10636" max="10636" width="9.109375" style="162" customWidth="1"/>
    <col min="10637" max="10637" width="11.21875" style="162" customWidth="1"/>
    <col min="10638" max="10638" width="11" style="162" customWidth="1"/>
    <col min="10639" max="10752" width="9.109375" style="162"/>
    <col min="10753" max="10753" width="4.6640625" style="162" customWidth="1"/>
    <col min="10754" max="10754" width="28.5546875" style="162" customWidth="1"/>
    <col min="10755" max="10825" width="0" style="162" hidden="1" customWidth="1"/>
    <col min="10826" max="10826" width="10.44140625" style="162" customWidth="1"/>
    <col min="10827" max="10827" width="7" style="162" customWidth="1"/>
    <col min="10828" max="10829" width="0" style="162" hidden="1" customWidth="1"/>
    <col min="10830" max="10830" width="9.5546875" style="162" customWidth="1"/>
    <col min="10831" max="10831" width="9.21875" style="162" customWidth="1"/>
    <col min="10832" max="10832" width="9.88671875" style="162" customWidth="1"/>
    <col min="10833" max="10833" width="8.109375" style="162" customWidth="1"/>
    <col min="10834" max="10838" width="0" style="162" hidden="1" customWidth="1"/>
    <col min="10839" max="10839" width="9.33203125" style="162" customWidth="1"/>
    <col min="10840" max="10840" width="10.77734375" style="162" customWidth="1"/>
    <col min="10841" max="10841" width="0" style="162" hidden="1" customWidth="1"/>
    <col min="10842" max="10842" width="8.44140625" style="162" customWidth="1"/>
    <col min="10843" max="10843" width="0" style="162" hidden="1" customWidth="1"/>
    <col min="10844" max="10844" width="9.44140625" style="162" customWidth="1"/>
    <col min="10845" max="10845" width="0" style="162" hidden="1" customWidth="1"/>
    <col min="10846" max="10846" width="11.5546875" style="162" customWidth="1"/>
    <col min="10847" max="10847" width="0" style="162" hidden="1" customWidth="1"/>
    <col min="10848" max="10848" width="9.5546875" style="162" customWidth="1"/>
    <col min="10849" max="10849" width="0" style="162" hidden="1" customWidth="1"/>
    <col min="10850" max="10850" width="8.109375" style="162" customWidth="1"/>
    <col min="10851" max="10851" width="0" style="162" hidden="1" customWidth="1"/>
    <col min="10852" max="10852" width="6.5546875" style="162" customWidth="1"/>
    <col min="10853" max="10853" width="7" style="162" customWidth="1"/>
    <col min="10854" max="10854" width="5.88671875" style="162" customWidth="1"/>
    <col min="10855" max="10855" width="6.77734375" style="162" customWidth="1"/>
    <col min="10856" max="10856" width="7" style="162" customWidth="1"/>
    <col min="10857" max="10857" width="10" style="162" customWidth="1"/>
    <col min="10858" max="10858" width="9.5546875" style="162" customWidth="1"/>
    <col min="10859" max="10859" width="9.33203125" style="162" customWidth="1"/>
    <col min="10860" max="10861" width="7.21875" style="162" customWidth="1"/>
    <col min="10862" max="10862" width="0" style="162" hidden="1" customWidth="1"/>
    <col min="10863" max="10863" width="8.88671875" style="162" customWidth="1"/>
    <col min="10864" max="10864" width="0" style="162" hidden="1" customWidth="1"/>
    <col min="10865" max="10865" width="9.21875" style="162" customWidth="1"/>
    <col min="10866" max="10866" width="7.109375" style="162" customWidth="1"/>
    <col min="10867" max="10867" width="7.6640625" style="162" customWidth="1"/>
    <col min="10868" max="10891" width="0" style="162" hidden="1" customWidth="1"/>
    <col min="10892" max="10892" width="9.109375" style="162" customWidth="1"/>
    <col min="10893" max="10893" width="11.21875" style="162" customWidth="1"/>
    <col min="10894" max="10894" width="11" style="162" customWidth="1"/>
    <col min="10895" max="11008" width="9.109375" style="162"/>
    <col min="11009" max="11009" width="4.6640625" style="162" customWidth="1"/>
    <col min="11010" max="11010" width="28.5546875" style="162" customWidth="1"/>
    <col min="11011" max="11081" width="0" style="162" hidden="1" customWidth="1"/>
    <col min="11082" max="11082" width="10.44140625" style="162" customWidth="1"/>
    <col min="11083" max="11083" width="7" style="162" customWidth="1"/>
    <col min="11084" max="11085" width="0" style="162" hidden="1" customWidth="1"/>
    <col min="11086" max="11086" width="9.5546875" style="162" customWidth="1"/>
    <col min="11087" max="11087" width="9.21875" style="162" customWidth="1"/>
    <col min="11088" max="11088" width="9.88671875" style="162" customWidth="1"/>
    <col min="11089" max="11089" width="8.109375" style="162" customWidth="1"/>
    <col min="11090" max="11094" width="0" style="162" hidden="1" customWidth="1"/>
    <col min="11095" max="11095" width="9.33203125" style="162" customWidth="1"/>
    <col min="11096" max="11096" width="10.77734375" style="162" customWidth="1"/>
    <col min="11097" max="11097" width="0" style="162" hidden="1" customWidth="1"/>
    <col min="11098" max="11098" width="8.44140625" style="162" customWidth="1"/>
    <col min="11099" max="11099" width="0" style="162" hidden="1" customWidth="1"/>
    <col min="11100" max="11100" width="9.44140625" style="162" customWidth="1"/>
    <col min="11101" max="11101" width="0" style="162" hidden="1" customWidth="1"/>
    <col min="11102" max="11102" width="11.5546875" style="162" customWidth="1"/>
    <col min="11103" max="11103" width="0" style="162" hidden="1" customWidth="1"/>
    <col min="11104" max="11104" width="9.5546875" style="162" customWidth="1"/>
    <col min="11105" max="11105" width="0" style="162" hidden="1" customWidth="1"/>
    <col min="11106" max="11106" width="8.109375" style="162" customWidth="1"/>
    <col min="11107" max="11107" width="0" style="162" hidden="1" customWidth="1"/>
    <col min="11108" max="11108" width="6.5546875" style="162" customWidth="1"/>
    <col min="11109" max="11109" width="7" style="162" customWidth="1"/>
    <col min="11110" max="11110" width="5.88671875" style="162" customWidth="1"/>
    <col min="11111" max="11111" width="6.77734375" style="162" customWidth="1"/>
    <col min="11112" max="11112" width="7" style="162" customWidth="1"/>
    <col min="11113" max="11113" width="10" style="162" customWidth="1"/>
    <col min="11114" max="11114" width="9.5546875" style="162" customWidth="1"/>
    <col min="11115" max="11115" width="9.33203125" style="162" customWidth="1"/>
    <col min="11116" max="11117" width="7.21875" style="162" customWidth="1"/>
    <col min="11118" max="11118" width="0" style="162" hidden="1" customWidth="1"/>
    <col min="11119" max="11119" width="8.88671875" style="162" customWidth="1"/>
    <col min="11120" max="11120" width="0" style="162" hidden="1" customWidth="1"/>
    <col min="11121" max="11121" width="9.21875" style="162" customWidth="1"/>
    <col min="11122" max="11122" width="7.109375" style="162" customWidth="1"/>
    <col min="11123" max="11123" width="7.6640625" style="162" customWidth="1"/>
    <col min="11124" max="11147" width="0" style="162" hidden="1" customWidth="1"/>
    <col min="11148" max="11148" width="9.109375" style="162" customWidth="1"/>
    <col min="11149" max="11149" width="11.21875" style="162" customWidth="1"/>
    <col min="11150" max="11150" width="11" style="162" customWidth="1"/>
    <col min="11151" max="11264" width="9.109375" style="162"/>
    <col min="11265" max="11265" width="4.6640625" style="162" customWidth="1"/>
    <col min="11266" max="11266" width="28.5546875" style="162" customWidth="1"/>
    <col min="11267" max="11337" width="0" style="162" hidden="1" customWidth="1"/>
    <col min="11338" max="11338" width="10.44140625" style="162" customWidth="1"/>
    <col min="11339" max="11339" width="7" style="162" customWidth="1"/>
    <col min="11340" max="11341" width="0" style="162" hidden="1" customWidth="1"/>
    <col min="11342" max="11342" width="9.5546875" style="162" customWidth="1"/>
    <col min="11343" max="11343" width="9.21875" style="162" customWidth="1"/>
    <col min="11344" max="11344" width="9.88671875" style="162" customWidth="1"/>
    <col min="11345" max="11345" width="8.109375" style="162" customWidth="1"/>
    <col min="11346" max="11350" width="0" style="162" hidden="1" customWidth="1"/>
    <col min="11351" max="11351" width="9.33203125" style="162" customWidth="1"/>
    <col min="11352" max="11352" width="10.77734375" style="162" customWidth="1"/>
    <col min="11353" max="11353" width="0" style="162" hidden="1" customWidth="1"/>
    <col min="11354" max="11354" width="8.44140625" style="162" customWidth="1"/>
    <col min="11355" max="11355" width="0" style="162" hidden="1" customWidth="1"/>
    <col min="11356" max="11356" width="9.44140625" style="162" customWidth="1"/>
    <col min="11357" max="11357" width="0" style="162" hidden="1" customWidth="1"/>
    <col min="11358" max="11358" width="11.5546875" style="162" customWidth="1"/>
    <col min="11359" max="11359" width="0" style="162" hidden="1" customWidth="1"/>
    <col min="11360" max="11360" width="9.5546875" style="162" customWidth="1"/>
    <col min="11361" max="11361" width="0" style="162" hidden="1" customWidth="1"/>
    <col min="11362" max="11362" width="8.109375" style="162" customWidth="1"/>
    <col min="11363" max="11363" width="0" style="162" hidden="1" customWidth="1"/>
    <col min="11364" max="11364" width="6.5546875" style="162" customWidth="1"/>
    <col min="11365" max="11365" width="7" style="162" customWidth="1"/>
    <col min="11366" max="11366" width="5.88671875" style="162" customWidth="1"/>
    <col min="11367" max="11367" width="6.77734375" style="162" customWidth="1"/>
    <col min="11368" max="11368" width="7" style="162" customWidth="1"/>
    <col min="11369" max="11369" width="10" style="162" customWidth="1"/>
    <col min="11370" max="11370" width="9.5546875" style="162" customWidth="1"/>
    <col min="11371" max="11371" width="9.33203125" style="162" customWidth="1"/>
    <col min="11372" max="11373" width="7.21875" style="162" customWidth="1"/>
    <col min="11374" max="11374" width="0" style="162" hidden="1" customWidth="1"/>
    <col min="11375" max="11375" width="8.88671875" style="162" customWidth="1"/>
    <col min="11376" max="11376" width="0" style="162" hidden="1" customWidth="1"/>
    <col min="11377" max="11377" width="9.21875" style="162" customWidth="1"/>
    <col min="11378" max="11378" width="7.109375" style="162" customWidth="1"/>
    <col min="11379" max="11379" width="7.6640625" style="162" customWidth="1"/>
    <col min="11380" max="11403" width="0" style="162" hidden="1" customWidth="1"/>
    <col min="11404" max="11404" width="9.109375" style="162" customWidth="1"/>
    <col min="11405" max="11405" width="11.21875" style="162" customWidth="1"/>
    <col min="11406" max="11406" width="11" style="162" customWidth="1"/>
    <col min="11407" max="11520" width="9.109375" style="162"/>
    <col min="11521" max="11521" width="4.6640625" style="162" customWidth="1"/>
    <col min="11522" max="11522" width="28.5546875" style="162" customWidth="1"/>
    <col min="11523" max="11593" width="0" style="162" hidden="1" customWidth="1"/>
    <col min="11594" max="11594" width="10.44140625" style="162" customWidth="1"/>
    <col min="11595" max="11595" width="7" style="162" customWidth="1"/>
    <col min="11596" max="11597" width="0" style="162" hidden="1" customWidth="1"/>
    <col min="11598" max="11598" width="9.5546875" style="162" customWidth="1"/>
    <col min="11599" max="11599" width="9.21875" style="162" customWidth="1"/>
    <col min="11600" max="11600" width="9.88671875" style="162" customWidth="1"/>
    <col min="11601" max="11601" width="8.109375" style="162" customWidth="1"/>
    <col min="11602" max="11606" width="0" style="162" hidden="1" customWidth="1"/>
    <col min="11607" max="11607" width="9.33203125" style="162" customWidth="1"/>
    <col min="11608" max="11608" width="10.77734375" style="162" customWidth="1"/>
    <col min="11609" max="11609" width="0" style="162" hidden="1" customWidth="1"/>
    <col min="11610" max="11610" width="8.44140625" style="162" customWidth="1"/>
    <col min="11611" max="11611" width="0" style="162" hidden="1" customWidth="1"/>
    <col min="11612" max="11612" width="9.44140625" style="162" customWidth="1"/>
    <col min="11613" max="11613" width="0" style="162" hidden="1" customWidth="1"/>
    <col min="11614" max="11614" width="11.5546875" style="162" customWidth="1"/>
    <col min="11615" max="11615" width="0" style="162" hidden="1" customWidth="1"/>
    <col min="11616" max="11616" width="9.5546875" style="162" customWidth="1"/>
    <col min="11617" max="11617" width="0" style="162" hidden="1" customWidth="1"/>
    <col min="11618" max="11618" width="8.109375" style="162" customWidth="1"/>
    <col min="11619" max="11619" width="0" style="162" hidden="1" customWidth="1"/>
    <col min="11620" max="11620" width="6.5546875" style="162" customWidth="1"/>
    <col min="11621" max="11621" width="7" style="162" customWidth="1"/>
    <col min="11622" max="11622" width="5.88671875" style="162" customWidth="1"/>
    <col min="11623" max="11623" width="6.77734375" style="162" customWidth="1"/>
    <col min="11624" max="11624" width="7" style="162" customWidth="1"/>
    <col min="11625" max="11625" width="10" style="162" customWidth="1"/>
    <col min="11626" max="11626" width="9.5546875" style="162" customWidth="1"/>
    <col min="11627" max="11627" width="9.33203125" style="162" customWidth="1"/>
    <col min="11628" max="11629" width="7.21875" style="162" customWidth="1"/>
    <col min="11630" max="11630" width="0" style="162" hidden="1" customWidth="1"/>
    <col min="11631" max="11631" width="8.88671875" style="162" customWidth="1"/>
    <col min="11632" max="11632" width="0" style="162" hidden="1" customWidth="1"/>
    <col min="11633" max="11633" width="9.21875" style="162" customWidth="1"/>
    <col min="11634" max="11634" width="7.109375" style="162" customWidth="1"/>
    <col min="11635" max="11635" width="7.6640625" style="162" customWidth="1"/>
    <col min="11636" max="11659" width="0" style="162" hidden="1" customWidth="1"/>
    <col min="11660" max="11660" width="9.109375" style="162" customWidth="1"/>
    <col min="11661" max="11661" width="11.21875" style="162" customWidth="1"/>
    <col min="11662" max="11662" width="11" style="162" customWidth="1"/>
    <col min="11663" max="11776" width="9.109375" style="162"/>
    <col min="11777" max="11777" width="4.6640625" style="162" customWidth="1"/>
    <col min="11778" max="11778" width="28.5546875" style="162" customWidth="1"/>
    <col min="11779" max="11849" width="0" style="162" hidden="1" customWidth="1"/>
    <col min="11850" max="11850" width="10.44140625" style="162" customWidth="1"/>
    <col min="11851" max="11851" width="7" style="162" customWidth="1"/>
    <col min="11852" max="11853" width="0" style="162" hidden="1" customWidth="1"/>
    <col min="11854" max="11854" width="9.5546875" style="162" customWidth="1"/>
    <col min="11855" max="11855" width="9.21875" style="162" customWidth="1"/>
    <col min="11856" max="11856" width="9.88671875" style="162" customWidth="1"/>
    <col min="11857" max="11857" width="8.109375" style="162" customWidth="1"/>
    <col min="11858" max="11862" width="0" style="162" hidden="1" customWidth="1"/>
    <col min="11863" max="11863" width="9.33203125" style="162" customWidth="1"/>
    <col min="11864" max="11864" width="10.77734375" style="162" customWidth="1"/>
    <col min="11865" max="11865" width="0" style="162" hidden="1" customWidth="1"/>
    <col min="11866" max="11866" width="8.44140625" style="162" customWidth="1"/>
    <col min="11867" max="11867" width="0" style="162" hidden="1" customWidth="1"/>
    <col min="11868" max="11868" width="9.44140625" style="162" customWidth="1"/>
    <col min="11869" max="11869" width="0" style="162" hidden="1" customWidth="1"/>
    <col min="11870" max="11870" width="11.5546875" style="162" customWidth="1"/>
    <col min="11871" max="11871" width="0" style="162" hidden="1" customWidth="1"/>
    <col min="11872" max="11872" width="9.5546875" style="162" customWidth="1"/>
    <col min="11873" max="11873" width="0" style="162" hidden="1" customWidth="1"/>
    <col min="11874" max="11874" width="8.109375" style="162" customWidth="1"/>
    <col min="11875" max="11875" width="0" style="162" hidden="1" customWidth="1"/>
    <col min="11876" max="11876" width="6.5546875" style="162" customWidth="1"/>
    <col min="11877" max="11877" width="7" style="162" customWidth="1"/>
    <col min="11878" max="11878" width="5.88671875" style="162" customWidth="1"/>
    <col min="11879" max="11879" width="6.77734375" style="162" customWidth="1"/>
    <col min="11880" max="11880" width="7" style="162" customWidth="1"/>
    <col min="11881" max="11881" width="10" style="162" customWidth="1"/>
    <col min="11882" max="11882" width="9.5546875" style="162" customWidth="1"/>
    <col min="11883" max="11883" width="9.33203125" style="162" customWidth="1"/>
    <col min="11884" max="11885" width="7.21875" style="162" customWidth="1"/>
    <col min="11886" max="11886" width="0" style="162" hidden="1" customWidth="1"/>
    <col min="11887" max="11887" width="8.88671875" style="162" customWidth="1"/>
    <col min="11888" max="11888" width="0" style="162" hidden="1" customWidth="1"/>
    <col min="11889" max="11889" width="9.21875" style="162" customWidth="1"/>
    <col min="11890" max="11890" width="7.109375" style="162" customWidth="1"/>
    <col min="11891" max="11891" width="7.6640625" style="162" customWidth="1"/>
    <col min="11892" max="11915" width="0" style="162" hidden="1" customWidth="1"/>
    <col min="11916" max="11916" width="9.109375" style="162" customWidth="1"/>
    <col min="11917" max="11917" width="11.21875" style="162" customWidth="1"/>
    <col min="11918" max="11918" width="11" style="162" customWidth="1"/>
    <col min="11919" max="12032" width="9.109375" style="162"/>
    <col min="12033" max="12033" width="4.6640625" style="162" customWidth="1"/>
    <col min="12034" max="12034" width="28.5546875" style="162" customWidth="1"/>
    <col min="12035" max="12105" width="0" style="162" hidden="1" customWidth="1"/>
    <col min="12106" max="12106" width="10.44140625" style="162" customWidth="1"/>
    <col min="12107" max="12107" width="7" style="162" customWidth="1"/>
    <col min="12108" max="12109" width="0" style="162" hidden="1" customWidth="1"/>
    <col min="12110" max="12110" width="9.5546875" style="162" customWidth="1"/>
    <col min="12111" max="12111" width="9.21875" style="162" customWidth="1"/>
    <col min="12112" max="12112" width="9.88671875" style="162" customWidth="1"/>
    <col min="12113" max="12113" width="8.109375" style="162" customWidth="1"/>
    <col min="12114" max="12118" width="0" style="162" hidden="1" customWidth="1"/>
    <col min="12119" max="12119" width="9.33203125" style="162" customWidth="1"/>
    <col min="12120" max="12120" width="10.77734375" style="162" customWidth="1"/>
    <col min="12121" max="12121" width="0" style="162" hidden="1" customWidth="1"/>
    <col min="12122" max="12122" width="8.44140625" style="162" customWidth="1"/>
    <col min="12123" max="12123" width="0" style="162" hidden="1" customWidth="1"/>
    <col min="12124" max="12124" width="9.44140625" style="162" customWidth="1"/>
    <col min="12125" max="12125" width="0" style="162" hidden="1" customWidth="1"/>
    <col min="12126" max="12126" width="11.5546875" style="162" customWidth="1"/>
    <col min="12127" max="12127" width="0" style="162" hidden="1" customWidth="1"/>
    <col min="12128" max="12128" width="9.5546875" style="162" customWidth="1"/>
    <col min="12129" max="12129" width="0" style="162" hidden="1" customWidth="1"/>
    <col min="12130" max="12130" width="8.109375" style="162" customWidth="1"/>
    <col min="12131" max="12131" width="0" style="162" hidden="1" customWidth="1"/>
    <col min="12132" max="12132" width="6.5546875" style="162" customWidth="1"/>
    <col min="12133" max="12133" width="7" style="162" customWidth="1"/>
    <col min="12134" max="12134" width="5.88671875" style="162" customWidth="1"/>
    <col min="12135" max="12135" width="6.77734375" style="162" customWidth="1"/>
    <col min="12136" max="12136" width="7" style="162" customWidth="1"/>
    <col min="12137" max="12137" width="10" style="162" customWidth="1"/>
    <col min="12138" max="12138" width="9.5546875" style="162" customWidth="1"/>
    <col min="12139" max="12139" width="9.33203125" style="162" customWidth="1"/>
    <col min="12140" max="12141" width="7.21875" style="162" customWidth="1"/>
    <col min="12142" max="12142" width="0" style="162" hidden="1" customWidth="1"/>
    <col min="12143" max="12143" width="8.88671875" style="162" customWidth="1"/>
    <col min="12144" max="12144" width="0" style="162" hidden="1" customWidth="1"/>
    <col min="12145" max="12145" width="9.21875" style="162" customWidth="1"/>
    <col min="12146" max="12146" width="7.109375" style="162" customWidth="1"/>
    <col min="12147" max="12147" width="7.6640625" style="162" customWidth="1"/>
    <col min="12148" max="12171" width="0" style="162" hidden="1" customWidth="1"/>
    <col min="12172" max="12172" width="9.109375" style="162" customWidth="1"/>
    <col min="12173" max="12173" width="11.21875" style="162" customWidth="1"/>
    <col min="12174" max="12174" width="11" style="162" customWidth="1"/>
    <col min="12175" max="12288" width="9.109375" style="162"/>
    <col min="12289" max="12289" width="4.6640625" style="162" customWidth="1"/>
    <col min="12290" max="12290" width="28.5546875" style="162" customWidth="1"/>
    <col min="12291" max="12361" width="0" style="162" hidden="1" customWidth="1"/>
    <col min="12362" max="12362" width="10.44140625" style="162" customWidth="1"/>
    <col min="12363" max="12363" width="7" style="162" customWidth="1"/>
    <col min="12364" max="12365" width="0" style="162" hidden="1" customWidth="1"/>
    <col min="12366" max="12366" width="9.5546875" style="162" customWidth="1"/>
    <col min="12367" max="12367" width="9.21875" style="162" customWidth="1"/>
    <col min="12368" max="12368" width="9.88671875" style="162" customWidth="1"/>
    <col min="12369" max="12369" width="8.109375" style="162" customWidth="1"/>
    <col min="12370" max="12374" width="0" style="162" hidden="1" customWidth="1"/>
    <col min="12375" max="12375" width="9.33203125" style="162" customWidth="1"/>
    <col min="12376" max="12376" width="10.77734375" style="162" customWidth="1"/>
    <col min="12377" max="12377" width="0" style="162" hidden="1" customWidth="1"/>
    <col min="12378" max="12378" width="8.44140625" style="162" customWidth="1"/>
    <col min="12379" max="12379" width="0" style="162" hidden="1" customWidth="1"/>
    <col min="12380" max="12380" width="9.44140625" style="162" customWidth="1"/>
    <col min="12381" max="12381" width="0" style="162" hidden="1" customWidth="1"/>
    <col min="12382" max="12382" width="11.5546875" style="162" customWidth="1"/>
    <col min="12383" max="12383" width="0" style="162" hidden="1" customWidth="1"/>
    <col min="12384" max="12384" width="9.5546875" style="162" customWidth="1"/>
    <col min="12385" max="12385" width="0" style="162" hidden="1" customWidth="1"/>
    <col min="12386" max="12386" width="8.109375" style="162" customWidth="1"/>
    <col min="12387" max="12387" width="0" style="162" hidden="1" customWidth="1"/>
    <col min="12388" max="12388" width="6.5546875" style="162" customWidth="1"/>
    <col min="12389" max="12389" width="7" style="162" customWidth="1"/>
    <col min="12390" max="12390" width="5.88671875" style="162" customWidth="1"/>
    <col min="12391" max="12391" width="6.77734375" style="162" customWidth="1"/>
    <col min="12392" max="12392" width="7" style="162" customWidth="1"/>
    <col min="12393" max="12393" width="10" style="162" customWidth="1"/>
    <col min="12394" max="12394" width="9.5546875" style="162" customWidth="1"/>
    <col min="12395" max="12395" width="9.33203125" style="162" customWidth="1"/>
    <col min="12396" max="12397" width="7.21875" style="162" customWidth="1"/>
    <col min="12398" max="12398" width="0" style="162" hidden="1" customWidth="1"/>
    <col min="12399" max="12399" width="8.88671875" style="162" customWidth="1"/>
    <col min="12400" max="12400" width="0" style="162" hidden="1" customWidth="1"/>
    <col min="12401" max="12401" width="9.21875" style="162" customWidth="1"/>
    <col min="12402" max="12402" width="7.109375" style="162" customWidth="1"/>
    <col min="12403" max="12403" width="7.6640625" style="162" customWidth="1"/>
    <col min="12404" max="12427" width="0" style="162" hidden="1" customWidth="1"/>
    <col min="12428" max="12428" width="9.109375" style="162" customWidth="1"/>
    <col min="12429" max="12429" width="11.21875" style="162" customWidth="1"/>
    <col min="12430" max="12430" width="11" style="162" customWidth="1"/>
    <col min="12431" max="12544" width="9.109375" style="162"/>
    <col min="12545" max="12545" width="4.6640625" style="162" customWidth="1"/>
    <col min="12546" max="12546" width="28.5546875" style="162" customWidth="1"/>
    <col min="12547" max="12617" width="0" style="162" hidden="1" customWidth="1"/>
    <col min="12618" max="12618" width="10.44140625" style="162" customWidth="1"/>
    <col min="12619" max="12619" width="7" style="162" customWidth="1"/>
    <col min="12620" max="12621" width="0" style="162" hidden="1" customWidth="1"/>
    <col min="12622" max="12622" width="9.5546875" style="162" customWidth="1"/>
    <col min="12623" max="12623" width="9.21875" style="162" customWidth="1"/>
    <col min="12624" max="12624" width="9.88671875" style="162" customWidth="1"/>
    <col min="12625" max="12625" width="8.109375" style="162" customWidth="1"/>
    <col min="12626" max="12630" width="0" style="162" hidden="1" customWidth="1"/>
    <col min="12631" max="12631" width="9.33203125" style="162" customWidth="1"/>
    <col min="12632" max="12632" width="10.77734375" style="162" customWidth="1"/>
    <col min="12633" max="12633" width="0" style="162" hidden="1" customWidth="1"/>
    <col min="12634" max="12634" width="8.44140625" style="162" customWidth="1"/>
    <col min="12635" max="12635" width="0" style="162" hidden="1" customWidth="1"/>
    <col min="12636" max="12636" width="9.44140625" style="162" customWidth="1"/>
    <col min="12637" max="12637" width="0" style="162" hidden="1" customWidth="1"/>
    <col min="12638" max="12638" width="11.5546875" style="162" customWidth="1"/>
    <col min="12639" max="12639" width="0" style="162" hidden="1" customWidth="1"/>
    <col min="12640" max="12640" width="9.5546875" style="162" customWidth="1"/>
    <col min="12641" max="12641" width="0" style="162" hidden="1" customWidth="1"/>
    <col min="12642" max="12642" width="8.109375" style="162" customWidth="1"/>
    <col min="12643" max="12643" width="0" style="162" hidden="1" customWidth="1"/>
    <col min="12644" max="12644" width="6.5546875" style="162" customWidth="1"/>
    <col min="12645" max="12645" width="7" style="162" customWidth="1"/>
    <col min="12646" max="12646" width="5.88671875" style="162" customWidth="1"/>
    <col min="12647" max="12647" width="6.77734375" style="162" customWidth="1"/>
    <col min="12648" max="12648" width="7" style="162" customWidth="1"/>
    <col min="12649" max="12649" width="10" style="162" customWidth="1"/>
    <col min="12650" max="12650" width="9.5546875" style="162" customWidth="1"/>
    <col min="12651" max="12651" width="9.33203125" style="162" customWidth="1"/>
    <col min="12652" max="12653" width="7.21875" style="162" customWidth="1"/>
    <col min="12654" max="12654" width="0" style="162" hidden="1" customWidth="1"/>
    <col min="12655" max="12655" width="8.88671875" style="162" customWidth="1"/>
    <col min="12656" max="12656" width="0" style="162" hidden="1" customWidth="1"/>
    <col min="12657" max="12657" width="9.21875" style="162" customWidth="1"/>
    <col min="12658" max="12658" width="7.109375" style="162" customWidth="1"/>
    <col min="12659" max="12659" width="7.6640625" style="162" customWidth="1"/>
    <col min="12660" max="12683" width="0" style="162" hidden="1" customWidth="1"/>
    <col min="12684" max="12684" width="9.109375" style="162" customWidth="1"/>
    <col min="12685" max="12685" width="11.21875" style="162" customWidth="1"/>
    <col min="12686" max="12686" width="11" style="162" customWidth="1"/>
    <col min="12687" max="12800" width="9.109375" style="162"/>
    <col min="12801" max="12801" width="4.6640625" style="162" customWidth="1"/>
    <col min="12802" max="12802" width="28.5546875" style="162" customWidth="1"/>
    <col min="12803" max="12873" width="0" style="162" hidden="1" customWidth="1"/>
    <col min="12874" max="12874" width="10.44140625" style="162" customWidth="1"/>
    <col min="12875" max="12875" width="7" style="162" customWidth="1"/>
    <col min="12876" max="12877" width="0" style="162" hidden="1" customWidth="1"/>
    <col min="12878" max="12878" width="9.5546875" style="162" customWidth="1"/>
    <col min="12879" max="12879" width="9.21875" style="162" customWidth="1"/>
    <col min="12880" max="12880" width="9.88671875" style="162" customWidth="1"/>
    <col min="12881" max="12881" width="8.109375" style="162" customWidth="1"/>
    <col min="12882" max="12886" width="0" style="162" hidden="1" customWidth="1"/>
    <col min="12887" max="12887" width="9.33203125" style="162" customWidth="1"/>
    <col min="12888" max="12888" width="10.77734375" style="162" customWidth="1"/>
    <col min="12889" max="12889" width="0" style="162" hidden="1" customWidth="1"/>
    <col min="12890" max="12890" width="8.44140625" style="162" customWidth="1"/>
    <col min="12891" max="12891" width="0" style="162" hidden="1" customWidth="1"/>
    <col min="12892" max="12892" width="9.44140625" style="162" customWidth="1"/>
    <col min="12893" max="12893" width="0" style="162" hidden="1" customWidth="1"/>
    <col min="12894" max="12894" width="11.5546875" style="162" customWidth="1"/>
    <col min="12895" max="12895" width="0" style="162" hidden="1" customWidth="1"/>
    <col min="12896" max="12896" width="9.5546875" style="162" customWidth="1"/>
    <col min="12897" max="12897" width="0" style="162" hidden="1" customWidth="1"/>
    <col min="12898" max="12898" width="8.109375" style="162" customWidth="1"/>
    <col min="12899" max="12899" width="0" style="162" hidden="1" customWidth="1"/>
    <col min="12900" max="12900" width="6.5546875" style="162" customWidth="1"/>
    <col min="12901" max="12901" width="7" style="162" customWidth="1"/>
    <col min="12902" max="12902" width="5.88671875" style="162" customWidth="1"/>
    <col min="12903" max="12903" width="6.77734375" style="162" customWidth="1"/>
    <col min="12904" max="12904" width="7" style="162" customWidth="1"/>
    <col min="12905" max="12905" width="10" style="162" customWidth="1"/>
    <col min="12906" max="12906" width="9.5546875" style="162" customWidth="1"/>
    <col min="12907" max="12907" width="9.33203125" style="162" customWidth="1"/>
    <col min="12908" max="12909" width="7.21875" style="162" customWidth="1"/>
    <col min="12910" max="12910" width="0" style="162" hidden="1" customWidth="1"/>
    <col min="12911" max="12911" width="8.88671875" style="162" customWidth="1"/>
    <col min="12912" max="12912" width="0" style="162" hidden="1" customWidth="1"/>
    <col min="12913" max="12913" width="9.21875" style="162" customWidth="1"/>
    <col min="12914" max="12914" width="7.109375" style="162" customWidth="1"/>
    <col min="12915" max="12915" width="7.6640625" style="162" customWidth="1"/>
    <col min="12916" max="12939" width="0" style="162" hidden="1" customWidth="1"/>
    <col min="12940" max="12940" width="9.109375" style="162" customWidth="1"/>
    <col min="12941" max="12941" width="11.21875" style="162" customWidth="1"/>
    <col min="12942" max="12942" width="11" style="162" customWidth="1"/>
    <col min="12943" max="13056" width="9.109375" style="162"/>
    <col min="13057" max="13057" width="4.6640625" style="162" customWidth="1"/>
    <col min="13058" max="13058" width="28.5546875" style="162" customWidth="1"/>
    <col min="13059" max="13129" width="0" style="162" hidden="1" customWidth="1"/>
    <col min="13130" max="13130" width="10.44140625" style="162" customWidth="1"/>
    <col min="13131" max="13131" width="7" style="162" customWidth="1"/>
    <col min="13132" max="13133" width="0" style="162" hidden="1" customWidth="1"/>
    <col min="13134" max="13134" width="9.5546875" style="162" customWidth="1"/>
    <col min="13135" max="13135" width="9.21875" style="162" customWidth="1"/>
    <col min="13136" max="13136" width="9.88671875" style="162" customWidth="1"/>
    <col min="13137" max="13137" width="8.109375" style="162" customWidth="1"/>
    <col min="13138" max="13142" width="0" style="162" hidden="1" customWidth="1"/>
    <col min="13143" max="13143" width="9.33203125" style="162" customWidth="1"/>
    <col min="13144" max="13144" width="10.77734375" style="162" customWidth="1"/>
    <col min="13145" max="13145" width="0" style="162" hidden="1" customWidth="1"/>
    <col min="13146" max="13146" width="8.44140625" style="162" customWidth="1"/>
    <col min="13147" max="13147" width="0" style="162" hidden="1" customWidth="1"/>
    <col min="13148" max="13148" width="9.44140625" style="162" customWidth="1"/>
    <col min="13149" max="13149" width="0" style="162" hidden="1" customWidth="1"/>
    <col min="13150" max="13150" width="11.5546875" style="162" customWidth="1"/>
    <col min="13151" max="13151" width="0" style="162" hidden="1" customWidth="1"/>
    <col min="13152" max="13152" width="9.5546875" style="162" customWidth="1"/>
    <col min="13153" max="13153" width="0" style="162" hidden="1" customWidth="1"/>
    <col min="13154" max="13154" width="8.109375" style="162" customWidth="1"/>
    <col min="13155" max="13155" width="0" style="162" hidden="1" customWidth="1"/>
    <col min="13156" max="13156" width="6.5546875" style="162" customWidth="1"/>
    <col min="13157" max="13157" width="7" style="162" customWidth="1"/>
    <col min="13158" max="13158" width="5.88671875" style="162" customWidth="1"/>
    <col min="13159" max="13159" width="6.77734375" style="162" customWidth="1"/>
    <col min="13160" max="13160" width="7" style="162" customWidth="1"/>
    <col min="13161" max="13161" width="10" style="162" customWidth="1"/>
    <col min="13162" max="13162" width="9.5546875" style="162" customWidth="1"/>
    <col min="13163" max="13163" width="9.33203125" style="162" customWidth="1"/>
    <col min="13164" max="13165" width="7.21875" style="162" customWidth="1"/>
    <col min="13166" max="13166" width="0" style="162" hidden="1" customWidth="1"/>
    <col min="13167" max="13167" width="8.88671875" style="162" customWidth="1"/>
    <col min="13168" max="13168" width="0" style="162" hidden="1" customWidth="1"/>
    <col min="13169" max="13169" width="9.21875" style="162" customWidth="1"/>
    <col min="13170" max="13170" width="7.109375" style="162" customWidth="1"/>
    <col min="13171" max="13171" width="7.6640625" style="162" customWidth="1"/>
    <col min="13172" max="13195" width="0" style="162" hidden="1" customWidth="1"/>
    <col min="13196" max="13196" width="9.109375" style="162" customWidth="1"/>
    <col min="13197" max="13197" width="11.21875" style="162" customWidth="1"/>
    <col min="13198" max="13198" width="11" style="162" customWidth="1"/>
    <col min="13199" max="13312" width="9.109375" style="162"/>
    <col min="13313" max="13313" width="4.6640625" style="162" customWidth="1"/>
    <col min="13314" max="13314" width="28.5546875" style="162" customWidth="1"/>
    <col min="13315" max="13385" width="0" style="162" hidden="1" customWidth="1"/>
    <col min="13386" max="13386" width="10.44140625" style="162" customWidth="1"/>
    <col min="13387" max="13387" width="7" style="162" customWidth="1"/>
    <col min="13388" max="13389" width="0" style="162" hidden="1" customWidth="1"/>
    <col min="13390" max="13390" width="9.5546875" style="162" customWidth="1"/>
    <col min="13391" max="13391" width="9.21875" style="162" customWidth="1"/>
    <col min="13392" max="13392" width="9.88671875" style="162" customWidth="1"/>
    <col min="13393" max="13393" width="8.109375" style="162" customWidth="1"/>
    <col min="13394" max="13398" width="0" style="162" hidden="1" customWidth="1"/>
    <col min="13399" max="13399" width="9.33203125" style="162" customWidth="1"/>
    <col min="13400" max="13400" width="10.77734375" style="162" customWidth="1"/>
    <col min="13401" max="13401" width="0" style="162" hidden="1" customWidth="1"/>
    <col min="13402" max="13402" width="8.44140625" style="162" customWidth="1"/>
    <col min="13403" max="13403" width="0" style="162" hidden="1" customWidth="1"/>
    <col min="13404" max="13404" width="9.44140625" style="162" customWidth="1"/>
    <col min="13405" max="13405" width="0" style="162" hidden="1" customWidth="1"/>
    <col min="13406" max="13406" width="11.5546875" style="162" customWidth="1"/>
    <col min="13407" max="13407" width="0" style="162" hidden="1" customWidth="1"/>
    <col min="13408" max="13408" width="9.5546875" style="162" customWidth="1"/>
    <col min="13409" max="13409" width="0" style="162" hidden="1" customWidth="1"/>
    <col min="13410" max="13410" width="8.109375" style="162" customWidth="1"/>
    <col min="13411" max="13411" width="0" style="162" hidden="1" customWidth="1"/>
    <col min="13412" max="13412" width="6.5546875" style="162" customWidth="1"/>
    <col min="13413" max="13413" width="7" style="162" customWidth="1"/>
    <col min="13414" max="13414" width="5.88671875" style="162" customWidth="1"/>
    <col min="13415" max="13415" width="6.77734375" style="162" customWidth="1"/>
    <col min="13416" max="13416" width="7" style="162" customWidth="1"/>
    <col min="13417" max="13417" width="10" style="162" customWidth="1"/>
    <col min="13418" max="13418" width="9.5546875" style="162" customWidth="1"/>
    <col min="13419" max="13419" width="9.33203125" style="162" customWidth="1"/>
    <col min="13420" max="13421" width="7.21875" style="162" customWidth="1"/>
    <col min="13422" max="13422" width="0" style="162" hidden="1" customWidth="1"/>
    <col min="13423" max="13423" width="8.88671875" style="162" customWidth="1"/>
    <col min="13424" max="13424" width="0" style="162" hidden="1" customWidth="1"/>
    <col min="13425" max="13425" width="9.21875" style="162" customWidth="1"/>
    <col min="13426" max="13426" width="7.109375" style="162" customWidth="1"/>
    <col min="13427" max="13427" width="7.6640625" style="162" customWidth="1"/>
    <col min="13428" max="13451" width="0" style="162" hidden="1" customWidth="1"/>
    <col min="13452" max="13452" width="9.109375" style="162" customWidth="1"/>
    <col min="13453" max="13453" width="11.21875" style="162" customWidth="1"/>
    <col min="13454" max="13454" width="11" style="162" customWidth="1"/>
    <col min="13455" max="13568" width="9.109375" style="162"/>
    <col min="13569" max="13569" width="4.6640625" style="162" customWidth="1"/>
    <col min="13570" max="13570" width="28.5546875" style="162" customWidth="1"/>
    <col min="13571" max="13641" width="0" style="162" hidden="1" customWidth="1"/>
    <col min="13642" max="13642" width="10.44140625" style="162" customWidth="1"/>
    <col min="13643" max="13643" width="7" style="162" customWidth="1"/>
    <col min="13644" max="13645" width="0" style="162" hidden="1" customWidth="1"/>
    <col min="13646" max="13646" width="9.5546875" style="162" customWidth="1"/>
    <col min="13647" max="13647" width="9.21875" style="162" customWidth="1"/>
    <col min="13648" max="13648" width="9.88671875" style="162" customWidth="1"/>
    <col min="13649" max="13649" width="8.109375" style="162" customWidth="1"/>
    <col min="13650" max="13654" width="0" style="162" hidden="1" customWidth="1"/>
    <col min="13655" max="13655" width="9.33203125" style="162" customWidth="1"/>
    <col min="13656" max="13656" width="10.77734375" style="162" customWidth="1"/>
    <col min="13657" max="13657" width="0" style="162" hidden="1" customWidth="1"/>
    <col min="13658" max="13658" width="8.44140625" style="162" customWidth="1"/>
    <col min="13659" max="13659" width="0" style="162" hidden="1" customWidth="1"/>
    <col min="13660" max="13660" width="9.44140625" style="162" customWidth="1"/>
    <col min="13661" max="13661" width="0" style="162" hidden="1" customWidth="1"/>
    <col min="13662" max="13662" width="11.5546875" style="162" customWidth="1"/>
    <col min="13663" max="13663" width="0" style="162" hidden="1" customWidth="1"/>
    <col min="13664" max="13664" width="9.5546875" style="162" customWidth="1"/>
    <col min="13665" max="13665" width="0" style="162" hidden="1" customWidth="1"/>
    <col min="13666" max="13666" width="8.109375" style="162" customWidth="1"/>
    <col min="13667" max="13667" width="0" style="162" hidden="1" customWidth="1"/>
    <col min="13668" max="13668" width="6.5546875" style="162" customWidth="1"/>
    <col min="13669" max="13669" width="7" style="162" customWidth="1"/>
    <col min="13670" max="13670" width="5.88671875" style="162" customWidth="1"/>
    <col min="13671" max="13671" width="6.77734375" style="162" customWidth="1"/>
    <col min="13672" max="13672" width="7" style="162" customWidth="1"/>
    <col min="13673" max="13673" width="10" style="162" customWidth="1"/>
    <col min="13674" max="13674" width="9.5546875" style="162" customWidth="1"/>
    <col min="13675" max="13675" width="9.33203125" style="162" customWidth="1"/>
    <col min="13676" max="13677" width="7.21875" style="162" customWidth="1"/>
    <col min="13678" max="13678" width="0" style="162" hidden="1" customWidth="1"/>
    <col min="13679" max="13679" width="8.88671875" style="162" customWidth="1"/>
    <col min="13680" max="13680" width="0" style="162" hidden="1" customWidth="1"/>
    <col min="13681" max="13681" width="9.21875" style="162" customWidth="1"/>
    <col min="13682" max="13682" width="7.109375" style="162" customWidth="1"/>
    <col min="13683" max="13683" width="7.6640625" style="162" customWidth="1"/>
    <col min="13684" max="13707" width="0" style="162" hidden="1" customWidth="1"/>
    <col min="13708" max="13708" width="9.109375" style="162" customWidth="1"/>
    <col min="13709" max="13709" width="11.21875" style="162" customWidth="1"/>
    <col min="13710" max="13710" width="11" style="162" customWidth="1"/>
    <col min="13711" max="13824" width="9.109375" style="162"/>
    <col min="13825" max="13825" width="4.6640625" style="162" customWidth="1"/>
    <col min="13826" max="13826" width="28.5546875" style="162" customWidth="1"/>
    <col min="13827" max="13897" width="0" style="162" hidden="1" customWidth="1"/>
    <col min="13898" max="13898" width="10.44140625" style="162" customWidth="1"/>
    <col min="13899" max="13899" width="7" style="162" customWidth="1"/>
    <col min="13900" max="13901" width="0" style="162" hidden="1" customWidth="1"/>
    <col min="13902" max="13902" width="9.5546875" style="162" customWidth="1"/>
    <col min="13903" max="13903" width="9.21875" style="162" customWidth="1"/>
    <col min="13904" max="13904" width="9.88671875" style="162" customWidth="1"/>
    <col min="13905" max="13905" width="8.109375" style="162" customWidth="1"/>
    <col min="13906" max="13910" width="0" style="162" hidden="1" customWidth="1"/>
    <col min="13911" max="13911" width="9.33203125" style="162" customWidth="1"/>
    <col min="13912" max="13912" width="10.77734375" style="162" customWidth="1"/>
    <col min="13913" max="13913" width="0" style="162" hidden="1" customWidth="1"/>
    <col min="13914" max="13914" width="8.44140625" style="162" customWidth="1"/>
    <col min="13915" max="13915" width="0" style="162" hidden="1" customWidth="1"/>
    <col min="13916" max="13916" width="9.44140625" style="162" customWidth="1"/>
    <col min="13917" max="13917" width="0" style="162" hidden="1" customWidth="1"/>
    <col min="13918" max="13918" width="11.5546875" style="162" customWidth="1"/>
    <col min="13919" max="13919" width="0" style="162" hidden="1" customWidth="1"/>
    <col min="13920" max="13920" width="9.5546875" style="162" customWidth="1"/>
    <col min="13921" max="13921" width="0" style="162" hidden="1" customWidth="1"/>
    <col min="13922" max="13922" width="8.109375" style="162" customWidth="1"/>
    <col min="13923" max="13923" width="0" style="162" hidden="1" customWidth="1"/>
    <col min="13924" max="13924" width="6.5546875" style="162" customWidth="1"/>
    <col min="13925" max="13925" width="7" style="162" customWidth="1"/>
    <col min="13926" max="13926" width="5.88671875" style="162" customWidth="1"/>
    <col min="13927" max="13927" width="6.77734375" style="162" customWidth="1"/>
    <col min="13928" max="13928" width="7" style="162" customWidth="1"/>
    <col min="13929" max="13929" width="10" style="162" customWidth="1"/>
    <col min="13930" max="13930" width="9.5546875" style="162" customWidth="1"/>
    <col min="13931" max="13931" width="9.33203125" style="162" customWidth="1"/>
    <col min="13932" max="13933" width="7.21875" style="162" customWidth="1"/>
    <col min="13934" max="13934" width="0" style="162" hidden="1" customWidth="1"/>
    <col min="13935" max="13935" width="8.88671875" style="162" customWidth="1"/>
    <col min="13936" max="13936" width="0" style="162" hidden="1" customWidth="1"/>
    <col min="13937" max="13937" width="9.21875" style="162" customWidth="1"/>
    <col min="13938" max="13938" width="7.109375" style="162" customWidth="1"/>
    <col min="13939" max="13939" width="7.6640625" style="162" customWidth="1"/>
    <col min="13940" max="13963" width="0" style="162" hidden="1" customWidth="1"/>
    <col min="13964" max="13964" width="9.109375" style="162" customWidth="1"/>
    <col min="13965" max="13965" width="11.21875" style="162" customWidth="1"/>
    <col min="13966" max="13966" width="11" style="162" customWidth="1"/>
    <col min="13967" max="14080" width="9.109375" style="162"/>
    <col min="14081" max="14081" width="4.6640625" style="162" customWidth="1"/>
    <col min="14082" max="14082" width="28.5546875" style="162" customWidth="1"/>
    <col min="14083" max="14153" width="0" style="162" hidden="1" customWidth="1"/>
    <col min="14154" max="14154" width="10.44140625" style="162" customWidth="1"/>
    <col min="14155" max="14155" width="7" style="162" customWidth="1"/>
    <col min="14156" max="14157" width="0" style="162" hidden="1" customWidth="1"/>
    <col min="14158" max="14158" width="9.5546875" style="162" customWidth="1"/>
    <col min="14159" max="14159" width="9.21875" style="162" customWidth="1"/>
    <col min="14160" max="14160" width="9.88671875" style="162" customWidth="1"/>
    <col min="14161" max="14161" width="8.109375" style="162" customWidth="1"/>
    <col min="14162" max="14166" width="0" style="162" hidden="1" customWidth="1"/>
    <col min="14167" max="14167" width="9.33203125" style="162" customWidth="1"/>
    <col min="14168" max="14168" width="10.77734375" style="162" customWidth="1"/>
    <col min="14169" max="14169" width="0" style="162" hidden="1" customWidth="1"/>
    <col min="14170" max="14170" width="8.44140625" style="162" customWidth="1"/>
    <col min="14171" max="14171" width="0" style="162" hidden="1" customWidth="1"/>
    <col min="14172" max="14172" width="9.44140625" style="162" customWidth="1"/>
    <col min="14173" max="14173" width="0" style="162" hidden="1" customWidth="1"/>
    <col min="14174" max="14174" width="11.5546875" style="162" customWidth="1"/>
    <col min="14175" max="14175" width="0" style="162" hidden="1" customWidth="1"/>
    <col min="14176" max="14176" width="9.5546875" style="162" customWidth="1"/>
    <col min="14177" max="14177" width="0" style="162" hidden="1" customWidth="1"/>
    <col min="14178" max="14178" width="8.109375" style="162" customWidth="1"/>
    <col min="14179" max="14179" width="0" style="162" hidden="1" customWidth="1"/>
    <col min="14180" max="14180" width="6.5546875" style="162" customWidth="1"/>
    <col min="14181" max="14181" width="7" style="162" customWidth="1"/>
    <col min="14182" max="14182" width="5.88671875" style="162" customWidth="1"/>
    <col min="14183" max="14183" width="6.77734375" style="162" customWidth="1"/>
    <col min="14184" max="14184" width="7" style="162" customWidth="1"/>
    <col min="14185" max="14185" width="10" style="162" customWidth="1"/>
    <col min="14186" max="14186" width="9.5546875" style="162" customWidth="1"/>
    <col min="14187" max="14187" width="9.33203125" style="162" customWidth="1"/>
    <col min="14188" max="14189" width="7.21875" style="162" customWidth="1"/>
    <col min="14190" max="14190" width="0" style="162" hidden="1" customWidth="1"/>
    <col min="14191" max="14191" width="8.88671875" style="162" customWidth="1"/>
    <col min="14192" max="14192" width="0" style="162" hidden="1" customWidth="1"/>
    <col min="14193" max="14193" width="9.21875" style="162" customWidth="1"/>
    <col min="14194" max="14194" width="7.109375" style="162" customWidth="1"/>
    <col min="14195" max="14195" width="7.6640625" style="162" customWidth="1"/>
    <col min="14196" max="14219" width="0" style="162" hidden="1" customWidth="1"/>
    <col min="14220" max="14220" width="9.109375" style="162" customWidth="1"/>
    <col min="14221" max="14221" width="11.21875" style="162" customWidth="1"/>
    <col min="14222" max="14222" width="11" style="162" customWidth="1"/>
    <col min="14223" max="14336" width="9.109375" style="162"/>
    <col min="14337" max="14337" width="4.6640625" style="162" customWidth="1"/>
    <col min="14338" max="14338" width="28.5546875" style="162" customWidth="1"/>
    <col min="14339" max="14409" width="0" style="162" hidden="1" customWidth="1"/>
    <col min="14410" max="14410" width="10.44140625" style="162" customWidth="1"/>
    <col min="14411" max="14411" width="7" style="162" customWidth="1"/>
    <col min="14412" max="14413" width="0" style="162" hidden="1" customWidth="1"/>
    <col min="14414" max="14414" width="9.5546875" style="162" customWidth="1"/>
    <col min="14415" max="14415" width="9.21875" style="162" customWidth="1"/>
    <col min="14416" max="14416" width="9.88671875" style="162" customWidth="1"/>
    <col min="14417" max="14417" width="8.109375" style="162" customWidth="1"/>
    <col min="14418" max="14422" width="0" style="162" hidden="1" customWidth="1"/>
    <col min="14423" max="14423" width="9.33203125" style="162" customWidth="1"/>
    <col min="14424" max="14424" width="10.77734375" style="162" customWidth="1"/>
    <col min="14425" max="14425" width="0" style="162" hidden="1" customWidth="1"/>
    <col min="14426" max="14426" width="8.44140625" style="162" customWidth="1"/>
    <col min="14427" max="14427" width="0" style="162" hidden="1" customWidth="1"/>
    <col min="14428" max="14428" width="9.44140625" style="162" customWidth="1"/>
    <col min="14429" max="14429" width="0" style="162" hidden="1" customWidth="1"/>
    <col min="14430" max="14430" width="11.5546875" style="162" customWidth="1"/>
    <col min="14431" max="14431" width="0" style="162" hidden="1" customWidth="1"/>
    <col min="14432" max="14432" width="9.5546875" style="162" customWidth="1"/>
    <col min="14433" max="14433" width="0" style="162" hidden="1" customWidth="1"/>
    <col min="14434" max="14434" width="8.109375" style="162" customWidth="1"/>
    <col min="14435" max="14435" width="0" style="162" hidden="1" customWidth="1"/>
    <col min="14436" max="14436" width="6.5546875" style="162" customWidth="1"/>
    <col min="14437" max="14437" width="7" style="162" customWidth="1"/>
    <col min="14438" max="14438" width="5.88671875" style="162" customWidth="1"/>
    <col min="14439" max="14439" width="6.77734375" style="162" customWidth="1"/>
    <col min="14440" max="14440" width="7" style="162" customWidth="1"/>
    <col min="14441" max="14441" width="10" style="162" customWidth="1"/>
    <col min="14442" max="14442" width="9.5546875" style="162" customWidth="1"/>
    <col min="14443" max="14443" width="9.33203125" style="162" customWidth="1"/>
    <col min="14444" max="14445" width="7.21875" style="162" customWidth="1"/>
    <col min="14446" max="14446" width="0" style="162" hidden="1" customWidth="1"/>
    <col min="14447" max="14447" width="8.88671875" style="162" customWidth="1"/>
    <col min="14448" max="14448" width="0" style="162" hidden="1" customWidth="1"/>
    <col min="14449" max="14449" width="9.21875" style="162" customWidth="1"/>
    <col min="14450" max="14450" width="7.109375" style="162" customWidth="1"/>
    <col min="14451" max="14451" width="7.6640625" style="162" customWidth="1"/>
    <col min="14452" max="14475" width="0" style="162" hidden="1" customWidth="1"/>
    <col min="14476" max="14476" width="9.109375" style="162" customWidth="1"/>
    <col min="14477" max="14477" width="11.21875" style="162" customWidth="1"/>
    <col min="14478" max="14478" width="11" style="162" customWidth="1"/>
    <col min="14479" max="14592" width="9.109375" style="162"/>
    <col min="14593" max="14593" width="4.6640625" style="162" customWidth="1"/>
    <col min="14594" max="14594" width="28.5546875" style="162" customWidth="1"/>
    <col min="14595" max="14665" width="0" style="162" hidden="1" customWidth="1"/>
    <col min="14666" max="14666" width="10.44140625" style="162" customWidth="1"/>
    <col min="14667" max="14667" width="7" style="162" customWidth="1"/>
    <col min="14668" max="14669" width="0" style="162" hidden="1" customWidth="1"/>
    <col min="14670" max="14670" width="9.5546875" style="162" customWidth="1"/>
    <col min="14671" max="14671" width="9.21875" style="162" customWidth="1"/>
    <col min="14672" max="14672" width="9.88671875" style="162" customWidth="1"/>
    <col min="14673" max="14673" width="8.109375" style="162" customWidth="1"/>
    <col min="14674" max="14678" width="0" style="162" hidden="1" customWidth="1"/>
    <col min="14679" max="14679" width="9.33203125" style="162" customWidth="1"/>
    <col min="14680" max="14680" width="10.77734375" style="162" customWidth="1"/>
    <col min="14681" max="14681" width="0" style="162" hidden="1" customWidth="1"/>
    <col min="14682" max="14682" width="8.44140625" style="162" customWidth="1"/>
    <col min="14683" max="14683" width="0" style="162" hidden="1" customWidth="1"/>
    <col min="14684" max="14684" width="9.44140625" style="162" customWidth="1"/>
    <col min="14685" max="14685" width="0" style="162" hidden="1" customWidth="1"/>
    <col min="14686" max="14686" width="11.5546875" style="162" customWidth="1"/>
    <col min="14687" max="14687" width="0" style="162" hidden="1" customWidth="1"/>
    <col min="14688" max="14688" width="9.5546875" style="162" customWidth="1"/>
    <col min="14689" max="14689" width="0" style="162" hidden="1" customWidth="1"/>
    <col min="14690" max="14690" width="8.109375" style="162" customWidth="1"/>
    <col min="14691" max="14691" width="0" style="162" hidden="1" customWidth="1"/>
    <col min="14692" max="14692" width="6.5546875" style="162" customWidth="1"/>
    <col min="14693" max="14693" width="7" style="162" customWidth="1"/>
    <col min="14694" max="14694" width="5.88671875" style="162" customWidth="1"/>
    <col min="14695" max="14695" width="6.77734375" style="162" customWidth="1"/>
    <col min="14696" max="14696" width="7" style="162" customWidth="1"/>
    <col min="14697" max="14697" width="10" style="162" customWidth="1"/>
    <col min="14698" max="14698" width="9.5546875" style="162" customWidth="1"/>
    <col min="14699" max="14699" width="9.33203125" style="162" customWidth="1"/>
    <col min="14700" max="14701" width="7.21875" style="162" customWidth="1"/>
    <col min="14702" max="14702" width="0" style="162" hidden="1" customWidth="1"/>
    <col min="14703" max="14703" width="8.88671875" style="162" customWidth="1"/>
    <col min="14704" max="14704" width="0" style="162" hidden="1" customWidth="1"/>
    <col min="14705" max="14705" width="9.21875" style="162" customWidth="1"/>
    <col min="14706" max="14706" width="7.109375" style="162" customWidth="1"/>
    <col min="14707" max="14707" width="7.6640625" style="162" customWidth="1"/>
    <col min="14708" max="14731" width="0" style="162" hidden="1" customWidth="1"/>
    <col min="14732" max="14732" width="9.109375" style="162" customWidth="1"/>
    <col min="14733" max="14733" width="11.21875" style="162" customWidth="1"/>
    <col min="14734" max="14734" width="11" style="162" customWidth="1"/>
    <col min="14735" max="14848" width="9.109375" style="162"/>
    <col min="14849" max="14849" width="4.6640625" style="162" customWidth="1"/>
    <col min="14850" max="14850" width="28.5546875" style="162" customWidth="1"/>
    <col min="14851" max="14921" width="0" style="162" hidden="1" customWidth="1"/>
    <col min="14922" max="14922" width="10.44140625" style="162" customWidth="1"/>
    <col min="14923" max="14923" width="7" style="162" customWidth="1"/>
    <col min="14924" max="14925" width="0" style="162" hidden="1" customWidth="1"/>
    <col min="14926" max="14926" width="9.5546875" style="162" customWidth="1"/>
    <col min="14927" max="14927" width="9.21875" style="162" customWidth="1"/>
    <col min="14928" max="14928" width="9.88671875" style="162" customWidth="1"/>
    <col min="14929" max="14929" width="8.109375" style="162" customWidth="1"/>
    <col min="14930" max="14934" width="0" style="162" hidden="1" customWidth="1"/>
    <col min="14935" max="14935" width="9.33203125" style="162" customWidth="1"/>
    <col min="14936" max="14936" width="10.77734375" style="162" customWidth="1"/>
    <col min="14937" max="14937" width="0" style="162" hidden="1" customWidth="1"/>
    <col min="14938" max="14938" width="8.44140625" style="162" customWidth="1"/>
    <col min="14939" max="14939" width="0" style="162" hidden="1" customWidth="1"/>
    <col min="14940" max="14940" width="9.44140625" style="162" customWidth="1"/>
    <col min="14941" max="14941" width="0" style="162" hidden="1" customWidth="1"/>
    <col min="14942" max="14942" width="11.5546875" style="162" customWidth="1"/>
    <col min="14943" max="14943" width="0" style="162" hidden="1" customWidth="1"/>
    <col min="14944" max="14944" width="9.5546875" style="162" customWidth="1"/>
    <col min="14945" max="14945" width="0" style="162" hidden="1" customWidth="1"/>
    <col min="14946" max="14946" width="8.109375" style="162" customWidth="1"/>
    <col min="14947" max="14947" width="0" style="162" hidden="1" customWidth="1"/>
    <col min="14948" max="14948" width="6.5546875" style="162" customWidth="1"/>
    <col min="14949" max="14949" width="7" style="162" customWidth="1"/>
    <col min="14950" max="14950" width="5.88671875" style="162" customWidth="1"/>
    <col min="14951" max="14951" width="6.77734375" style="162" customWidth="1"/>
    <col min="14952" max="14952" width="7" style="162" customWidth="1"/>
    <col min="14953" max="14953" width="10" style="162" customWidth="1"/>
    <col min="14954" max="14954" width="9.5546875" style="162" customWidth="1"/>
    <col min="14955" max="14955" width="9.33203125" style="162" customWidth="1"/>
    <col min="14956" max="14957" width="7.21875" style="162" customWidth="1"/>
    <col min="14958" max="14958" width="0" style="162" hidden="1" customWidth="1"/>
    <col min="14959" max="14959" width="8.88671875" style="162" customWidth="1"/>
    <col min="14960" max="14960" width="0" style="162" hidden="1" customWidth="1"/>
    <col min="14961" max="14961" width="9.21875" style="162" customWidth="1"/>
    <col min="14962" max="14962" width="7.109375" style="162" customWidth="1"/>
    <col min="14963" max="14963" width="7.6640625" style="162" customWidth="1"/>
    <col min="14964" max="14987" width="0" style="162" hidden="1" customWidth="1"/>
    <col min="14988" max="14988" width="9.109375" style="162" customWidth="1"/>
    <col min="14989" max="14989" width="11.21875" style="162" customWidth="1"/>
    <col min="14990" max="14990" width="11" style="162" customWidth="1"/>
    <col min="14991" max="15104" width="9.109375" style="162"/>
    <col min="15105" max="15105" width="4.6640625" style="162" customWidth="1"/>
    <col min="15106" max="15106" width="28.5546875" style="162" customWidth="1"/>
    <col min="15107" max="15177" width="0" style="162" hidden="1" customWidth="1"/>
    <col min="15178" max="15178" width="10.44140625" style="162" customWidth="1"/>
    <col min="15179" max="15179" width="7" style="162" customWidth="1"/>
    <col min="15180" max="15181" width="0" style="162" hidden="1" customWidth="1"/>
    <col min="15182" max="15182" width="9.5546875" style="162" customWidth="1"/>
    <col min="15183" max="15183" width="9.21875" style="162" customWidth="1"/>
    <col min="15184" max="15184" width="9.88671875" style="162" customWidth="1"/>
    <col min="15185" max="15185" width="8.109375" style="162" customWidth="1"/>
    <col min="15186" max="15190" width="0" style="162" hidden="1" customWidth="1"/>
    <col min="15191" max="15191" width="9.33203125" style="162" customWidth="1"/>
    <col min="15192" max="15192" width="10.77734375" style="162" customWidth="1"/>
    <col min="15193" max="15193" width="0" style="162" hidden="1" customWidth="1"/>
    <col min="15194" max="15194" width="8.44140625" style="162" customWidth="1"/>
    <col min="15195" max="15195" width="0" style="162" hidden="1" customWidth="1"/>
    <col min="15196" max="15196" width="9.44140625" style="162" customWidth="1"/>
    <col min="15197" max="15197" width="0" style="162" hidden="1" customWidth="1"/>
    <col min="15198" max="15198" width="11.5546875" style="162" customWidth="1"/>
    <col min="15199" max="15199" width="0" style="162" hidden="1" customWidth="1"/>
    <col min="15200" max="15200" width="9.5546875" style="162" customWidth="1"/>
    <col min="15201" max="15201" width="0" style="162" hidden="1" customWidth="1"/>
    <col min="15202" max="15202" width="8.109375" style="162" customWidth="1"/>
    <col min="15203" max="15203" width="0" style="162" hidden="1" customWidth="1"/>
    <col min="15204" max="15204" width="6.5546875" style="162" customWidth="1"/>
    <col min="15205" max="15205" width="7" style="162" customWidth="1"/>
    <col min="15206" max="15206" width="5.88671875" style="162" customWidth="1"/>
    <col min="15207" max="15207" width="6.77734375" style="162" customWidth="1"/>
    <col min="15208" max="15208" width="7" style="162" customWidth="1"/>
    <col min="15209" max="15209" width="10" style="162" customWidth="1"/>
    <col min="15210" max="15210" width="9.5546875" style="162" customWidth="1"/>
    <col min="15211" max="15211" width="9.33203125" style="162" customWidth="1"/>
    <col min="15212" max="15213" width="7.21875" style="162" customWidth="1"/>
    <col min="15214" max="15214" width="0" style="162" hidden="1" customWidth="1"/>
    <col min="15215" max="15215" width="8.88671875" style="162" customWidth="1"/>
    <col min="15216" max="15216" width="0" style="162" hidden="1" customWidth="1"/>
    <col min="15217" max="15217" width="9.21875" style="162" customWidth="1"/>
    <col min="15218" max="15218" width="7.109375" style="162" customWidth="1"/>
    <col min="15219" max="15219" width="7.6640625" style="162" customWidth="1"/>
    <col min="15220" max="15243" width="0" style="162" hidden="1" customWidth="1"/>
    <col min="15244" max="15244" width="9.109375" style="162" customWidth="1"/>
    <col min="15245" max="15245" width="11.21875" style="162" customWidth="1"/>
    <col min="15246" max="15246" width="11" style="162" customWidth="1"/>
    <col min="15247" max="15360" width="9.109375" style="162"/>
    <col min="15361" max="15361" width="4.6640625" style="162" customWidth="1"/>
    <col min="15362" max="15362" width="28.5546875" style="162" customWidth="1"/>
    <col min="15363" max="15433" width="0" style="162" hidden="1" customWidth="1"/>
    <col min="15434" max="15434" width="10.44140625" style="162" customWidth="1"/>
    <col min="15435" max="15435" width="7" style="162" customWidth="1"/>
    <col min="15436" max="15437" width="0" style="162" hidden="1" customWidth="1"/>
    <col min="15438" max="15438" width="9.5546875" style="162" customWidth="1"/>
    <col min="15439" max="15439" width="9.21875" style="162" customWidth="1"/>
    <col min="15440" max="15440" width="9.88671875" style="162" customWidth="1"/>
    <col min="15441" max="15441" width="8.109375" style="162" customWidth="1"/>
    <col min="15442" max="15446" width="0" style="162" hidden="1" customWidth="1"/>
    <col min="15447" max="15447" width="9.33203125" style="162" customWidth="1"/>
    <col min="15448" max="15448" width="10.77734375" style="162" customWidth="1"/>
    <col min="15449" max="15449" width="0" style="162" hidden="1" customWidth="1"/>
    <col min="15450" max="15450" width="8.44140625" style="162" customWidth="1"/>
    <col min="15451" max="15451" width="0" style="162" hidden="1" customWidth="1"/>
    <col min="15452" max="15452" width="9.44140625" style="162" customWidth="1"/>
    <col min="15453" max="15453" width="0" style="162" hidden="1" customWidth="1"/>
    <col min="15454" max="15454" width="11.5546875" style="162" customWidth="1"/>
    <col min="15455" max="15455" width="0" style="162" hidden="1" customWidth="1"/>
    <col min="15456" max="15456" width="9.5546875" style="162" customWidth="1"/>
    <col min="15457" max="15457" width="0" style="162" hidden="1" customWidth="1"/>
    <col min="15458" max="15458" width="8.109375" style="162" customWidth="1"/>
    <col min="15459" max="15459" width="0" style="162" hidden="1" customWidth="1"/>
    <col min="15460" max="15460" width="6.5546875" style="162" customWidth="1"/>
    <col min="15461" max="15461" width="7" style="162" customWidth="1"/>
    <col min="15462" max="15462" width="5.88671875" style="162" customWidth="1"/>
    <col min="15463" max="15463" width="6.77734375" style="162" customWidth="1"/>
    <col min="15464" max="15464" width="7" style="162" customWidth="1"/>
    <col min="15465" max="15465" width="10" style="162" customWidth="1"/>
    <col min="15466" max="15466" width="9.5546875" style="162" customWidth="1"/>
    <col min="15467" max="15467" width="9.33203125" style="162" customWidth="1"/>
    <col min="15468" max="15469" width="7.21875" style="162" customWidth="1"/>
    <col min="15470" max="15470" width="0" style="162" hidden="1" customWidth="1"/>
    <col min="15471" max="15471" width="8.88671875" style="162" customWidth="1"/>
    <col min="15472" max="15472" width="0" style="162" hidden="1" customWidth="1"/>
    <col min="15473" max="15473" width="9.21875" style="162" customWidth="1"/>
    <col min="15474" max="15474" width="7.109375" style="162" customWidth="1"/>
    <col min="15475" max="15475" width="7.6640625" style="162" customWidth="1"/>
    <col min="15476" max="15499" width="0" style="162" hidden="1" customWidth="1"/>
    <col min="15500" max="15500" width="9.109375" style="162" customWidth="1"/>
    <col min="15501" max="15501" width="11.21875" style="162" customWidth="1"/>
    <col min="15502" max="15502" width="11" style="162" customWidth="1"/>
    <col min="15503" max="15616" width="9.109375" style="162"/>
    <col min="15617" max="15617" width="4.6640625" style="162" customWidth="1"/>
    <col min="15618" max="15618" width="28.5546875" style="162" customWidth="1"/>
    <col min="15619" max="15689" width="0" style="162" hidden="1" customWidth="1"/>
    <col min="15690" max="15690" width="10.44140625" style="162" customWidth="1"/>
    <col min="15691" max="15691" width="7" style="162" customWidth="1"/>
    <col min="15692" max="15693" width="0" style="162" hidden="1" customWidth="1"/>
    <col min="15694" max="15694" width="9.5546875" style="162" customWidth="1"/>
    <col min="15695" max="15695" width="9.21875" style="162" customWidth="1"/>
    <col min="15696" max="15696" width="9.88671875" style="162" customWidth="1"/>
    <col min="15697" max="15697" width="8.109375" style="162" customWidth="1"/>
    <col min="15698" max="15702" width="0" style="162" hidden="1" customWidth="1"/>
    <col min="15703" max="15703" width="9.33203125" style="162" customWidth="1"/>
    <col min="15704" max="15704" width="10.77734375" style="162" customWidth="1"/>
    <col min="15705" max="15705" width="0" style="162" hidden="1" customWidth="1"/>
    <col min="15706" max="15706" width="8.44140625" style="162" customWidth="1"/>
    <col min="15707" max="15707" width="0" style="162" hidden="1" customWidth="1"/>
    <col min="15708" max="15708" width="9.44140625" style="162" customWidth="1"/>
    <col min="15709" max="15709" width="0" style="162" hidden="1" customWidth="1"/>
    <col min="15710" max="15710" width="11.5546875" style="162" customWidth="1"/>
    <col min="15711" max="15711" width="0" style="162" hidden="1" customWidth="1"/>
    <col min="15712" max="15712" width="9.5546875" style="162" customWidth="1"/>
    <col min="15713" max="15713" width="0" style="162" hidden="1" customWidth="1"/>
    <col min="15714" max="15714" width="8.109375" style="162" customWidth="1"/>
    <col min="15715" max="15715" width="0" style="162" hidden="1" customWidth="1"/>
    <col min="15716" max="15716" width="6.5546875" style="162" customWidth="1"/>
    <col min="15717" max="15717" width="7" style="162" customWidth="1"/>
    <col min="15718" max="15718" width="5.88671875" style="162" customWidth="1"/>
    <col min="15719" max="15719" width="6.77734375" style="162" customWidth="1"/>
    <col min="15720" max="15720" width="7" style="162" customWidth="1"/>
    <col min="15721" max="15721" width="10" style="162" customWidth="1"/>
    <col min="15722" max="15722" width="9.5546875" style="162" customWidth="1"/>
    <col min="15723" max="15723" width="9.33203125" style="162" customWidth="1"/>
    <col min="15724" max="15725" width="7.21875" style="162" customWidth="1"/>
    <col min="15726" max="15726" width="0" style="162" hidden="1" customWidth="1"/>
    <col min="15727" max="15727" width="8.88671875" style="162" customWidth="1"/>
    <col min="15728" max="15728" width="0" style="162" hidden="1" customWidth="1"/>
    <col min="15729" max="15729" width="9.21875" style="162" customWidth="1"/>
    <col min="15730" max="15730" width="7.109375" style="162" customWidth="1"/>
    <col min="15731" max="15731" width="7.6640625" style="162" customWidth="1"/>
    <col min="15732" max="15755" width="0" style="162" hidden="1" customWidth="1"/>
    <col min="15756" max="15756" width="9.109375" style="162" customWidth="1"/>
    <col min="15757" max="15757" width="11.21875" style="162" customWidth="1"/>
    <col min="15758" max="15758" width="11" style="162" customWidth="1"/>
    <col min="15759" max="15872" width="9.109375" style="162"/>
    <col min="15873" max="15873" width="4.6640625" style="162" customWidth="1"/>
    <col min="15874" max="15874" width="28.5546875" style="162" customWidth="1"/>
    <col min="15875" max="15945" width="0" style="162" hidden="1" customWidth="1"/>
    <col min="15946" max="15946" width="10.44140625" style="162" customWidth="1"/>
    <col min="15947" max="15947" width="7" style="162" customWidth="1"/>
    <col min="15948" max="15949" width="0" style="162" hidden="1" customWidth="1"/>
    <col min="15950" max="15950" width="9.5546875" style="162" customWidth="1"/>
    <col min="15951" max="15951" width="9.21875" style="162" customWidth="1"/>
    <col min="15952" max="15952" width="9.88671875" style="162" customWidth="1"/>
    <col min="15953" max="15953" width="8.109375" style="162" customWidth="1"/>
    <col min="15954" max="15958" width="0" style="162" hidden="1" customWidth="1"/>
    <col min="15959" max="15959" width="9.33203125" style="162" customWidth="1"/>
    <col min="15960" max="15960" width="10.77734375" style="162" customWidth="1"/>
    <col min="15961" max="15961" width="0" style="162" hidden="1" customWidth="1"/>
    <col min="15962" max="15962" width="8.44140625" style="162" customWidth="1"/>
    <col min="15963" max="15963" width="0" style="162" hidden="1" customWidth="1"/>
    <col min="15964" max="15964" width="9.44140625" style="162" customWidth="1"/>
    <col min="15965" max="15965" width="0" style="162" hidden="1" customWidth="1"/>
    <col min="15966" max="15966" width="11.5546875" style="162" customWidth="1"/>
    <col min="15967" max="15967" width="0" style="162" hidden="1" customWidth="1"/>
    <col min="15968" max="15968" width="9.5546875" style="162" customWidth="1"/>
    <col min="15969" max="15969" width="0" style="162" hidden="1" customWidth="1"/>
    <col min="15970" max="15970" width="8.109375" style="162" customWidth="1"/>
    <col min="15971" max="15971" width="0" style="162" hidden="1" customWidth="1"/>
    <col min="15972" max="15972" width="6.5546875" style="162" customWidth="1"/>
    <col min="15973" max="15973" width="7" style="162" customWidth="1"/>
    <col min="15974" max="15974" width="5.88671875" style="162" customWidth="1"/>
    <col min="15975" max="15975" width="6.77734375" style="162" customWidth="1"/>
    <col min="15976" max="15976" width="7" style="162" customWidth="1"/>
    <col min="15977" max="15977" width="10" style="162" customWidth="1"/>
    <col min="15978" max="15978" width="9.5546875" style="162" customWidth="1"/>
    <col min="15979" max="15979" width="9.33203125" style="162" customWidth="1"/>
    <col min="15980" max="15981" width="7.21875" style="162" customWidth="1"/>
    <col min="15982" max="15982" width="0" style="162" hidden="1" customWidth="1"/>
    <col min="15983" max="15983" width="8.88671875" style="162" customWidth="1"/>
    <col min="15984" max="15984" width="0" style="162" hidden="1" customWidth="1"/>
    <col min="15985" max="15985" width="9.21875" style="162" customWidth="1"/>
    <col min="15986" max="15986" width="7.109375" style="162" customWidth="1"/>
    <col min="15987" max="15987" width="7.6640625" style="162" customWidth="1"/>
    <col min="15988" max="16011" width="0" style="162" hidden="1" customWidth="1"/>
    <col min="16012" max="16012" width="9.109375" style="162" customWidth="1"/>
    <col min="16013" max="16013" width="11.21875" style="162" customWidth="1"/>
    <col min="16014" max="16014" width="11" style="162" customWidth="1"/>
    <col min="16015" max="16128" width="9.109375" style="162"/>
    <col min="16129" max="16129" width="4.6640625" style="162" customWidth="1"/>
    <col min="16130" max="16130" width="28.5546875" style="162" customWidth="1"/>
    <col min="16131" max="16201" width="0" style="162" hidden="1" customWidth="1"/>
    <col min="16202" max="16202" width="10.44140625" style="162" customWidth="1"/>
    <col min="16203" max="16203" width="7" style="162" customWidth="1"/>
    <col min="16204" max="16205" width="0" style="162" hidden="1" customWidth="1"/>
    <col min="16206" max="16206" width="9.5546875" style="162" customWidth="1"/>
    <col min="16207" max="16207" width="9.21875" style="162" customWidth="1"/>
    <col min="16208" max="16208" width="9.88671875" style="162" customWidth="1"/>
    <col min="16209" max="16209" width="8.109375" style="162" customWidth="1"/>
    <col min="16210" max="16214" width="0" style="162" hidden="1" customWidth="1"/>
    <col min="16215" max="16215" width="9.33203125" style="162" customWidth="1"/>
    <col min="16216" max="16216" width="10.77734375" style="162" customWidth="1"/>
    <col min="16217" max="16217" width="0" style="162" hidden="1" customWidth="1"/>
    <col min="16218" max="16218" width="8.44140625" style="162" customWidth="1"/>
    <col min="16219" max="16219" width="0" style="162" hidden="1" customWidth="1"/>
    <col min="16220" max="16220" width="9.44140625" style="162" customWidth="1"/>
    <col min="16221" max="16221" width="0" style="162" hidden="1" customWidth="1"/>
    <col min="16222" max="16222" width="11.5546875" style="162" customWidth="1"/>
    <col min="16223" max="16223" width="0" style="162" hidden="1" customWidth="1"/>
    <col min="16224" max="16224" width="9.5546875" style="162" customWidth="1"/>
    <col min="16225" max="16225" width="0" style="162" hidden="1" customWidth="1"/>
    <col min="16226" max="16226" width="8.109375" style="162" customWidth="1"/>
    <col min="16227" max="16227" width="0" style="162" hidden="1" customWidth="1"/>
    <col min="16228" max="16228" width="6.5546875" style="162" customWidth="1"/>
    <col min="16229" max="16229" width="7" style="162" customWidth="1"/>
    <col min="16230" max="16230" width="5.88671875" style="162" customWidth="1"/>
    <col min="16231" max="16231" width="6.77734375" style="162" customWidth="1"/>
    <col min="16232" max="16232" width="7" style="162" customWidth="1"/>
    <col min="16233" max="16233" width="10" style="162" customWidth="1"/>
    <col min="16234" max="16234" width="9.5546875" style="162" customWidth="1"/>
    <col min="16235" max="16235" width="9.33203125" style="162" customWidth="1"/>
    <col min="16236" max="16237" width="7.21875" style="162" customWidth="1"/>
    <col min="16238" max="16238" width="0" style="162" hidden="1" customWidth="1"/>
    <col min="16239" max="16239" width="8.88671875" style="162" customWidth="1"/>
    <col min="16240" max="16240" width="0" style="162" hidden="1" customWidth="1"/>
    <col min="16241" max="16241" width="9.21875" style="162" customWidth="1"/>
    <col min="16242" max="16242" width="7.109375" style="162" customWidth="1"/>
    <col min="16243" max="16243" width="7.6640625" style="162" customWidth="1"/>
    <col min="16244" max="16267" width="0" style="162" hidden="1" customWidth="1"/>
    <col min="16268" max="16268" width="9.109375" style="162" customWidth="1"/>
    <col min="16269" max="16269" width="11.21875" style="162" customWidth="1"/>
    <col min="16270" max="16270" width="11" style="162" customWidth="1"/>
    <col min="16271" max="16384" width="9.109375" style="162"/>
  </cols>
  <sheetData>
    <row r="1" spans="1:148" s="4" customFormat="1" ht="73.5" customHeight="1" x14ac:dyDescent="0.25">
      <c r="A1" s="1"/>
      <c r="B1" s="545" t="s">
        <v>153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545"/>
      <c r="DE1" s="406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3"/>
      <c r="EK1" s="3"/>
      <c r="EL1" s="3"/>
      <c r="EM1" s="3"/>
      <c r="EN1" s="3"/>
      <c r="EO1" s="3"/>
      <c r="EP1" s="3"/>
      <c r="EQ1" s="3"/>
      <c r="ER1" s="3"/>
    </row>
    <row r="2" spans="1:148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410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16"/>
      <c r="BY2" s="532" t="s">
        <v>23</v>
      </c>
      <c r="BZ2" s="533" t="s">
        <v>24</v>
      </c>
      <c r="CA2" s="565"/>
      <c r="CB2" s="534"/>
      <c r="CC2" s="485" t="s">
        <v>25</v>
      </c>
      <c r="CD2" s="484" t="s">
        <v>26</v>
      </c>
      <c r="CE2" s="521"/>
      <c r="CF2" s="521" t="s">
        <v>27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64" t="s">
        <v>144</v>
      </c>
      <c r="CZ2" s="564"/>
      <c r="DA2" s="510" t="s">
        <v>32</v>
      </c>
      <c r="DB2" s="511"/>
      <c r="DC2" s="511"/>
      <c r="DD2" s="512"/>
      <c r="DE2" s="521" t="s">
        <v>28</v>
      </c>
      <c r="DF2" s="516" t="s">
        <v>33</v>
      </c>
      <c r="DG2" s="517"/>
      <c r="DH2" s="517"/>
      <c r="DI2" s="517"/>
      <c r="DJ2" s="517"/>
      <c r="DK2" s="518"/>
      <c r="DL2" s="519" t="s">
        <v>34</v>
      </c>
      <c r="DM2" s="483" t="s">
        <v>35</v>
      </c>
      <c r="DN2" s="483"/>
      <c r="DO2" s="483"/>
      <c r="DP2" s="483"/>
      <c r="DQ2" s="483"/>
      <c r="DR2" s="486" t="s">
        <v>36</v>
      </c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7"/>
      <c r="EE2" s="488"/>
      <c r="EF2" s="483" t="s">
        <v>37</v>
      </c>
      <c r="EG2" s="483"/>
      <c r="EH2" s="483"/>
      <c r="EI2" s="483"/>
    </row>
    <row r="3" spans="1:148" s="16" customFormat="1" ht="49.8" customHeight="1" x14ac:dyDescent="0.3">
      <c r="A3" s="546"/>
      <c r="B3" s="546"/>
      <c r="C3" s="408" t="s">
        <v>38</v>
      </c>
      <c r="D3" s="417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411"/>
      <c r="U3" s="418"/>
      <c r="V3" s="419"/>
      <c r="W3" s="13" t="s">
        <v>43</v>
      </c>
      <c r="X3" s="419" t="s">
        <v>44</v>
      </c>
      <c r="Y3" s="419" t="s">
        <v>45</v>
      </c>
      <c r="Z3" s="14"/>
      <c r="AA3" s="14"/>
      <c r="AB3" s="14"/>
      <c r="AC3" s="420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66"/>
      <c r="CB3" s="520"/>
      <c r="CC3" s="485"/>
      <c r="CD3" s="484"/>
      <c r="CE3" s="522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64"/>
      <c r="CZ3" s="564"/>
      <c r="DA3" s="513"/>
      <c r="DB3" s="514"/>
      <c r="DC3" s="514"/>
      <c r="DD3" s="515"/>
      <c r="DE3" s="523"/>
      <c r="DF3" s="484" t="s">
        <v>66</v>
      </c>
      <c r="DG3" s="484"/>
      <c r="DH3" s="484" t="s">
        <v>67</v>
      </c>
      <c r="DI3" s="484"/>
      <c r="DJ3" s="480" t="s">
        <v>68</v>
      </c>
      <c r="DK3" s="480" t="s">
        <v>69</v>
      </c>
      <c r="DL3" s="519"/>
      <c r="DM3" s="483"/>
      <c r="DN3" s="483"/>
      <c r="DO3" s="483"/>
      <c r="DP3" s="483"/>
      <c r="DQ3" s="483"/>
      <c r="DR3" s="473" t="s">
        <v>54</v>
      </c>
      <c r="DS3" s="474"/>
      <c r="DT3" s="474"/>
      <c r="DU3" s="474"/>
      <c r="DV3" s="475"/>
      <c r="DW3" s="476" t="s">
        <v>53</v>
      </c>
      <c r="DX3" s="477"/>
      <c r="DY3" s="477"/>
      <c r="DZ3" s="477"/>
      <c r="EA3" s="478"/>
      <c r="EB3" s="479" t="s">
        <v>52</v>
      </c>
      <c r="EC3" s="479"/>
      <c r="ED3" s="479"/>
      <c r="EE3" s="479"/>
      <c r="EF3" s="483"/>
      <c r="EG3" s="483"/>
      <c r="EH3" s="483"/>
      <c r="EI3" s="483"/>
    </row>
    <row r="4" spans="1:148" s="16" customFormat="1" ht="67.2" customHeight="1" x14ac:dyDescent="0.3">
      <c r="A4" s="497"/>
      <c r="B4" s="546"/>
      <c r="C4" s="17" t="s">
        <v>51</v>
      </c>
      <c r="D4" s="421" t="s">
        <v>51</v>
      </c>
      <c r="E4" s="417" t="s">
        <v>50</v>
      </c>
      <c r="F4" s="417" t="s">
        <v>51</v>
      </c>
      <c r="G4" s="417" t="s">
        <v>70</v>
      </c>
      <c r="H4" s="417" t="s">
        <v>71</v>
      </c>
      <c r="I4" s="417" t="s">
        <v>50</v>
      </c>
      <c r="J4" s="417" t="s">
        <v>51</v>
      </c>
      <c r="K4" s="420" t="s">
        <v>50</v>
      </c>
      <c r="L4" s="420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409" t="s">
        <v>51</v>
      </c>
      <c r="S4" s="409" t="s">
        <v>70</v>
      </c>
      <c r="T4" s="409" t="s">
        <v>71</v>
      </c>
      <c r="U4" s="407" t="s">
        <v>50</v>
      </c>
      <c r="V4" s="407" t="s">
        <v>51</v>
      </c>
      <c r="W4" s="14" t="s">
        <v>73</v>
      </c>
      <c r="X4" s="407" t="s">
        <v>74</v>
      </c>
      <c r="Y4" s="21"/>
      <c r="Z4" s="14" t="s">
        <v>50</v>
      </c>
      <c r="AA4" s="14" t="s">
        <v>51</v>
      </c>
      <c r="AB4" s="14" t="s">
        <v>50</v>
      </c>
      <c r="AC4" s="420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412" t="s">
        <v>39</v>
      </c>
      <c r="BF4" s="414" t="s">
        <v>76</v>
      </c>
      <c r="BG4" s="28" t="s">
        <v>60</v>
      </c>
      <c r="BH4" s="29" t="s">
        <v>50</v>
      </c>
      <c r="BI4" s="412" t="s">
        <v>51</v>
      </c>
      <c r="BJ4" s="412" t="s">
        <v>70</v>
      </c>
      <c r="BK4" s="412" t="s">
        <v>77</v>
      </c>
      <c r="BL4" s="30" t="s">
        <v>50</v>
      </c>
      <c r="BM4" s="421" t="s">
        <v>51</v>
      </c>
      <c r="BN4" s="421" t="s">
        <v>70</v>
      </c>
      <c r="BO4" s="412" t="s">
        <v>78</v>
      </c>
      <c r="BP4" s="29" t="s">
        <v>50</v>
      </c>
      <c r="BQ4" s="31" t="s">
        <v>51</v>
      </c>
      <c r="BR4" s="421" t="s">
        <v>70</v>
      </c>
      <c r="BS4" s="412" t="s">
        <v>78</v>
      </c>
      <c r="BT4" s="32" t="s">
        <v>79</v>
      </c>
      <c r="BU4" s="32" t="s">
        <v>80</v>
      </c>
      <c r="BV4" s="25" t="s">
        <v>51</v>
      </c>
      <c r="BW4" s="412" t="s">
        <v>70</v>
      </c>
      <c r="BX4" s="412" t="s">
        <v>81</v>
      </c>
      <c r="BY4" s="484"/>
      <c r="BZ4" s="415" t="s">
        <v>152</v>
      </c>
      <c r="CA4" s="414" t="s">
        <v>82</v>
      </c>
      <c r="CB4" s="414" t="s">
        <v>83</v>
      </c>
      <c r="CC4" s="484"/>
      <c r="CD4" s="484"/>
      <c r="CE4" s="412" t="s">
        <v>84</v>
      </c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412" t="s">
        <v>90</v>
      </c>
      <c r="CO4" s="412" t="s">
        <v>91</v>
      </c>
      <c r="CP4" s="24" t="s">
        <v>92</v>
      </c>
      <c r="CQ4" s="412" t="s">
        <v>147</v>
      </c>
      <c r="CR4" s="24" t="s">
        <v>94</v>
      </c>
      <c r="CS4" s="24" t="s">
        <v>95</v>
      </c>
      <c r="CT4" s="412" t="s">
        <v>96</v>
      </c>
      <c r="CU4" s="25" t="s">
        <v>97</v>
      </c>
      <c r="CV4" s="413" t="s">
        <v>50</v>
      </c>
      <c r="CW4" s="413" t="s">
        <v>51</v>
      </c>
      <c r="CX4" s="413" t="s">
        <v>70</v>
      </c>
      <c r="CY4" s="413" t="s">
        <v>82</v>
      </c>
      <c r="CZ4" s="413" t="s">
        <v>83</v>
      </c>
      <c r="DA4" s="25" t="s">
        <v>50</v>
      </c>
      <c r="DB4" s="25" t="s">
        <v>51</v>
      </c>
      <c r="DC4" s="25" t="s">
        <v>70</v>
      </c>
      <c r="DD4" s="25" t="s">
        <v>98</v>
      </c>
      <c r="DE4" s="522"/>
      <c r="DF4" s="25" t="s">
        <v>50</v>
      </c>
      <c r="DG4" s="25" t="s">
        <v>51</v>
      </c>
      <c r="DH4" s="25" t="s">
        <v>50</v>
      </c>
      <c r="DI4" s="25" t="s">
        <v>51</v>
      </c>
      <c r="DJ4" s="480"/>
      <c r="DK4" s="480"/>
      <c r="DL4" s="520"/>
      <c r="DM4" s="412" t="s">
        <v>99</v>
      </c>
      <c r="DN4" s="412" t="s">
        <v>100</v>
      </c>
      <c r="DO4" s="412" t="s">
        <v>101</v>
      </c>
      <c r="DP4" s="421" t="s">
        <v>83</v>
      </c>
      <c r="DQ4" s="421" t="s">
        <v>102</v>
      </c>
      <c r="DR4" s="412" t="s">
        <v>99</v>
      </c>
      <c r="DS4" s="412" t="s">
        <v>100</v>
      </c>
      <c r="DT4" s="412" t="s">
        <v>101</v>
      </c>
      <c r="DU4" s="421" t="s">
        <v>83</v>
      </c>
      <c r="DV4" s="421" t="s">
        <v>102</v>
      </c>
      <c r="DW4" s="412" t="s">
        <v>99</v>
      </c>
      <c r="DX4" s="412" t="s">
        <v>103</v>
      </c>
      <c r="DY4" s="412" t="s">
        <v>101</v>
      </c>
      <c r="DZ4" s="421" t="s">
        <v>83</v>
      </c>
      <c r="EA4" s="421" t="s">
        <v>102</v>
      </c>
      <c r="EB4" s="412" t="s">
        <v>99</v>
      </c>
      <c r="EC4" s="412" t="s">
        <v>101</v>
      </c>
      <c r="ED4" s="421" t="s">
        <v>83</v>
      </c>
      <c r="EE4" s="421" t="s">
        <v>102</v>
      </c>
      <c r="EF4" s="414" t="s">
        <v>99</v>
      </c>
      <c r="EG4" s="414" t="s">
        <v>101</v>
      </c>
      <c r="EH4" s="28" t="s">
        <v>83</v>
      </c>
      <c r="EI4" s="421" t="s">
        <v>102</v>
      </c>
      <c r="EK4" s="37" t="s">
        <v>106</v>
      </c>
      <c r="EL4" s="37" t="s">
        <v>83</v>
      </c>
      <c r="EM4" s="16" t="s">
        <v>107</v>
      </c>
    </row>
    <row r="5" spans="1:148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0">
        <v>6100</v>
      </c>
      <c r="F5" s="40">
        <v>6100</v>
      </c>
      <c r="G5" s="40">
        <f t="shared" ref="G5:G23" si="0">F5/E5*100</f>
        <v>100</v>
      </c>
      <c r="H5" s="40" t="e">
        <f>F5-#REF!</f>
        <v>#REF!</v>
      </c>
      <c r="I5" s="40">
        <v>3647</v>
      </c>
      <c r="J5" s="40">
        <v>3647</v>
      </c>
      <c r="K5" s="38">
        <v>1500</v>
      </c>
      <c r="L5" s="38">
        <v>1279</v>
      </c>
      <c r="M5" s="38"/>
      <c r="N5" s="40">
        <v>3647</v>
      </c>
      <c r="O5" s="38">
        <v>3647</v>
      </c>
      <c r="P5" s="43"/>
      <c r="Q5" s="402">
        <v>5204</v>
      </c>
      <c r="R5" s="43">
        <v>5204</v>
      </c>
      <c r="S5" s="43">
        <f t="shared" ref="S5:S29" si="1">R5/Q5*100</f>
        <v>100</v>
      </c>
      <c r="T5" s="43" t="e">
        <f>R5-#REF!</f>
        <v>#REF!</v>
      </c>
      <c r="U5" s="38"/>
      <c r="V5" s="43"/>
      <c r="W5" s="46"/>
      <c r="X5" s="43"/>
      <c r="Y5" s="47"/>
      <c r="Z5" s="50">
        <v>465</v>
      </c>
      <c r="AA5" s="49">
        <v>465</v>
      </c>
      <c r="AB5" s="50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38">
        <v>150</v>
      </c>
      <c r="AK5" s="38">
        <v>150</v>
      </c>
      <c r="AL5" s="38"/>
      <c r="AM5" s="38"/>
      <c r="AN5" s="38"/>
      <c r="AO5" s="38"/>
      <c r="AP5" s="38"/>
      <c r="AQ5" s="38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4">
        <v>3547</v>
      </c>
      <c r="BI5" s="54">
        <v>3547</v>
      </c>
      <c r="BJ5" s="55">
        <f>BI5/BH5*100</f>
        <v>100</v>
      </c>
      <c r="BK5" s="55" t="e">
        <f>BI5-#REF!</f>
        <v>#REF!</v>
      </c>
      <c r="BL5" s="54">
        <v>3300</v>
      </c>
      <c r="BM5" s="54">
        <v>3350</v>
      </c>
      <c r="BN5" s="55">
        <f>BM5/BL5*100</f>
        <v>101.51515151515152</v>
      </c>
      <c r="BO5" s="55" t="e">
        <f>BM5-#REF!</f>
        <v>#REF!</v>
      </c>
      <c r="BP5" s="54">
        <v>8000</v>
      </c>
      <c r="BQ5" s="55">
        <v>30453</v>
      </c>
      <c r="BR5" s="55">
        <f>BQ5/BP5*100</f>
        <v>380.66249999999997</v>
      </c>
      <c r="BS5" s="55" t="e">
        <f>BQ5-#REF!</f>
        <v>#REF!</v>
      </c>
      <c r="BT5" s="54">
        <v>19000</v>
      </c>
      <c r="BU5" s="54">
        <v>25300</v>
      </c>
      <c r="BV5" s="54">
        <v>1030</v>
      </c>
      <c r="BW5" s="55">
        <f>BV5/BU5*100</f>
        <v>4.071146245059289</v>
      </c>
      <c r="BX5" s="54" t="e">
        <f>BV5-#REF!</f>
        <v>#REF!</v>
      </c>
      <c r="BY5" s="54"/>
      <c r="BZ5" s="54"/>
      <c r="CA5" s="85">
        <v>2079</v>
      </c>
      <c r="CB5" s="85">
        <v>5300</v>
      </c>
      <c r="CC5" s="56">
        <f>((BM5*0.45)+(BQ5*0.34)+(BV5/1.33*0.18)+(CB5*0.2))/DL5*10</f>
        <v>33.344188144601993</v>
      </c>
      <c r="CD5" s="57" t="e">
        <f>(BO5*0.45+BS5*0.35+(BX5/1.33*0.17))/DL5*10</f>
        <v>#REF!</v>
      </c>
      <c r="CE5" s="57">
        <v>23.1</v>
      </c>
      <c r="CF5" s="43">
        <v>1610</v>
      </c>
      <c r="CG5" s="45">
        <v>1500</v>
      </c>
      <c r="CH5" s="80">
        <v>1817</v>
      </c>
      <c r="CI5" s="58">
        <v>6604</v>
      </c>
      <c r="CJ5" s="59">
        <f>CL5+CN5</f>
        <v>6604</v>
      </c>
      <c r="CK5" s="60">
        <v>200</v>
      </c>
      <c r="CL5" s="43">
        <v>414</v>
      </c>
      <c r="CM5" s="43"/>
      <c r="CN5" s="43">
        <v>6190</v>
      </c>
      <c r="CO5" s="43">
        <f t="shared" ref="CO5:CO24" si="2">CN5-EK5</f>
        <v>0</v>
      </c>
      <c r="CP5" s="43">
        <v>17579</v>
      </c>
      <c r="CQ5" s="43">
        <f t="shared" ref="CQ5:CQ24" si="3">CP5-EL5</f>
        <v>0</v>
      </c>
      <c r="CR5" s="61">
        <f t="shared" ref="CR5:CR30" si="4">CP5/CN5*10</f>
        <v>28.39903069466882</v>
      </c>
      <c r="CS5" s="62">
        <v>400</v>
      </c>
      <c r="CT5" s="62">
        <f t="shared" ref="CT5:CT24" si="5">CJ5/CI5*100</f>
        <v>100</v>
      </c>
      <c r="CU5" s="64"/>
      <c r="CV5" s="64"/>
      <c r="CW5" s="64"/>
      <c r="CX5" s="64"/>
      <c r="CY5" s="64"/>
      <c r="CZ5" s="64"/>
      <c r="DA5" s="65">
        <v>5000</v>
      </c>
      <c r="DB5" s="64">
        <v>2336</v>
      </c>
      <c r="DC5" s="66">
        <f>DB5/DA5*100</f>
        <v>46.72</v>
      </c>
      <c r="DD5" s="64">
        <f t="shared" ref="DD5:DD26" si="6">DB5-EM5</f>
        <v>170</v>
      </c>
      <c r="DE5" s="43">
        <v>4</v>
      </c>
      <c r="DF5" s="62">
        <v>384</v>
      </c>
      <c r="DG5" s="64">
        <v>384</v>
      </c>
      <c r="DH5" s="62">
        <v>1383</v>
      </c>
      <c r="DI5" s="64">
        <v>1731</v>
      </c>
      <c r="DJ5" s="67"/>
      <c r="DK5" s="67">
        <v>28</v>
      </c>
      <c r="DL5" s="68">
        <v>3917</v>
      </c>
      <c r="DM5" s="69">
        <v>110</v>
      </c>
      <c r="DN5" s="69"/>
      <c r="DO5" s="69">
        <v>110</v>
      </c>
      <c r="DP5" s="51">
        <v>2118</v>
      </c>
      <c r="DQ5" s="70">
        <f>DP5/DO5*10</f>
        <v>192.54545454545453</v>
      </c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K5" s="43">
        <v>6190</v>
      </c>
      <c r="EL5" s="43">
        <v>17579</v>
      </c>
      <c r="EM5" s="64">
        <v>2166</v>
      </c>
    </row>
    <row r="6" spans="1:148" s="71" customFormat="1" ht="29.25" customHeight="1" x14ac:dyDescent="0.25">
      <c r="A6" s="38">
        <v>2</v>
      </c>
      <c r="B6" s="72" t="s">
        <v>109</v>
      </c>
      <c r="C6" s="39"/>
      <c r="D6" s="40"/>
      <c r="E6" s="40">
        <v>896</v>
      </c>
      <c r="F6" s="40">
        <v>896</v>
      </c>
      <c r="G6" s="40">
        <f t="shared" si="0"/>
        <v>100</v>
      </c>
      <c r="H6" s="40" t="e">
        <f>F6-#REF!</f>
        <v>#REF!</v>
      </c>
      <c r="I6" s="40">
        <v>0</v>
      </c>
      <c r="J6" s="40"/>
      <c r="K6" s="38">
        <v>0</v>
      </c>
      <c r="L6" s="38"/>
      <c r="M6" s="38"/>
      <c r="N6" s="40">
        <v>0</v>
      </c>
      <c r="O6" s="38"/>
      <c r="P6" s="43"/>
      <c r="Q6" s="402">
        <v>896</v>
      </c>
      <c r="R6" s="38">
        <v>896</v>
      </c>
      <c r="S6" s="43">
        <f t="shared" si="1"/>
        <v>100</v>
      </c>
      <c r="T6" s="43" t="e">
        <f>R6-#REF!</f>
        <v>#REF!</v>
      </c>
      <c r="U6" s="38"/>
      <c r="V6" s="43"/>
      <c r="W6" s="73"/>
      <c r="X6" s="43"/>
      <c r="Y6" s="74"/>
      <c r="Z6" s="76"/>
      <c r="AA6" s="38"/>
      <c r="AB6" s="76">
        <v>0</v>
      </c>
      <c r="AC6" s="50"/>
      <c r="AD6" s="76"/>
      <c r="AE6" s="76"/>
      <c r="AF6" s="76"/>
      <c r="AG6" s="76"/>
      <c r="AH6" s="38"/>
      <c r="AI6" s="38"/>
      <c r="AJ6" s="38"/>
      <c r="AK6" s="38"/>
      <c r="AL6" s="38"/>
      <c r="AM6" s="38"/>
      <c r="AN6" s="38"/>
      <c r="AO6" s="38"/>
      <c r="AP6" s="38"/>
      <c r="AQ6" s="38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4"/>
      <c r="BI6" s="54"/>
      <c r="BJ6" s="55"/>
      <c r="BK6" s="55" t="e">
        <f>BI6-#REF!</f>
        <v>#REF!</v>
      </c>
      <c r="BL6" s="54"/>
      <c r="BM6" s="54"/>
      <c r="BN6" s="55"/>
      <c r="BO6" s="55" t="e">
        <f>BM6-#REF!</f>
        <v>#REF!</v>
      </c>
      <c r="BP6" s="54"/>
      <c r="BQ6" s="54"/>
      <c r="BR6" s="55"/>
      <c r="BS6" s="55" t="e">
        <f>BQ6-#REF!</f>
        <v>#REF!</v>
      </c>
      <c r="BT6" s="54"/>
      <c r="BU6" s="54"/>
      <c r="BV6" s="54"/>
      <c r="BW6" s="55"/>
      <c r="BX6" s="54" t="e">
        <f>BV6-#REF!</f>
        <v>#REF!</v>
      </c>
      <c r="BY6" s="54"/>
      <c r="BZ6" s="54"/>
      <c r="CA6" s="38"/>
      <c r="CB6" s="38"/>
      <c r="CC6" s="56"/>
      <c r="CD6" s="57"/>
      <c r="CE6" s="57"/>
      <c r="CF6" s="57"/>
      <c r="CG6" s="56"/>
      <c r="CH6" s="57"/>
      <c r="CI6" s="58">
        <v>896</v>
      </c>
      <c r="CJ6" s="59">
        <f t="shared" ref="CJ6:CJ27" si="7">CL6+CN6</f>
        <v>896</v>
      </c>
      <c r="CK6" s="60"/>
      <c r="CL6" s="43"/>
      <c r="CM6" s="43"/>
      <c r="CN6" s="43">
        <v>896</v>
      </c>
      <c r="CO6" s="43">
        <f t="shared" si="2"/>
        <v>0</v>
      </c>
      <c r="CP6" s="43">
        <v>1801</v>
      </c>
      <c r="CQ6" s="43">
        <f t="shared" si="3"/>
        <v>0</v>
      </c>
      <c r="CR6" s="61">
        <f t="shared" si="4"/>
        <v>20.100446428571427</v>
      </c>
      <c r="CS6" s="62"/>
      <c r="CT6" s="62">
        <f t="shared" si="5"/>
        <v>100</v>
      </c>
      <c r="CU6" s="64"/>
      <c r="CV6" s="66"/>
      <c r="CW6" s="66"/>
      <c r="CX6" s="66"/>
      <c r="CY6" s="66"/>
      <c r="CZ6" s="66"/>
      <c r="DA6" s="65">
        <v>896</v>
      </c>
      <c r="DB6" s="64">
        <v>896</v>
      </c>
      <c r="DC6" s="64">
        <f t="shared" ref="DC6:DC30" si="8">DB6/DA6*100</f>
        <v>100</v>
      </c>
      <c r="DD6" s="64">
        <f t="shared" si="6"/>
        <v>0</v>
      </c>
      <c r="DE6" s="57"/>
      <c r="DF6" s="63"/>
      <c r="DG6" s="66"/>
      <c r="DH6" s="62">
        <v>234</v>
      </c>
      <c r="DI6" s="64">
        <v>269</v>
      </c>
      <c r="DJ6" s="67"/>
      <c r="DK6" s="67"/>
      <c r="DL6" s="68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K6" s="43">
        <v>896</v>
      </c>
      <c r="EL6" s="43">
        <v>1801</v>
      </c>
      <c r="EM6" s="64">
        <v>896</v>
      </c>
    </row>
    <row r="7" spans="1:148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0">
        <v>1800</v>
      </c>
      <c r="F7" s="40">
        <v>1800</v>
      </c>
      <c r="G7" s="40">
        <f t="shared" si="0"/>
        <v>100</v>
      </c>
      <c r="H7" s="40" t="e">
        <f>F7-#REF!</f>
        <v>#REF!</v>
      </c>
      <c r="I7" s="40">
        <v>1614</v>
      </c>
      <c r="J7" s="40">
        <v>1614</v>
      </c>
      <c r="K7" s="38">
        <v>521</v>
      </c>
      <c r="L7" s="38">
        <v>521</v>
      </c>
      <c r="M7" s="38"/>
      <c r="N7" s="40">
        <v>1614</v>
      </c>
      <c r="O7" s="38"/>
      <c r="P7" s="43"/>
      <c r="Q7" s="402">
        <v>1267</v>
      </c>
      <c r="R7" s="43">
        <v>1267</v>
      </c>
      <c r="S7" s="43">
        <f t="shared" si="1"/>
        <v>100</v>
      </c>
      <c r="T7" s="43" t="e">
        <f>R7-#REF!</f>
        <v>#REF!</v>
      </c>
      <c r="U7" s="38"/>
      <c r="V7" s="43"/>
      <c r="W7" s="73"/>
      <c r="X7" s="43"/>
      <c r="Y7" s="43"/>
      <c r="Z7" s="76">
        <v>300</v>
      </c>
      <c r="AA7" s="38">
        <v>300</v>
      </c>
      <c r="AB7" s="76">
        <v>0</v>
      </c>
      <c r="AC7" s="79"/>
      <c r="AD7" s="76"/>
      <c r="AE7" s="76"/>
      <c r="AF7" s="76"/>
      <c r="AG7" s="76"/>
      <c r="AH7" s="38"/>
      <c r="AI7" s="38"/>
      <c r="AJ7" s="38"/>
      <c r="AK7" s="38"/>
      <c r="AL7" s="38"/>
      <c r="AM7" s="38"/>
      <c r="AN7" s="38"/>
      <c r="AO7" s="38"/>
      <c r="AP7" s="38"/>
      <c r="AQ7" s="38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4">
        <v>1439</v>
      </c>
      <c r="BI7" s="54">
        <v>1439</v>
      </c>
      <c r="BJ7" s="55">
        <f t="shared" ref="BJ7:BJ20" si="9">BI7/BH7*100</f>
        <v>100</v>
      </c>
      <c r="BK7" s="55" t="e">
        <f>BI7-#REF!</f>
        <v>#REF!</v>
      </c>
      <c r="BL7" s="54">
        <v>1200</v>
      </c>
      <c r="BM7" s="54">
        <v>1205</v>
      </c>
      <c r="BN7" s="55">
        <f t="shared" ref="BN7:BN20" si="10">BM7/BL7*100</f>
        <v>100.41666666666667</v>
      </c>
      <c r="BO7" s="55" t="e">
        <f>BM7-#REF!</f>
        <v>#REF!</v>
      </c>
      <c r="BP7" s="54">
        <v>4500</v>
      </c>
      <c r="BQ7" s="55">
        <v>6917</v>
      </c>
      <c r="BR7" s="55">
        <f t="shared" ref="BR7:BR19" si="11">BQ7/BP7*100</f>
        <v>153.71111111111111</v>
      </c>
      <c r="BS7" s="55" t="e">
        <f>BQ7-#REF!</f>
        <v>#REF!</v>
      </c>
      <c r="BT7" s="54">
        <v>10000</v>
      </c>
      <c r="BU7" s="54">
        <v>13000</v>
      </c>
      <c r="BV7" s="385">
        <v>9188</v>
      </c>
      <c r="BW7" s="55">
        <f t="shared" ref="BW7:BW30" si="12">BV7/BU7*100</f>
        <v>70.676923076923089</v>
      </c>
      <c r="BX7" s="54" t="e">
        <f>BV7-#REF!</f>
        <v>#REF!</v>
      </c>
      <c r="BY7" s="55">
        <v>1210</v>
      </c>
      <c r="BZ7" s="55"/>
      <c r="CA7" s="43">
        <v>800</v>
      </c>
      <c r="CB7" s="43">
        <v>1418</v>
      </c>
      <c r="CC7" s="56">
        <f t="shared" ref="CC7:CC20" si="13">((BM7*0.45)+(BQ7*0.34)+(BV7/1.33*0.18)+(CB7*0.2))/DL7*10</f>
        <v>28.322349274852733</v>
      </c>
      <c r="CD7" s="57" t="e">
        <f t="shared" ref="CD7:CD20" si="14">(BO7*0.45+BS7*0.35+(BX7/1.33*0.17))/DL7*10</f>
        <v>#REF!</v>
      </c>
      <c r="CE7" s="57">
        <v>18.899999999999999</v>
      </c>
      <c r="CF7" s="80">
        <v>521</v>
      </c>
      <c r="CG7" s="45">
        <v>521</v>
      </c>
      <c r="CH7" s="80">
        <v>521</v>
      </c>
      <c r="CI7" s="58">
        <v>1788</v>
      </c>
      <c r="CJ7" s="59">
        <f t="shared" si="7"/>
        <v>1788</v>
      </c>
      <c r="CK7" s="60">
        <v>286</v>
      </c>
      <c r="CL7" s="43">
        <v>250</v>
      </c>
      <c r="CM7" s="43"/>
      <c r="CN7" s="43">
        <v>1538</v>
      </c>
      <c r="CO7" s="43">
        <f t="shared" si="2"/>
        <v>0</v>
      </c>
      <c r="CP7" s="43">
        <v>5244.6</v>
      </c>
      <c r="CQ7" s="43">
        <f t="shared" si="3"/>
        <v>0</v>
      </c>
      <c r="CR7" s="61">
        <f t="shared" si="4"/>
        <v>34.100130039011709</v>
      </c>
      <c r="CS7" s="62">
        <v>101</v>
      </c>
      <c r="CT7" s="62">
        <f t="shared" si="5"/>
        <v>100</v>
      </c>
      <c r="CU7" s="64"/>
      <c r="CV7" s="66"/>
      <c r="CW7" s="66"/>
      <c r="CX7" s="66"/>
      <c r="CY7" s="66"/>
      <c r="CZ7" s="66"/>
      <c r="DA7" s="65">
        <v>1700</v>
      </c>
      <c r="DB7" s="65">
        <v>1205</v>
      </c>
      <c r="DC7" s="66">
        <f t="shared" si="8"/>
        <v>70.882352941176478</v>
      </c>
      <c r="DD7" s="64">
        <f t="shared" si="6"/>
        <v>30</v>
      </c>
      <c r="DE7" s="43">
        <v>3</v>
      </c>
      <c r="DF7" s="62">
        <v>93</v>
      </c>
      <c r="DG7" s="64"/>
      <c r="DH7" s="62">
        <v>370</v>
      </c>
      <c r="DI7" s="64">
        <v>455</v>
      </c>
      <c r="DJ7" s="67"/>
      <c r="DK7" s="67"/>
      <c r="DL7" s="67">
        <v>1561</v>
      </c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K7" s="43">
        <v>1538</v>
      </c>
      <c r="EL7" s="43">
        <v>5244.6</v>
      </c>
      <c r="EM7" s="65">
        <v>1175</v>
      </c>
    </row>
    <row r="8" spans="1:148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0">
        <v>550</v>
      </c>
      <c r="F8" s="40">
        <v>550</v>
      </c>
      <c r="G8" s="40">
        <f t="shared" si="0"/>
        <v>100</v>
      </c>
      <c r="H8" s="40" t="e">
        <f>F8-#REF!</f>
        <v>#REF!</v>
      </c>
      <c r="I8" s="40">
        <v>1516</v>
      </c>
      <c r="J8" s="40">
        <v>590</v>
      </c>
      <c r="K8" s="38">
        <v>423</v>
      </c>
      <c r="L8" s="38">
        <v>350</v>
      </c>
      <c r="M8" s="38"/>
      <c r="N8" s="40">
        <v>1516</v>
      </c>
      <c r="O8" s="38"/>
      <c r="P8" s="43"/>
      <c r="Q8" s="402">
        <v>334</v>
      </c>
      <c r="R8" s="43">
        <v>334</v>
      </c>
      <c r="S8" s="43">
        <f t="shared" si="1"/>
        <v>100</v>
      </c>
      <c r="T8" s="43" t="e">
        <f>R8-#REF!</f>
        <v>#REF!</v>
      </c>
      <c r="U8" s="38"/>
      <c r="V8" s="43"/>
      <c r="W8" s="73"/>
      <c r="X8" s="43"/>
      <c r="Y8" s="43">
        <v>1</v>
      </c>
      <c r="Z8" s="76"/>
      <c r="AA8" s="38"/>
      <c r="AB8" s="76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38">
        <v>20</v>
      </c>
      <c r="AK8" s="38">
        <v>10</v>
      </c>
      <c r="AL8" s="38"/>
      <c r="AM8" s="38"/>
      <c r="AN8" s="38"/>
      <c r="AO8" s="38"/>
      <c r="AP8" s="38"/>
      <c r="AQ8" s="38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4">
        <v>1461</v>
      </c>
      <c r="BI8" s="54">
        <v>1461</v>
      </c>
      <c r="BJ8" s="55">
        <f t="shared" si="9"/>
        <v>100</v>
      </c>
      <c r="BK8" s="55" t="e">
        <f>BI8-#REF!</f>
        <v>#REF!</v>
      </c>
      <c r="BL8" s="54">
        <v>500</v>
      </c>
      <c r="BM8" s="54">
        <v>700</v>
      </c>
      <c r="BN8" s="55">
        <f t="shared" si="10"/>
        <v>140</v>
      </c>
      <c r="BO8" s="55" t="e">
        <f>BM8-#REF!</f>
        <v>#REF!</v>
      </c>
      <c r="BP8" s="54">
        <v>1100</v>
      </c>
      <c r="BQ8" s="54">
        <v>787</v>
      </c>
      <c r="BR8" s="55">
        <f t="shared" si="11"/>
        <v>71.545454545454547</v>
      </c>
      <c r="BS8" s="55" t="e">
        <f>BQ8-#REF!</f>
        <v>#REF!</v>
      </c>
      <c r="BT8" s="54">
        <v>3000</v>
      </c>
      <c r="BU8" s="54">
        <v>3933</v>
      </c>
      <c r="BV8" s="54">
        <v>3980</v>
      </c>
      <c r="BW8" s="55">
        <f t="shared" si="12"/>
        <v>101.1950165268243</v>
      </c>
      <c r="BX8" s="54" t="e">
        <f>BV8-#REF!</f>
        <v>#REF!</v>
      </c>
      <c r="BY8" s="54"/>
      <c r="BZ8" s="54">
        <v>55</v>
      </c>
      <c r="CA8" s="38">
        <v>230</v>
      </c>
      <c r="CB8" s="38">
        <v>160</v>
      </c>
      <c r="CC8" s="56">
        <f t="shared" si="13"/>
        <v>23.110753838504078</v>
      </c>
      <c r="CD8" s="57" t="e">
        <f t="shared" si="14"/>
        <v>#REF!</v>
      </c>
      <c r="CE8" s="57">
        <v>17.7</v>
      </c>
      <c r="CF8" s="43">
        <v>423</v>
      </c>
      <c r="CG8" s="45">
        <v>423</v>
      </c>
      <c r="CH8" s="80">
        <v>423</v>
      </c>
      <c r="CI8" s="58">
        <v>634</v>
      </c>
      <c r="CJ8" s="59">
        <f t="shared" si="7"/>
        <v>634</v>
      </c>
      <c r="CK8" s="60"/>
      <c r="CL8" s="43">
        <v>244</v>
      </c>
      <c r="CM8" s="43"/>
      <c r="CN8" s="43">
        <v>390</v>
      </c>
      <c r="CO8" s="43">
        <f t="shared" si="2"/>
        <v>0</v>
      </c>
      <c r="CP8" s="43">
        <v>420</v>
      </c>
      <c r="CQ8" s="43">
        <f t="shared" si="3"/>
        <v>0</v>
      </c>
      <c r="CR8" s="61">
        <f t="shared" si="4"/>
        <v>10.769230769230768</v>
      </c>
      <c r="CS8" s="62">
        <v>10</v>
      </c>
      <c r="CT8" s="62">
        <f t="shared" si="5"/>
        <v>100</v>
      </c>
      <c r="CU8" s="64"/>
      <c r="CV8" s="64"/>
      <c r="CW8" s="64"/>
      <c r="CX8" s="64"/>
      <c r="CY8" s="64"/>
      <c r="CZ8" s="64"/>
      <c r="DA8" s="65">
        <v>530</v>
      </c>
      <c r="DB8" s="65">
        <v>540</v>
      </c>
      <c r="DC8" s="66">
        <f t="shared" si="8"/>
        <v>101.88679245283019</v>
      </c>
      <c r="DD8" s="64">
        <f t="shared" si="6"/>
        <v>0</v>
      </c>
      <c r="DE8" s="43"/>
      <c r="DF8" s="62">
        <v>93</v>
      </c>
      <c r="DG8" s="64"/>
      <c r="DH8" s="62">
        <v>106</v>
      </c>
      <c r="DI8" s="64">
        <v>75</v>
      </c>
      <c r="DJ8" s="67"/>
      <c r="DK8" s="403">
        <v>0</v>
      </c>
      <c r="DL8" s="68">
        <v>499</v>
      </c>
      <c r="DM8" s="69">
        <v>30</v>
      </c>
      <c r="DN8" s="69"/>
      <c r="DO8" s="69">
        <v>30</v>
      </c>
      <c r="DP8" s="51">
        <v>237</v>
      </c>
      <c r="DQ8" s="70">
        <f>DP8/DO8*10</f>
        <v>79</v>
      </c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K8" s="43">
        <v>390</v>
      </c>
      <c r="EL8" s="43">
        <v>420</v>
      </c>
      <c r="EM8" s="65">
        <v>540</v>
      </c>
    </row>
    <row r="9" spans="1:148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 t="e">
        <f>BI9-#REF!</f>
        <v>#REF!</v>
      </c>
      <c r="BL9" s="53">
        <v>750</v>
      </c>
      <c r="BM9" s="54">
        <v>1290</v>
      </c>
      <c r="BN9" s="55">
        <f t="shared" si="10"/>
        <v>172</v>
      </c>
      <c r="BO9" s="55" t="e">
        <f>BM9-#REF!</f>
        <v>#REF!</v>
      </c>
      <c r="BP9" s="53">
        <v>1600</v>
      </c>
      <c r="BQ9" s="54">
        <v>292</v>
      </c>
      <c r="BR9" s="55">
        <f t="shared" si="11"/>
        <v>18.25</v>
      </c>
      <c r="BS9" s="55" t="e">
        <f>BQ9-#REF!</f>
        <v>#REF!</v>
      </c>
      <c r="BT9" s="53">
        <v>4700</v>
      </c>
      <c r="BU9" s="53">
        <v>6700</v>
      </c>
      <c r="BV9" s="54">
        <v>11810</v>
      </c>
      <c r="BW9" s="55">
        <f t="shared" si="12"/>
        <v>176.26865671641792</v>
      </c>
      <c r="BX9" s="54" t="e">
        <f>BV9-#REF!</f>
        <v>#REF!</v>
      </c>
      <c r="BY9" s="54">
        <v>292</v>
      </c>
      <c r="BZ9" s="54"/>
      <c r="CA9" s="38">
        <v>1617</v>
      </c>
      <c r="CB9" s="38">
        <v>687</v>
      </c>
      <c r="CC9" s="56">
        <f t="shared" si="13"/>
        <v>27.386914565324876</v>
      </c>
      <c r="CD9" s="57" t="e">
        <f t="shared" si="14"/>
        <v>#REF!</v>
      </c>
      <c r="CE9" s="57">
        <v>18.100000000000001</v>
      </c>
      <c r="CF9" s="43">
        <v>480</v>
      </c>
      <c r="CG9" s="45">
        <v>480</v>
      </c>
      <c r="CH9" s="43">
        <v>391</v>
      </c>
      <c r="CI9" s="58">
        <v>1880</v>
      </c>
      <c r="CJ9" s="59">
        <f t="shared" si="7"/>
        <v>1880</v>
      </c>
      <c r="CK9" s="60"/>
      <c r="CL9" s="43">
        <v>20</v>
      </c>
      <c r="CM9" s="43"/>
      <c r="CN9" s="43">
        <v>1860</v>
      </c>
      <c r="CO9" s="43">
        <f t="shared" si="2"/>
        <v>0</v>
      </c>
      <c r="CP9" s="43">
        <v>3490</v>
      </c>
      <c r="CQ9" s="43">
        <f t="shared" si="3"/>
        <v>0</v>
      </c>
      <c r="CR9" s="61">
        <f t="shared" si="4"/>
        <v>18.763440860215056</v>
      </c>
      <c r="CS9" s="62">
        <v>95</v>
      </c>
      <c r="CT9" s="62">
        <f t="shared" si="5"/>
        <v>100</v>
      </c>
      <c r="CU9" s="64"/>
      <c r="CV9" s="64"/>
      <c r="CW9" s="64"/>
      <c r="CX9" s="64"/>
      <c r="CY9" s="64"/>
      <c r="CZ9" s="64"/>
      <c r="DA9" s="65">
        <v>1100</v>
      </c>
      <c r="DB9" s="64">
        <v>1079</v>
      </c>
      <c r="DC9" s="66">
        <f t="shared" si="8"/>
        <v>98.090909090909093</v>
      </c>
      <c r="DD9" s="64">
        <f t="shared" si="6"/>
        <v>17</v>
      </c>
      <c r="DE9" s="43">
        <v>2</v>
      </c>
      <c r="DF9" s="62">
        <v>99</v>
      </c>
      <c r="DG9" s="64">
        <v>99</v>
      </c>
      <c r="DH9" s="62">
        <v>363</v>
      </c>
      <c r="DI9" s="64">
        <v>363</v>
      </c>
      <c r="DJ9" s="67"/>
      <c r="DK9" s="67"/>
      <c r="DL9" s="68">
        <v>882</v>
      </c>
      <c r="DM9" s="69"/>
      <c r="DN9" s="69"/>
      <c r="DO9" s="69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K9" s="43">
        <v>1860</v>
      </c>
      <c r="EL9" s="43">
        <v>3490</v>
      </c>
      <c r="EM9" s="64">
        <v>1062</v>
      </c>
    </row>
    <row r="10" spans="1:148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9"/>
        <v>100</v>
      </c>
      <c r="BK10" s="55" t="e">
        <f>BI10-#REF!</f>
        <v>#REF!</v>
      </c>
      <c r="BL10" s="53">
        <v>380</v>
      </c>
      <c r="BM10" s="54">
        <v>160</v>
      </c>
      <c r="BN10" s="55">
        <f t="shared" si="10"/>
        <v>42.105263157894733</v>
      </c>
      <c r="BO10" s="55" t="e">
        <f>BM10-#REF!</f>
        <v>#REF!</v>
      </c>
      <c r="BP10" s="53">
        <v>3800</v>
      </c>
      <c r="BQ10" s="54">
        <v>3850</v>
      </c>
      <c r="BR10" s="55">
        <f t="shared" si="11"/>
        <v>101.31578947368421</v>
      </c>
      <c r="BS10" s="55" t="e">
        <f>BQ10-#REF!</f>
        <v>#REF!</v>
      </c>
      <c r="BT10" s="53"/>
      <c r="BU10" s="53"/>
      <c r="BV10" s="54"/>
      <c r="BW10" s="55"/>
      <c r="BX10" s="54" t="e">
        <f>BV10-#REF!</f>
        <v>#REF!</v>
      </c>
      <c r="BY10" s="54">
        <v>3850</v>
      </c>
      <c r="BZ10" s="54">
        <v>40</v>
      </c>
      <c r="CA10" s="85">
        <v>680</v>
      </c>
      <c r="CB10" s="85">
        <v>700</v>
      </c>
      <c r="CC10" s="56">
        <f t="shared" si="13"/>
        <v>24.651539708265805</v>
      </c>
      <c r="CD10" s="57" t="e">
        <f t="shared" si="14"/>
        <v>#REF!</v>
      </c>
      <c r="CE10" s="57">
        <v>15.2</v>
      </c>
      <c r="CF10" s="43">
        <v>90</v>
      </c>
      <c r="CG10" s="45">
        <v>140</v>
      </c>
      <c r="CH10" s="43">
        <v>90</v>
      </c>
      <c r="CI10" s="58">
        <v>760</v>
      </c>
      <c r="CJ10" s="59">
        <f t="shared" si="7"/>
        <v>760</v>
      </c>
      <c r="CK10" s="60"/>
      <c r="CL10" s="43">
        <v>45</v>
      </c>
      <c r="CM10" s="43"/>
      <c r="CN10" s="43">
        <v>715</v>
      </c>
      <c r="CO10" s="43">
        <f t="shared" si="2"/>
        <v>0</v>
      </c>
      <c r="CP10" s="43">
        <v>2088</v>
      </c>
      <c r="CQ10" s="43">
        <f t="shared" si="3"/>
        <v>0</v>
      </c>
      <c r="CR10" s="61">
        <f t="shared" si="4"/>
        <v>29.2027972027972</v>
      </c>
      <c r="CS10" s="62">
        <v>35</v>
      </c>
      <c r="CT10" s="62">
        <f t="shared" si="5"/>
        <v>100</v>
      </c>
      <c r="CU10" s="64"/>
      <c r="CV10" s="66"/>
      <c r="CW10" s="66"/>
      <c r="CX10" s="66"/>
      <c r="CY10" s="66"/>
      <c r="CZ10" s="66"/>
      <c r="DA10" s="65">
        <v>800</v>
      </c>
      <c r="DB10" s="64">
        <v>615</v>
      </c>
      <c r="DC10" s="64">
        <f t="shared" si="8"/>
        <v>76.875</v>
      </c>
      <c r="DD10" s="64">
        <f t="shared" si="6"/>
        <v>20</v>
      </c>
      <c r="DE10" s="43">
        <v>1</v>
      </c>
      <c r="DF10" s="62">
        <v>30</v>
      </c>
      <c r="DG10" s="64">
        <v>21</v>
      </c>
      <c r="DH10" s="62">
        <v>180</v>
      </c>
      <c r="DI10" s="64">
        <v>220</v>
      </c>
      <c r="DJ10" s="67"/>
      <c r="DK10" s="403">
        <v>0</v>
      </c>
      <c r="DL10" s="68">
        <v>617</v>
      </c>
      <c r="DM10" s="69">
        <v>40</v>
      </c>
      <c r="DN10" s="69"/>
      <c r="DO10" s="69">
        <v>40</v>
      </c>
      <c r="DP10" s="51">
        <v>402</v>
      </c>
      <c r="DQ10" s="70">
        <f t="shared" ref="DQ10:DQ15" si="15">DP10/DO10*10</f>
        <v>100.5</v>
      </c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K10" s="43">
        <v>715</v>
      </c>
      <c r="EL10" s="43">
        <v>2088</v>
      </c>
      <c r="EM10" s="64">
        <v>595</v>
      </c>
    </row>
    <row r="11" spans="1:148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9"/>
        <v>100</v>
      </c>
      <c r="BK11" s="55" t="e">
        <f>BI11-#REF!</f>
        <v>#REF!</v>
      </c>
      <c r="BL11" s="53">
        <v>230</v>
      </c>
      <c r="BM11" s="54">
        <v>315</v>
      </c>
      <c r="BN11" s="55">
        <f t="shared" si="10"/>
        <v>136.95652173913044</v>
      </c>
      <c r="BO11" s="55" t="e">
        <f>BM11-#REF!</f>
        <v>#REF!</v>
      </c>
      <c r="BP11" s="53">
        <v>680</v>
      </c>
      <c r="BQ11" s="54">
        <v>830</v>
      </c>
      <c r="BR11" s="55">
        <f t="shared" si="11"/>
        <v>122.05882352941177</v>
      </c>
      <c r="BS11" s="55" t="e">
        <f>BQ11-#REF!</f>
        <v>#REF!</v>
      </c>
      <c r="BT11" s="53">
        <v>1690</v>
      </c>
      <c r="BU11" s="53">
        <v>2200</v>
      </c>
      <c r="BV11" s="54">
        <v>2200</v>
      </c>
      <c r="BW11" s="55">
        <f t="shared" si="12"/>
        <v>100</v>
      </c>
      <c r="BX11" s="54" t="e">
        <f>BV11-#REF!</f>
        <v>#REF!</v>
      </c>
      <c r="BY11" s="54"/>
      <c r="BZ11" s="54"/>
      <c r="CA11" s="85">
        <v>450</v>
      </c>
      <c r="CB11" s="85">
        <v>480</v>
      </c>
      <c r="CC11" s="56">
        <f t="shared" si="13"/>
        <v>21.805182957393484</v>
      </c>
      <c r="CD11" s="57" t="e">
        <f t="shared" si="14"/>
        <v>#REF!</v>
      </c>
      <c r="CE11" s="57">
        <v>12.2</v>
      </c>
      <c r="CF11" s="80">
        <v>70</v>
      </c>
      <c r="CG11" s="45">
        <v>70</v>
      </c>
      <c r="CH11" s="80">
        <v>70</v>
      </c>
      <c r="CI11" s="58">
        <v>590</v>
      </c>
      <c r="CJ11" s="59">
        <f t="shared" si="7"/>
        <v>590</v>
      </c>
      <c r="CK11" s="60"/>
      <c r="CL11" s="43">
        <v>45</v>
      </c>
      <c r="CM11" s="43"/>
      <c r="CN11" s="43">
        <v>545</v>
      </c>
      <c r="CO11" s="43">
        <f t="shared" si="2"/>
        <v>0</v>
      </c>
      <c r="CP11" s="43">
        <v>1526</v>
      </c>
      <c r="CQ11" s="43">
        <f t="shared" si="3"/>
        <v>0</v>
      </c>
      <c r="CR11" s="61">
        <f t="shared" si="4"/>
        <v>28</v>
      </c>
      <c r="CS11" s="62">
        <v>40</v>
      </c>
      <c r="CT11" s="62">
        <f t="shared" si="5"/>
        <v>100</v>
      </c>
      <c r="CU11" s="64"/>
      <c r="CV11" s="66"/>
      <c r="CW11" s="66"/>
      <c r="CX11" s="66"/>
      <c r="CY11" s="66"/>
      <c r="CZ11" s="66"/>
      <c r="DA11" s="65">
        <v>500</v>
      </c>
      <c r="DB11" s="64">
        <v>500</v>
      </c>
      <c r="DC11" s="66">
        <f t="shared" si="8"/>
        <v>100</v>
      </c>
      <c r="DD11" s="64">
        <f t="shared" si="6"/>
        <v>0</v>
      </c>
      <c r="DE11" s="43"/>
      <c r="DF11" s="62">
        <v>15</v>
      </c>
      <c r="DG11" s="64">
        <v>15</v>
      </c>
      <c r="DH11" s="62">
        <v>131</v>
      </c>
      <c r="DI11" s="64">
        <v>140</v>
      </c>
      <c r="DJ11" s="67"/>
      <c r="DK11" s="403">
        <v>0</v>
      </c>
      <c r="DL11" s="68">
        <v>375</v>
      </c>
      <c r="DM11" s="69">
        <v>20</v>
      </c>
      <c r="DN11" s="69">
        <v>15</v>
      </c>
      <c r="DO11" s="69">
        <v>20</v>
      </c>
      <c r="DP11" s="51">
        <v>240</v>
      </c>
      <c r="DQ11" s="51">
        <f t="shared" si="15"/>
        <v>120</v>
      </c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K11" s="43">
        <v>545</v>
      </c>
      <c r="EL11" s="43">
        <v>1526</v>
      </c>
      <c r="EM11" s="64">
        <v>500</v>
      </c>
    </row>
    <row r="12" spans="1:148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9"/>
        <v>100</v>
      </c>
      <c r="BK12" s="55" t="e">
        <f>BI12-#REF!</f>
        <v>#REF!</v>
      </c>
      <c r="BL12" s="53">
        <v>1630</v>
      </c>
      <c r="BM12" s="54">
        <v>564</v>
      </c>
      <c r="BN12" s="55">
        <f t="shared" si="10"/>
        <v>34.601226993865033</v>
      </c>
      <c r="BO12" s="55" t="e">
        <f>BM12-#REF!</f>
        <v>#REF!</v>
      </c>
      <c r="BP12" s="53">
        <v>3700</v>
      </c>
      <c r="BQ12" s="54">
        <v>1990</v>
      </c>
      <c r="BR12" s="55">
        <f t="shared" si="11"/>
        <v>53.783783783783775</v>
      </c>
      <c r="BS12" s="55" t="e">
        <f>BQ12-#REF!</f>
        <v>#REF!</v>
      </c>
      <c r="BT12" s="53">
        <v>3600</v>
      </c>
      <c r="BU12" s="53">
        <v>4800</v>
      </c>
      <c r="BV12" s="54">
        <v>7902</v>
      </c>
      <c r="BW12" s="55">
        <f t="shared" si="12"/>
        <v>164.625</v>
      </c>
      <c r="BX12" s="54" t="e">
        <f>BV12-#REF!</f>
        <v>#REF!</v>
      </c>
      <c r="BY12" s="54">
        <v>1990</v>
      </c>
      <c r="BZ12" s="54">
        <v>400</v>
      </c>
      <c r="CA12" s="38">
        <v>750</v>
      </c>
      <c r="CB12" s="38">
        <v>1336</v>
      </c>
      <c r="CC12" s="56">
        <f t="shared" si="13"/>
        <v>15.093499394291319</v>
      </c>
      <c r="CD12" s="57" t="e">
        <f t="shared" si="14"/>
        <v>#REF!</v>
      </c>
      <c r="CE12" s="57">
        <v>10</v>
      </c>
      <c r="CF12" s="80">
        <v>250</v>
      </c>
      <c r="CG12" s="45">
        <v>250</v>
      </c>
      <c r="CH12" s="80">
        <v>250</v>
      </c>
      <c r="CI12" s="58">
        <v>1380</v>
      </c>
      <c r="CJ12" s="59">
        <f t="shared" si="7"/>
        <v>1380</v>
      </c>
      <c r="CK12" s="60">
        <v>162</v>
      </c>
      <c r="CL12" s="43"/>
      <c r="CM12" s="43"/>
      <c r="CN12" s="43">
        <v>1380</v>
      </c>
      <c r="CO12" s="43">
        <f t="shared" si="2"/>
        <v>0</v>
      </c>
      <c r="CP12" s="43">
        <v>4290</v>
      </c>
      <c r="CQ12" s="43">
        <f t="shared" si="3"/>
        <v>240</v>
      </c>
      <c r="CR12" s="61">
        <f t="shared" si="4"/>
        <v>31.086956521739133</v>
      </c>
      <c r="CS12" s="62">
        <v>140</v>
      </c>
      <c r="CT12" s="62">
        <f t="shared" si="5"/>
        <v>100</v>
      </c>
      <c r="CU12" s="64"/>
      <c r="CV12" s="64"/>
      <c r="CW12" s="64"/>
      <c r="CX12" s="64"/>
      <c r="CY12" s="64"/>
      <c r="CZ12" s="64"/>
      <c r="DA12" s="65">
        <v>1800</v>
      </c>
      <c r="DB12" s="64">
        <v>692</v>
      </c>
      <c r="DC12" s="66">
        <f t="shared" si="8"/>
        <v>38.444444444444443</v>
      </c>
      <c r="DD12" s="64">
        <f t="shared" si="6"/>
        <v>30</v>
      </c>
      <c r="DE12" s="43">
        <v>1</v>
      </c>
      <c r="DF12" s="62">
        <v>55</v>
      </c>
      <c r="DG12" s="64">
        <v>55</v>
      </c>
      <c r="DH12" s="62">
        <v>350</v>
      </c>
      <c r="DI12" s="64">
        <v>350</v>
      </c>
      <c r="DJ12" s="67"/>
      <c r="DK12" s="403"/>
      <c r="DL12" s="68">
        <v>1502</v>
      </c>
      <c r="DM12" s="69">
        <v>41</v>
      </c>
      <c r="DN12" s="69"/>
      <c r="DO12" s="69">
        <v>41</v>
      </c>
      <c r="DP12" s="51">
        <v>679</v>
      </c>
      <c r="DQ12" s="70">
        <f t="shared" si="15"/>
        <v>165.60975609756099</v>
      </c>
      <c r="DR12" s="51">
        <v>25</v>
      </c>
      <c r="DS12" s="51"/>
      <c r="DT12" s="69">
        <v>25</v>
      </c>
      <c r="DU12" s="51">
        <v>360</v>
      </c>
      <c r="DV12" s="51">
        <f>DU12/DT12*10</f>
        <v>144</v>
      </c>
      <c r="DW12" s="51">
        <v>20</v>
      </c>
      <c r="DX12" s="51"/>
      <c r="DY12" s="69">
        <v>20</v>
      </c>
      <c r="DZ12" s="51">
        <v>318</v>
      </c>
      <c r="EA12" s="51">
        <f>DZ12/DY12*10</f>
        <v>159</v>
      </c>
      <c r="EB12" s="51">
        <v>25</v>
      </c>
      <c r="EC12" s="81">
        <v>25</v>
      </c>
      <c r="ED12" s="81">
        <v>1957</v>
      </c>
      <c r="EE12" s="51">
        <f>ED12/EC12*10</f>
        <v>782.8</v>
      </c>
      <c r="EF12" s="51">
        <f>DR12+DW12+EB12</f>
        <v>70</v>
      </c>
      <c r="EG12" s="51">
        <f>DT12+DY12+EC12</f>
        <v>70</v>
      </c>
      <c r="EH12" s="51">
        <f>DU12+DZ12+ED12</f>
        <v>2635</v>
      </c>
      <c r="EI12" s="51">
        <f>EH12/EG12*10</f>
        <v>376.42857142857144</v>
      </c>
      <c r="EK12" s="43">
        <v>1380</v>
      </c>
      <c r="EL12" s="43">
        <v>4050</v>
      </c>
      <c r="EM12" s="64">
        <v>662</v>
      </c>
    </row>
    <row r="13" spans="1:148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9"/>
        <v>100</v>
      </c>
      <c r="BK13" s="55" t="e">
        <f>BI13-#REF!</f>
        <v>#REF!</v>
      </c>
      <c r="BL13" s="53">
        <v>650</v>
      </c>
      <c r="BM13" s="54">
        <v>800</v>
      </c>
      <c r="BN13" s="55">
        <f t="shared" si="10"/>
        <v>123.07692307692308</v>
      </c>
      <c r="BO13" s="55" t="e">
        <f>BM13-#REF!</f>
        <v>#REF!</v>
      </c>
      <c r="BP13" s="53">
        <v>2850</v>
      </c>
      <c r="BQ13" s="54">
        <v>3030</v>
      </c>
      <c r="BR13" s="55">
        <f t="shared" si="11"/>
        <v>106.31578947368421</v>
      </c>
      <c r="BS13" s="55" t="e">
        <f>BQ13-#REF!</f>
        <v>#REF!</v>
      </c>
      <c r="BT13" s="53"/>
      <c r="BU13" s="53"/>
      <c r="BV13" s="54"/>
      <c r="BW13" s="55"/>
      <c r="BX13" s="54" t="e">
        <f>BV13-#REF!</f>
        <v>#REF!</v>
      </c>
      <c r="BY13" s="54">
        <v>3030</v>
      </c>
      <c r="BZ13" s="54">
        <v>50</v>
      </c>
      <c r="CA13" s="85">
        <v>620</v>
      </c>
      <c r="CB13" s="85">
        <v>730</v>
      </c>
      <c r="CC13" s="56">
        <f t="shared" si="13"/>
        <v>26.349914236706692</v>
      </c>
      <c r="CD13" s="57" t="e">
        <f t="shared" si="14"/>
        <v>#REF!</v>
      </c>
      <c r="CE13" s="57">
        <v>22</v>
      </c>
      <c r="CF13" s="80">
        <v>350</v>
      </c>
      <c r="CG13" s="45">
        <v>350</v>
      </c>
      <c r="CH13" s="80">
        <v>350</v>
      </c>
      <c r="CI13" s="58">
        <v>1113</v>
      </c>
      <c r="CJ13" s="59">
        <f t="shared" si="7"/>
        <v>1113</v>
      </c>
      <c r="CK13" s="60"/>
      <c r="CL13" s="43">
        <v>196</v>
      </c>
      <c r="CM13" s="57"/>
      <c r="CN13" s="43">
        <v>917</v>
      </c>
      <c r="CO13" s="43">
        <f t="shared" si="2"/>
        <v>0</v>
      </c>
      <c r="CP13" s="43">
        <v>2256</v>
      </c>
      <c r="CQ13" s="43">
        <f t="shared" si="3"/>
        <v>0</v>
      </c>
      <c r="CR13" s="61">
        <f t="shared" si="4"/>
        <v>24.601962922573609</v>
      </c>
      <c r="CS13" s="62">
        <v>45</v>
      </c>
      <c r="CT13" s="62">
        <f t="shared" si="5"/>
        <v>100</v>
      </c>
      <c r="CU13" s="64"/>
      <c r="CV13" s="64"/>
      <c r="CW13" s="64"/>
      <c r="CX13" s="64"/>
      <c r="CY13" s="64"/>
      <c r="CZ13" s="64"/>
      <c r="DA13" s="65">
        <v>800</v>
      </c>
      <c r="DB13" s="64">
        <v>570</v>
      </c>
      <c r="DC13" s="66">
        <f t="shared" si="8"/>
        <v>71.25</v>
      </c>
      <c r="DD13" s="64">
        <f t="shared" si="6"/>
        <v>20</v>
      </c>
      <c r="DE13" s="43">
        <v>1</v>
      </c>
      <c r="DF13" s="62">
        <v>77</v>
      </c>
      <c r="DG13" s="64">
        <v>77</v>
      </c>
      <c r="DH13" s="62">
        <v>252</v>
      </c>
      <c r="DI13" s="64">
        <v>260</v>
      </c>
      <c r="DJ13" s="67"/>
      <c r="DK13" s="67">
        <v>10</v>
      </c>
      <c r="DL13" s="68">
        <v>583</v>
      </c>
      <c r="DM13" s="69">
        <v>20</v>
      </c>
      <c r="DN13" s="51"/>
      <c r="DO13" s="69">
        <v>20</v>
      </c>
      <c r="DP13" s="51">
        <v>160</v>
      </c>
      <c r="DQ13" s="70">
        <f t="shared" si="15"/>
        <v>80</v>
      </c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K13" s="43">
        <v>917</v>
      </c>
      <c r="EL13" s="43">
        <v>2256</v>
      </c>
      <c r="EM13" s="64">
        <v>550</v>
      </c>
    </row>
    <row r="14" spans="1:148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9"/>
        <v>100</v>
      </c>
      <c r="BK14" s="55" t="e">
        <f>BI14-#REF!</f>
        <v>#REF!</v>
      </c>
      <c r="BL14" s="53">
        <v>500</v>
      </c>
      <c r="BM14" s="54">
        <v>670</v>
      </c>
      <c r="BN14" s="55">
        <f t="shared" si="10"/>
        <v>134</v>
      </c>
      <c r="BO14" s="55" t="e">
        <f>BM14-#REF!</f>
        <v>#REF!</v>
      </c>
      <c r="BP14" s="53">
        <v>1100</v>
      </c>
      <c r="BQ14" s="54">
        <v>1100</v>
      </c>
      <c r="BR14" s="55">
        <f t="shared" si="11"/>
        <v>100</v>
      </c>
      <c r="BS14" s="55" t="e">
        <f>BQ14-#REF!</f>
        <v>#REF!</v>
      </c>
      <c r="BT14" s="53">
        <v>3200</v>
      </c>
      <c r="BU14" s="53">
        <v>4300</v>
      </c>
      <c r="BV14" s="54">
        <v>3576</v>
      </c>
      <c r="BW14" s="55">
        <f t="shared" si="12"/>
        <v>83.16279069767441</v>
      </c>
      <c r="BX14" s="54" t="e">
        <f>BV14-#REF!</f>
        <v>#REF!</v>
      </c>
      <c r="BY14" s="54"/>
      <c r="BZ14" s="54">
        <v>100</v>
      </c>
      <c r="CA14" s="38">
        <v>820</v>
      </c>
      <c r="CB14" s="38">
        <v>380</v>
      </c>
      <c r="CC14" s="56">
        <f t="shared" si="13"/>
        <v>22.964124996506136</v>
      </c>
      <c r="CD14" s="57" t="e">
        <f t="shared" si="14"/>
        <v>#REF!</v>
      </c>
      <c r="CE14" s="57">
        <v>23.5</v>
      </c>
      <c r="CF14" s="43">
        <v>150</v>
      </c>
      <c r="CG14" s="45">
        <v>150</v>
      </c>
      <c r="CH14" s="80">
        <v>150</v>
      </c>
      <c r="CI14" s="58">
        <v>1085</v>
      </c>
      <c r="CJ14" s="59">
        <f t="shared" si="7"/>
        <v>1085</v>
      </c>
      <c r="CK14" s="60"/>
      <c r="CL14" s="43">
        <v>200</v>
      </c>
      <c r="CM14" s="43"/>
      <c r="CN14" s="43">
        <v>885</v>
      </c>
      <c r="CO14" s="43">
        <f t="shared" si="2"/>
        <v>0</v>
      </c>
      <c r="CP14" s="43">
        <v>2252</v>
      </c>
      <c r="CQ14" s="43">
        <f t="shared" si="3"/>
        <v>0</v>
      </c>
      <c r="CR14" s="61">
        <f t="shared" si="4"/>
        <v>25.44632768361582</v>
      </c>
      <c r="CS14" s="62">
        <v>40</v>
      </c>
      <c r="CT14" s="62">
        <f t="shared" si="5"/>
        <v>100</v>
      </c>
      <c r="CU14" s="64"/>
      <c r="CV14" s="64"/>
      <c r="CW14" s="64"/>
      <c r="CX14" s="64"/>
      <c r="CY14" s="64"/>
      <c r="CZ14" s="64"/>
      <c r="DA14" s="65">
        <v>900</v>
      </c>
      <c r="DB14" s="64">
        <v>520</v>
      </c>
      <c r="DC14" s="66">
        <f t="shared" si="8"/>
        <v>57.777777777777771</v>
      </c>
      <c r="DD14" s="64">
        <f t="shared" si="6"/>
        <v>20</v>
      </c>
      <c r="DE14" s="43">
        <v>2</v>
      </c>
      <c r="DF14" s="62">
        <v>56</v>
      </c>
      <c r="DG14" s="64"/>
      <c r="DH14" s="62">
        <v>223</v>
      </c>
      <c r="DI14" s="64">
        <v>290</v>
      </c>
      <c r="DJ14" s="67"/>
      <c r="DK14" s="403">
        <v>0</v>
      </c>
      <c r="DL14" s="68">
        <v>538</v>
      </c>
      <c r="DM14" s="69">
        <v>7</v>
      </c>
      <c r="DN14" s="69"/>
      <c r="DO14" s="69">
        <v>7</v>
      </c>
      <c r="DP14" s="51">
        <v>18</v>
      </c>
      <c r="DQ14" s="70">
        <f t="shared" si="15"/>
        <v>25.714285714285715</v>
      </c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K14" s="43">
        <v>885</v>
      </c>
      <c r="EL14" s="43">
        <v>2252</v>
      </c>
      <c r="EM14" s="64">
        <v>500</v>
      </c>
    </row>
    <row r="15" spans="1:148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9"/>
        <v>100</v>
      </c>
      <c r="BK15" s="55" t="e">
        <f>BI15-#REF!</f>
        <v>#REF!</v>
      </c>
      <c r="BL15" s="53">
        <v>750</v>
      </c>
      <c r="BM15" s="54">
        <v>1420</v>
      </c>
      <c r="BN15" s="55">
        <f t="shared" si="10"/>
        <v>189.33333333333334</v>
      </c>
      <c r="BO15" s="55" t="e">
        <f>BM15-#REF!</f>
        <v>#REF!</v>
      </c>
      <c r="BP15" s="53">
        <v>2460</v>
      </c>
      <c r="BQ15" s="54">
        <v>4600</v>
      </c>
      <c r="BR15" s="55">
        <f t="shared" si="11"/>
        <v>186.99186991869919</v>
      </c>
      <c r="BS15" s="55" t="e">
        <f>BQ15-#REF!</f>
        <v>#REF!</v>
      </c>
      <c r="BT15" s="53">
        <v>3780</v>
      </c>
      <c r="BU15" s="53">
        <v>5000</v>
      </c>
      <c r="BV15" s="54"/>
      <c r="BW15" s="55">
        <f t="shared" si="12"/>
        <v>0</v>
      </c>
      <c r="BX15" s="54" t="e">
        <f>BV15-#REF!</f>
        <v>#REF!</v>
      </c>
      <c r="BY15" s="54">
        <v>4600</v>
      </c>
      <c r="BZ15" s="54">
        <v>130</v>
      </c>
      <c r="CA15" s="38">
        <v>580</v>
      </c>
      <c r="CB15" s="38">
        <v>790</v>
      </c>
      <c r="CC15" s="56">
        <f t="shared" si="13"/>
        <v>33.536931818181813</v>
      </c>
      <c r="CD15" s="57" t="e">
        <f t="shared" si="14"/>
        <v>#REF!</v>
      </c>
      <c r="CE15" s="57">
        <v>26</v>
      </c>
      <c r="CF15" s="43">
        <v>1000</v>
      </c>
      <c r="CG15" s="45">
        <v>1000</v>
      </c>
      <c r="CH15" s="80">
        <v>1000</v>
      </c>
      <c r="CI15" s="58">
        <v>2000</v>
      </c>
      <c r="CJ15" s="59">
        <f t="shared" si="7"/>
        <v>2000</v>
      </c>
      <c r="CK15" s="60">
        <v>150</v>
      </c>
      <c r="CL15" s="43">
        <v>480</v>
      </c>
      <c r="CM15" s="43"/>
      <c r="CN15" s="43">
        <v>1520</v>
      </c>
      <c r="CO15" s="43">
        <f t="shared" si="2"/>
        <v>0</v>
      </c>
      <c r="CP15" s="404">
        <v>2540</v>
      </c>
      <c r="CQ15" s="43">
        <f t="shared" si="3"/>
        <v>32</v>
      </c>
      <c r="CR15" s="61">
        <f t="shared" si="4"/>
        <v>16.710526315789473</v>
      </c>
      <c r="CS15" s="62">
        <v>80</v>
      </c>
      <c r="CT15" s="62">
        <f t="shared" si="5"/>
        <v>100</v>
      </c>
      <c r="CU15" s="64"/>
      <c r="CV15" s="66"/>
      <c r="CW15" s="66"/>
      <c r="CX15" s="66"/>
      <c r="CY15" s="66"/>
      <c r="CZ15" s="66"/>
      <c r="DA15" s="65">
        <v>1200</v>
      </c>
      <c r="DB15" s="64">
        <v>570</v>
      </c>
      <c r="DC15" s="66">
        <f t="shared" si="8"/>
        <v>47.5</v>
      </c>
      <c r="DD15" s="64">
        <f t="shared" si="6"/>
        <v>30</v>
      </c>
      <c r="DE15" s="43">
        <v>2</v>
      </c>
      <c r="DF15" s="62">
        <v>220</v>
      </c>
      <c r="DG15" s="64">
        <v>220</v>
      </c>
      <c r="DH15" s="62">
        <v>345</v>
      </c>
      <c r="DI15" s="438">
        <v>420</v>
      </c>
      <c r="DJ15" s="67"/>
      <c r="DK15" s="67"/>
      <c r="DL15" s="68">
        <v>704</v>
      </c>
      <c r="DM15" s="69">
        <v>5</v>
      </c>
      <c r="DN15" s="69"/>
      <c r="DO15" s="69">
        <v>5</v>
      </c>
      <c r="DP15" s="51">
        <v>60</v>
      </c>
      <c r="DQ15" s="51">
        <f t="shared" si="15"/>
        <v>120</v>
      </c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K15" s="43">
        <v>1520</v>
      </c>
      <c r="EL15" s="43">
        <v>2508</v>
      </c>
      <c r="EM15" s="64">
        <v>540</v>
      </c>
    </row>
    <row r="16" spans="1:148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9"/>
        <v>100</v>
      </c>
      <c r="BK16" s="55" t="e">
        <f>BI16-#REF!</f>
        <v>#REF!</v>
      </c>
      <c r="BL16" s="53">
        <v>590</v>
      </c>
      <c r="BM16" s="54">
        <v>706</v>
      </c>
      <c r="BN16" s="55">
        <f t="shared" si="10"/>
        <v>119.66101694915254</v>
      </c>
      <c r="BO16" s="55" t="e">
        <f>BM16-#REF!</f>
        <v>#REF!</v>
      </c>
      <c r="BP16" s="53">
        <v>3200</v>
      </c>
      <c r="BQ16" s="54">
        <v>5142</v>
      </c>
      <c r="BR16" s="55">
        <f t="shared" si="11"/>
        <v>160.6875</v>
      </c>
      <c r="BS16" s="55" t="e">
        <f>BQ16-#REF!</f>
        <v>#REF!</v>
      </c>
      <c r="BT16" s="53">
        <v>5700</v>
      </c>
      <c r="BU16" s="53">
        <v>7580</v>
      </c>
      <c r="BV16" s="54">
        <v>5320</v>
      </c>
      <c r="BW16" s="55">
        <f t="shared" si="12"/>
        <v>70.184696569920845</v>
      </c>
      <c r="BX16" s="54" t="e">
        <f>BV16-#REF!</f>
        <v>#REF!</v>
      </c>
      <c r="BY16" s="54"/>
      <c r="BZ16" s="54">
        <v>0</v>
      </c>
      <c r="CA16" s="85">
        <v>1030</v>
      </c>
      <c r="CB16" s="85">
        <v>1068</v>
      </c>
      <c r="CC16" s="56">
        <f t="shared" si="13"/>
        <v>26.015437987857762</v>
      </c>
      <c r="CD16" s="57" t="e">
        <f t="shared" si="14"/>
        <v>#REF!</v>
      </c>
      <c r="CE16" s="57">
        <v>23.8</v>
      </c>
      <c r="CF16" s="80">
        <v>500</v>
      </c>
      <c r="CG16" s="45">
        <v>500</v>
      </c>
      <c r="CH16" s="80">
        <v>500</v>
      </c>
      <c r="CI16" s="58">
        <v>1863</v>
      </c>
      <c r="CJ16" s="59">
        <f t="shared" si="7"/>
        <v>1863</v>
      </c>
      <c r="CK16" s="60">
        <v>311</v>
      </c>
      <c r="CL16" s="43">
        <v>310</v>
      </c>
      <c r="CM16" s="43"/>
      <c r="CN16" s="43">
        <v>1553</v>
      </c>
      <c r="CO16" s="43">
        <f t="shared" si="2"/>
        <v>0</v>
      </c>
      <c r="CP16" s="43">
        <v>3246</v>
      </c>
      <c r="CQ16" s="43">
        <f t="shared" si="3"/>
        <v>0</v>
      </c>
      <c r="CR16" s="61">
        <f t="shared" si="4"/>
        <v>20.901481004507403</v>
      </c>
      <c r="CS16" s="62">
        <v>42</v>
      </c>
      <c r="CT16" s="62">
        <f t="shared" si="5"/>
        <v>100</v>
      </c>
      <c r="CU16" s="64"/>
      <c r="CV16" s="64">
        <v>355</v>
      </c>
      <c r="CW16" s="64">
        <v>355</v>
      </c>
      <c r="CX16" s="64">
        <f>CW16/CV16*100</f>
        <v>100</v>
      </c>
      <c r="CY16" s="64">
        <v>120</v>
      </c>
      <c r="CZ16" s="64">
        <v>168</v>
      </c>
      <c r="DA16" s="65">
        <v>1700</v>
      </c>
      <c r="DB16" s="64">
        <v>1236</v>
      </c>
      <c r="DC16" s="66">
        <f t="shared" si="8"/>
        <v>72.705882352941174</v>
      </c>
      <c r="DD16" s="64">
        <f t="shared" si="6"/>
        <v>110</v>
      </c>
      <c r="DE16" s="43">
        <v>4</v>
      </c>
      <c r="DF16" s="62">
        <v>110</v>
      </c>
      <c r="DG16" s="64">
        <v>110</v>
      </c>
      <c r="DH16" s="62">
        <v>325</v>
      </c>
      <c r="DI16" s="64">
        <v>400</v>
      </c>
      <c r="DJ16" s="67">
        <v>44</v>
      </c>
      <c r="DK16" s="67"/>
      <c r="DL16" s="68">
        <v>1153</v>
      </c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K16" s="43">
        <v>1553</v>
      </c>
      <c r="EL16" s="43">
        <v>3246</v>
      </c>
      <c r="EM16" s="64">
        <v>1126</v>
      </c>
    </row>
    <row r="17" spans="1:143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9"/>
        <v>100</v>
      </c>
      <c r="BK17" s="55" t="e">
        <f>BI17-#REF!</f>
        <v>#REF!</v>
      </c>
      <c r="BL17" s="53">
        <v>280</v>
      </c>
      <c r="BM17" s="54">
        <v>280</v>
      </c>
      <c r="BN17" s="55">
        <f t="shared" si="10"/>
        <v>100</v>
      </c>
      <c r="BO17" s="55" t="e">
        <f>BM17-#REF!</f>
        <v>#REF!</v>
      </c>
      <c r="BP17" s="53"/>
      <c r="BQ17" s="54">
        <v>1800</v>
      </c>
      <c r="BR17" s="55"/>
      <c r="BS17" s="55" t="e">
        <f>BQ17-#REF!</f>
        <v>#REF!</v>
      </c>
      <c r="BT17" s="53">
        <v>630</v>
      </c>
      <c r="BU17" s="53">
        <v>850</v>
      </c>
      <c r="BV17" s="54">
        <v>850</v>
      </c>
      <c r="BW17" s="55">
        <f t="shared" si="12"/>
        <v>100</v>
      </c>
      <c r="BX17" s="54" t="e">
        <f>BV17-#REF!</f>
        <v>#REF!</v>
      </c>
      <c r="BY17" s="54"/>
      <c r="BZ17" s="54">
        <v>80</v>
      </c>
      <c r="CA17" s="85">
        <v>100</v>
      </c>
      <c r="CB17" s="85">
        <v>100</v>
      </c>
      <c r="CC17" s="56">
        <f t="shared" si="13"/>
        <v>35.780229261678784</v>
      </c>
      <c r="CD17" s="57" t="e">
        <f t="shared" si="14"/>
        <v>#REF!</v>
      </c>
      <c r="CE17" s="57">
        <v>22.4</v>
      </c>
      <c r="CF17" s="80">
        <v>100</v>
      </c>
      <c r="CG17" s="45">
        <v>100</v>
      </c>
      <c r="CH17" s="80">
        <v>100</v>
      </c>
      <c r="CI17" s="58">
        <v>520</v>
      </c>
      <c r="CJ17" s="59">
        <f t="shared" si="7"/>
        <v>520</v>
      </c>
      <c r="CK17" s="60"/>
      <c r="CL17" s="43">
        <v>50</v>
      </c>
      <c r="CM17" s="43"/>
      <c r="CN17" s="43">
        <v>470</v>
      </c>
      <c r="CO17" s="43">
        <f t="shared" si="2"/>
        <v>0</v>
      </c>
      <c r="CP17" s="43">
        <v>1410</v>
      </c>
      <c r="CQ17" s="43">
        <f t="shared" si="3"/>
        <v>0</v>
      </c>
      <c r="CR17" s="61">
        <f t="shared" si="4"/>
        <v>30</v>
      </c>
      <c r="CS17" s="62">
        <v>14</v>
      </c>
      <c r="CT17" s="62">
        <f t="shared" si="5"/>
        <v>100</v>
      </c>
      <c r="CU17" s="64"/>
      <c r="CV17" s="66"/>
      <c r="CW17" s="66"/>
      <c r="CX17" s="64"/>
      <c r="CY17" s="64"/>
      <c r="CZ17" s="64"/>
      <c r="DA17" s="65">
        <v>350</v>
      </c>
      <c r="DB17" s="64">
        <v>360</v>
      </c>
      <c r="DC17" s="64">
        <f t="shared" si="8"/>
        <v>102.85714285714285</v>
      </c>
      <c r="DD17" s="64">
        <f t="shared" si="6"/>
        <v>0</v>
      </c>
      <c r="DE17" s="43"/>
      <c r="DF17" s="62">
        <v>57</v>
      </c>
      <c r="DG17" s="64">
        <v>60</v>
      </c>
      <c r="DH17" s="62">
        <v>80</v>
      </c>
      <c r="DI17" s="64">
        <v>145</v>
      </c>
      <c r="DJ17" s="67"/>
      <c r="DK17" s="403">
        <v>0</v>
      </c>
      <c r="DL17" s="68">
        <v>244</v>
      </c>
      <c r="DM17" s="69">
        <v>10</v>
      </c>
      <c r="DN17" s="69"/>
      <c r="DO17" s="69">
        <v>10</v>
      </c>
      <c r="DP17" s="51">
        <v>100</v>
      </c>
      <c r="DQ17" s="51">
        <f>DP17/DO17*10</f>
        <v>100</v>
      </c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K17" s="43">
        <v>470</v>
      </c>
      <c r="EL17" s="43">
        <v>1410</v>
      </c>
      <c r="EM17" s="64">
        <v>360</v>
      </c>
    </row>
    <row r="18" spans="1:143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9"/>
        <v>100</v>
      </c>
      <c r="BK18" s="55" t="e">
        <f>BI18-#REF!</f>
        <v>#REF!</v>
      </c>
      <c r="BL18" s="53">
        <v>680</v>
      </c>
      <c r="BM18" s="54">
        <v>750</v>
      </c>
      <c r="BN18" s="55">
        <f t="shared" si="10"/>
        <v>110.29411764705883</v>
      </c>
      <c r="BO18" s="55" t="e">
        <f>BM18-#REF!</f>
        <v>#REF!</v>
      </c>
      <c r="BP18" s="53">
        <v>1300</v>
      </c>
      <c r="BQ18" s="54">
        <v>1385</v>
      </c>
      <c r="BR18" s="55">
        <f t="shared" si="11"/>
        <v>106.53846153846153</v>
      </c>
      <c r="BS18" s="55" t="e">
        <f>BQ18-#REF!</f>
        <v>#REF!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 t="e">
        <f>BV18-#REF!</f>
        <v>#REF!</v>
      </c>
      <c r="BY18" s="54">
        <v>677</v>
      </c>
      <c r="BZ18" s="54">
        <v>170</v>
      </c>
      <c r="CA18" s="38">
        <v>174</v>
      </c>
      <c r="CB18" s="38">
        <v>261</v>
      </c>
      <c r="CC18" s="56">
        <f t="shared" si="13"/>
        <v>25.79000872968939</v>
      </c>
      <c r="CD18" s="57" t="e">
        <f t="shared" si="14"/>
        <v>#REF!</v>
      </c>
      <c r="CE18" s="57">
        <v>22</v>
      </c>
      <c r="CF18" s="80">
        <v>500</v>
      </c>
      <c r="CG18" s="45">
        <v>500</v>
      </c>
      <c r="CH18" s="80">
        <v>500</v>
      </c>
      <c r="CI18" s="58">
        <v>1800</v>
      </c>
      <c r="CJ18" s="59">
        <f t="shared" si="7"/>
        <v>1800</v>
      </c>
      <c r="CK18" s="86"/>
      <c r="CL18" s="43">
        <v>260</v>
      </c>
      <c r="CM18" s="43"/>
      <c r="CN18" s="43">
        <v>1540</v>
      </c>
      <c r="CO18" s="43">
        <f t="shared" si="2"/>
        <v>0</v>
      </c>
      <c r="CP18" s="43">
        <v>2929</v>
      </c>
      <c r="CQ18" s="43">
        <f t="shared" si="3"/>
        <v>0</v>
      </c>
      <c r="CR18" s="61">
        <f t="shared" si="4"/>
        <v>19.019480519480521</v>
      </c>
      <c r="CS18" s="62">
        <v>35</v>
      </c>
      <c r="CT18" s="62">
        <f t="shared" si="5"/>
        <v>100</v>
      </c>
      <c r="CU18" s="64"/>
      <c r="CV18" s="64"/>
      <c r="CW18" s="64"/>
      <c r="CX18" s="64"/>
      <c r="CY18" s="64"/>
      <c r="CZ18" s="64"/>
      <c r="DA18" s="65">
        <v>1500</v>
      </c>
      <c r="DB18" s="64">
        <v>900</v>
      </c>
      <c r="DC18" s="66">
        <f t="shared" si="8"/>
        <v>60</v>
      </c>
      <c r="DD18" s="64">
        <f t="shared" si="6"/>
        <v>0</v>
      </c>
      <c r="DE18" s="43"/>
      <c r="DF18" s="62">
        <v>110</v>
      </c>
      <c r="DG18" s="64">
        <v>110</v>
      </c>
      <c r="DH18" s="62">
        <v>337</v>
      </c>
      <c r="DI18" s="64">
        <v>340</v>
      </c>
      <c r="DJ18" s="67"/>
      <c r="DK18" s="403">
        <v>5</v>
      </c>
      <c r="DL18" s="68">
        <v>534</v>
      </c>
      <c r="DM18" s="69">
        <v>20</v>
      </c>
      <c r="DN18" s="51"/>
      <c r="DO18" s="69">
        <v>20</v>
      </c>
      <c r="DP18" s="51">
        <v>300</v>
      </c>
      <c r="DQ18" s="51">
        <f>DP18/DO18*10</f>
        <v>150</v>
      </c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K18" s="43">
        <v>1540</v>
      </c>
      <c r="EL18" s="43">
        <v>2929</v>
      </c>
      <c r="EM18" s="64">
        <v>900</v>
      </c>
    </row>
    <row r="19" spans="1:143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9"/>
        <v>100</v>
      </c>
      <c r="BK19" s="55" t="e">
        <f>BI19-#REF!</f>
        <v>#REF!</v>
      </c>
      <c r="BL19" s="53">
        <v>280</v>
      </c>
      <c r="BM19" s="54">
        <v>282</v>
      </c>
      <c r="BN19" s="55">
        <f t="shared" si="10"/>
        <v>100.71428571428571</v>
      </c>
      <c r="BO19" s="55" t="e">
        <f>BM19-#REF!</f>
        <v>#REF!</v>
      </c>
      <c r="BP19" s="53">
        <v>400</v>
      </c>
      <c r="BQ19" s="54">
        <v>406</v>
      </c>
      <c r="BR19" s="55">
        <f t="shared" si="11"/>
        <v>101.49999999999999</v>
      </c>
      <c r="BS19" s="55" t="e">
        <f>BQ19-#REF!</f>
        <v>#REF!</v>
      </c>
      <c r="BT19" s="53">
        <v>1800</v>
      </c>
      <c r="BU19" s="53">
        <v>2400</v>
      </c>
      <c r="BV19" s="54">
        <v>2888</v>
      </c>
      <c r="BW19" s="55">
        <f t="shared" si="12"/>
        <v>120.33333333333334</v>
      </c>
      <c r="BX19" s="54" t="e">
        <f>BV19-#REF!</f>
        <v>#REF!</v>
      </c>
      <c r="BY19" s="54"/>
      <c r="BZ19" s="54">
        <v>55</v>
      </c>
      <c r="CA19" s="38">
        <v>211</v>
      </c>
      <c r="CB19" s="38">
        <v>227</v>
      </c>
      <c r="CC19" s="56">
        <f t="shared" si="13"/>
        <v>32.766221628838451</v>
      </c>
      <c r="CD19" s="57" t="e">
        <f t="shared" si="14"/>
        <v>#REF!</v>
      </c>
      <c r="CE19" s="57">
        <v>16.8</v>
      </c>
      <c r="CF19" s="80">
        <v>63</v>
      </c>
      <c r="CG19" s="45">
        <v>60</v>
      </c>
      <c r="CH19" s="80">
        <v>63</v>
      </c>
      <c r="CI19" s="58">
        <v>287</v>
      </c>
      <c r="CJ19" s="59">
        <f t="shared" si="7"/>
        <v>287</v>
      </c>
      <c r="CK19" s="87"/>
      <c r="CL19" s="43">
        <v>40</v>
      </c>
      <c r="CM19" s="43"/>
      <c r="CN19" s="43">
        <v>247</v>
      </c>
      <c r="CO19" s="43">
        <f t="shared" si="2"/>
        <v>0</v>
      </c>
      <c r="CP19" s="43">
        <v>545</v>
      </c>
      <c r="CQ19" s="43">
        <f t="shared" si="3"/>
        <v>0</v>
      </c>
      <c r="CR19" s="61">
        <f t="shared" si="4"/>
        <v>22.064777327935225</v>
      </c>
      <c r="CS19" s="62"/>
      <c r="CT19" s="62">
        <f t="shared" si="5"/>
        <v>100</v>
      </c>
      <c r="CU19" s="88"/>
      <c r="CV19" s="66"/>
      <c r="CW19" s="66"/>
      <c r="CX19" s="64"/>
      <c r="CY19" s="64"/>
      <c r="CZ19" s="64"/>
      <c r="DA19" s="65">
        <v>300</v>
      </c>
      <c r="DB19" s="64">
        <v>120</v>
      </c>
      <c r="DC19" s="66">
        <f t="shared" si="8"/>
        <v>40</v>
      </c>
      <c r="DD19" s="64">
        <f t="shared" si="6"/>
        <v>10</v>
      </c>
      <c r="DE19" s="43">
        <v>1</v>
      </c>
      <c r="DF19" s="62">
        <v>12</v>
      </c>
      <c r="DG19" s="64"/>
      <c r="DH19" s="62">
        <v>70</v>
      </c>
      <c r="DI19" s="64">
        <v>45</v>
      </c>
      <c r="DJ19" s="67"/>
      <c r="DK19" s="67">
        <v>0</v>
      </c>
      <c r="DL19" s="68">
        <v>214</v>
      </c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K19" s="43">
        <v>247</v>
      </c>
      <c r="EL19" s="43">
        <v>545</v>
      </c>
      <c r="EM19" s="64">
        <v>110</v>
      </c>
    </row>
    <row r="20" spans="1:143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9"/>
        <v>100</v>
      </c>
      <c r="BK20" s="55" t="e">
        <f>BI20-#REF!</f>
        <v>#REF!</v>
      </c>
      <c r="BL20" s="53">
        <v>280</v>
      </c>
      <c r="BM20" s="54">
        <v>201</v>
      </c>
      <c r="BN20" s="55">
        <f t="shared" si="10"/>
        <v>71.785714285714292</v>
      </c>
      <c r="BO20" s="55" t="e">
        <f>BM20-#REF!</f>
        <v>#REF!</v>
      </c>
      <c r="BP20" s="53"/>
      <c r="BQ20" s="54"/>
      <c r="BR20" s="55"/>
      <c r="BS20" s="55" t="e">
        <f>BQ20-#REF!</f>
        <v>#REF!</v>
      </c>
      <c r="BT20" s="53">
        <v>1200</v>
      </c>
      <c r="BU20" s="53">
        <v>1500</v>
      </c>
      <c r="BV20" s="54">
        <v>1960</v>
      </c>
      <c r="BW20" s="55">
        <f t="shared" si="12"/>
        <v>130.66666666666666</v>
      </c>
      <c r="BX20" s="54" t="e">
        <f>BV20-#REF!</f>
        <v>#REF!</v>
      </c>
      <c r="BY20" s="54"/>
      <c r="BZ20" s="54"/>
      <c r="CA20" s="38">
        <v>150</v>
      </c>
      <c r="CB20" s="38">
        <v>212</v>
      </c>
      <c r="CC20" s="56">
        <f t="shared" si="13"/>
        <v>16.51921816990609</v>
      </c>
      <c r="CD20" s="57" t="e">
        <f t="shared" si="14"/>
        <v>#REF!</v>
      </c>
      <c r="CE20" s="57">
        <v>4.9000000000000004</v>
      </c>
      <c r="CF20" s="80">
        <v>100</v>
      </c>
      <c r="CG20" s="45">
        <v>100</v>
      </c>
      <c r="CH20" s="80">
        <v>100</v>
      </c>
      <c r="CI20" s="58">
        <v>355</v>
      </c>
      <c r="CJ20" s="59">
        <f t="shared" si="7"/>
        <v>355</v>
      </c>
      <c r="CK20" s="87"/>
      <c r="CL20" s="43">
        <v>195</v>
      </c>
      <c r="CM20" s="43"/>
      <c r="CN20" s="43">
        <v>160</v>
      </c>
      <c r="CO20" s="43">
        <f t="shared" si="2"/>
        <v>0</v>
      </c>
      <c r="CP20" s="43">
        <v>347</v>
      </c>
      <c r="CQ20" s="43">
        <f t="shared" si="3"/>
        <v>0</v>
      </c>
      <c r="CR20" s="61">
        <f t="shared" si="4"/>
        <v>21.6875</v>
      </c>
      <c r="CS20" s="62"/>
      <c r="CT20" s="62">
        <f t="shared" si="5"/>
        <v>100</v>
      </c>
      <c r="CU20" s="64"/>
      <c r="CV20" s="66"/>
      <c r="CW20" s="66"/>
      <c r="CX20" s="64"/>
      <c r="CY20" s="64"/>
      <c r="CZ20" s="64"/>
      <c r="DA20" s="65">
        <v>280</v>
      </c>
      <c r="DB20" s="65">
        <v>157</v>
      </c>
      <c r="DC20" s="66">
        <f t="shared" si="8"/>
        <v>56.071428571428569</v>
      </c>
      <c r="DD20" s="64">
        <f t="shared" si="6"/>
        <v>5</v>
      </c>
      <c r="DE20" s="43">
        <v>1</v>
      </c>
      <c r="DF20" s="62">
        <v>22</v>
      </c>
      <c r="DG20" s="89"/>
      <c r="DH20" s="62">
        <v>40</v>
      </c>
      <c r="DI20" s="64"/>
      <c r="DJ20" s="67"/>
      <c r="DK20" s="67"/>
      <c r="DL20" s="68">
        <v>241</v>
      </c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K20" s="43">
        <v>160</v>
      </c>
      <c r="EL20" s="43">
        <v>347</v>
      </c>
      <c r="EM20" s="65">
        <v>152</v>
      </c>
    </row>
    <row r="21" spans="1:143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 t="e">
        <f>BI21-#REF!</f>
        <v>#REF!</v>
      </c>
      <c r="BL21" s="53"/>
      <c r="BM21" s="54"/>
      <c r="BN21" s="55"/>
      <c r="BO21" s="55" t="e">
        <f>BM21-#REF!</f>
        <v>#REF!</v>
      </c>
      <c r="BP21" s="53"/>
      <c r="BQ21" s="54"/>
      <c r="BR21" s="55"/>
      <c r="BS21" s="55" t="e">
        <f>BQ21-#REF!</f>
        <v>#REF!</v>
      </c>
      <c r="BT21" s="53"/>
      <c r="BU21" s="53"/>
      <c r="BV21" s="54"/>
      <c r="BW21" s="55"/>
      <c r="BX21" s="54" t="e">
        <f>BV21-#REF!</f>
        <v>#REF!</v>
      </c>
      <c r="BY21" s="54"/>
      <c r="BZ21" s="54"/>
      <c r="CA21" s="38">
        <v>100</v>
      </c>
      <c r="CB21" s="38">
        <v>150</v>
      </c>
      <c r="CC21" s="56"/>
      <c r="CD21" s="57"/>
      <c r="CE21" s="57"/>
      <c r="CF21" s="43"/>
      <c r="CG21" s="45"/>
      <c r="CH21" s="43"/>
      <c r="CI21" s="58">
        <v>100</v>
      </c>
      <c r="CJ21" s="59">
        <f t="shared" si="7"/>
        <v>100</v>
      </c>
      <c r="CK21" s="86"/>
      <c r="CL21" s="57"/>
      <c r="CM21" s="43"/>
      <c r="CN21" s="43">
        <v>100</v>
      </c>
      <c r="CO21" s="43">
        <f t="shared" si="2"/>
        <v>0</v>
      </c>
      <c r="CP21" s="43">
        <v>200</v>
      </c>
      <c r="CQ21" s="43">
        <f t="shared" si="3"/>
        <v>0</v>
      </c>
      <c r="CR21" s="61">
        <f t="shared" si="4"/>
        <v>20</v>
      </c>
      <c r="CS21" s="62"/>
      <c r="CT21" s="62">
        <f t="shared" si="5"/>
        <v>100</v>
      </c>
      <c r="CU21" s="64"/>
      <c r="CV21" s="64"/>
      <c r="CW21" s="64"/>
      <c r="CX21" s="64"/>
      <c r="CY21" s="64"/>
      <c r="CZ21" s="64"/>
      <c r="DA21" s="65">
        <v>0</v>
      </c>
      <c r="DB21" s="78">
        <v>100</v>
      </c>
      <c r="DC21" s="64">
        <v>0</v>
      </c>
      <c r="DD21" s="64">
        <f t="shared" si="6"/>
        <v>0</v>
      </c>
      <c r="DE21" s="43"/>
      <c r="DF21" s="62">
        <v>22</v>
      </c>
      <c r="DG21" s="64"/>
      <c r="DH21" s="62"/>
      <c r="DI21" s="64"/>
      <c r="DJ21" s="67"/>
      <c r="DK21" s="67"/>
      <c r="DL21" s="68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K21" s="43">
        <v>100</v>
      </c>
      <c r="EL21" s="43">
        <v>200</v>
      </c>
      <c r="EM21" s="78">
        <v>100</v>
      </c>
    </row>
    <row r="22" spans="1:143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 t="e">
        <f>BI22-#REF!</f>
        <v>#REF!</v>
      </c>
      <c r="BL22" s="53"/>
      <c r="BM22" s="54"/>
      <c r="BN22" s="55"/>
      <c r="BO22" s="55" t="e">
        <f>BM22-#REF!</f>
        <v>#REF!</v>
      </c>
      <c r="BP22" s="53"/>
      <c r="BQ22" s="54"/>
      <c r="BR22" s="55"/>
      <c r="BS22" s="55" t="e">
        <f>BQ22-#REF!</f>
        <v>#REF!</v>
      </c>
      <c r="BT22" s="53"/>
      <c r="BU22" s="53"/>
      <c r="BV22" s="54"/>
      <c r="BW22" s="55"/>
      <c r="BX22" s="54" t="e">
        <f>BV22-#REF!</f>
        <v>#REF!</v>
      </c>
      <c r="BY22" s="54"/>
      <c r="BZ22" s="54"/>
      <c r="CA22" s="38"/>
      <c r="CB22" s="38"/>
      <c r="CC22" s="56"/>
      <c r="CD22" s="57"/>
      <c r="CE22" s="57"/>
      <c r="CF22" s="57"/>
      <c r="CG22" s="56"/>
      <c r="CH22" s="57"/>
      <c r="CI22" s="58">
        <v>115</v>
      </c>
      <c r="CJ22" s="59">
        <f t="shared" si="7"/>
        <v>115</v>
      </c>
      <c r="CK22" s="87"/>
      <c r="CL22" s="43">
        <v>65</v>
      </c>
      <c r="CM22" s="43"/>
      <c r="CN22" s="43">
        <v>50</v>
      </c>
      <c r="CO22" s="43">
        <f t="shared" si="2"/>
        <v>0</v>
      </c>
      <c r="CP22" s="43">
        <v>125</v>
      </c>
      <c r="CQ22" s="43">
        <f t="shared" si="3"/>
        <v>0</v>
      </c>
      <c r="CR22" s="61">
        <f t="shared" si="4"/>
        <v>25</v>
      </c>
      <c r="CS22" s="62"/>
      <c r="CT22" s="62">
        <f t="shared" si="5"/>
        <v>100</v>
      </c>
      <c r="CU22" s="64"/>
      <c r="CV22" s="66"/>
      <c r="CW22" s="66"/>
      <c r="CX22" s="64"/>
      <c r="CY22" s="64"/>
      <c r="CZ22" s="64"/>
      <c r="DA22" s="65">
        <v>115</v>
      </c>
      <c r="DB22" s="78">
        <v>115</v>
      </c>
      <c r="DC22" s="64">
        <f t="shared" si="8"/>
        <v>100</v>
      </c>
      <c r="DD22" s="64">
        <f t="shared" si="6"/>
        <v>0</v>
      </c>
      <c r="DE22" s="43"/>
      <c r="DF22" s="63"/>
      <c r="DG22" s="66"/>
      <c r="DH22" s="62">
        <v>25</v>
      </c>
      <c r="DI22" s="64">
        <v>25</v>
      </c>
      <c r="DJ22" s="67"/>
      <c r="DK22" s="67"/>
      <c r="DL22" s="68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K22" s="43">
        <v>50</v>
      </c>
      <c r="EL22" s="43">
        <v>125</v>
      </c>
      <c r="EM22" s="78">
        <v>115</v>
      </c>
    </row>
    <row r="23" spans="1:143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 t="e">
        <f>BI23-#REF!</f>
        <v>#REF!</v>
      </c>
      <c r="BL23" s="53"/>
      <c r="BM23" s="54">
        <v>100</v>
      </c>
      <c r="BN23" s="55"/>
      <c r="BO23" s="55" t="e">
        <f>BM23-#REF!</f>
        <v>#REF!</v>
      </c>
      <c r="BP23" s="53"/>
      <c r="BQ23" s="54"/>
      <c r="BR23" s="55"/>
      <c r="BS23" s="55" t="e">
        <f>BQ23-#REF!</f>
        <v>#REF!</v>
      </c>
      <c r="BT23" s="53"/>
      <c r="BU23" s="53"/>
      <c r="BV23" s="54"/>
      <c r="BW23" s="55"/>
      <c r="BX23" s="54" t="e">
        <f>BV23-#REF!</f>
        <v>#REF!</v>
      </c>
      <c r="BY23" s="54"/>
      <c r="BZ23" s="54"/>
      <c r="CA23" s="38"/>
      <c r="CB23" s="38"/>
      <c r="CC23" s="56"/>
      <c r="CD23" s="57"/>
      <c r="CE23" s="57"/>
      <c r="CF23" s="57"/>
      <c r="CG23" s="56"/>
      <c r="CH23" s="57"/>
      <c r="CI23" s="58">
        <v>250</v>
      </c>
      <c r="CJ23" s="59">
        <f t="shared" si="7"/>
        <v>250</v>
      </c>
      <c r="CK23" s="87"/>
      <c r="CL23" s="57"/>
      <c r="CM23" s="57"/>
      <c r="CN23" s="43">
        <v>250</v>
      </c>
      <c r="CO23" s="43">
        <f t="shared" si="2"/>
        <v>0</v>
      </c>
      <c r="CP23" s="43">
        <v>625</v>
      </c>
      <c r="CQ23" s="43">
        <f t="shared" si="3"/>
        <v>0</v>
      </c>
      <c r="CR23" s="61">
        <f t="shared" si="4"/>
        <v>25</v>
      </c>
      <c r="CS23" s="62"/>
      <c r="CT23" s="62">
        <f t="shared" si="5"/>
        <v>100</v>
      </c>
      <c r="CU23" s="64"/>
      <c r="CV23" s="66"/>
      <c r="CW23" s="66"/>
      <c r="CX23" s="64"/>
      <c r="CY23" s="64"/>
      <c r="CZ23" s="64"/>
      <c r="DA23" s="65">
        <v>420</v>
      </c>
      <c r="DB23" s="64">
        <v>300</v>
      </c>
      <c r="DC23" s="66">
        <f t="shared" si="8"/>
        <v>71.428571428571431</v>
      </c>
      <c r="DD23" s="64">
        <f t="shared" si="6"/>
        <v>0</v>
      </c>
      <c r="DE23" s="43"/>
      <c r="DF23" s="63"/>
      <c r="DG23" s="66"/>
      <c r="DH23" s="62">
        <v>65</v>
      </c>
      <c r="DI23" s="64"/>
      <c r="DJ23" s="67"/>
      <c r="DK23" s="67"/>
      <c r="DL23" s="68"/>
      <c r="DM23" s="69">
        <v>120</v>
      </c>
      <c r="DN23" s="69">
        <v>80</v>
      </c>
      <c r="DO23" s="69">
        <v>120</v>
      </c>
      <c r="DP23" s="51">
        <v>1200</v>
      </c>
      <c r="DQ23" s="51">
        <f>DP23/DO23*10</f>
        <v>100</v>
      </c>
      <c r="DR23" s="69">
        <v>9</v>
      </c>
      <c r="DS23" s="51">
        <v>7</v>
      </c>
      <c r="DT23" s="69">
        <v>2</v>
      </c>
      <c r="DU23" s="51">
        <v>40</v>
      </c>
      <c r="DV23" s="51">
        <f>DU23/DT23*10</f>
        <v>200</v>
      </c>
      <c r="DW23" s="69">
        <v>7</v>
      </c>
      <c r="DX23" s="51">
        <v>5</v>
      </c>
      <c r="DY23" s="69">
        <v>2</v>
      </c>
      <c r="DZ23" s="51">
        <v>20</v>
      </c>
      <c r="EA23" s="51">
        <f>DZ23/DY23*10</f>
        <v>100</v>
      </c>
      <c r="EB23" s="51"/>
      <c r="EC23" s="51"/>
      <c r="ED23" s="51"/>
      <c r="EE23" s="51"/>
      <c r="EF23" s="51">
        <f>DR23+DW23+EB23</f>
        <v>16</v>
      </c>
      <c r="EG23" s="69">
        <f>DT23+DY23+EC23</f>
        <v>4</v>
      </c>
      <c r="EH23" s="51">
        <f>DU23+DZ23+ED23</f>
        <v>60</v>
      </c>
      <c r="EI23" s="51">
        <f>EH23/EG23*10</f>
        <v>150</v>
      </c>
      <c r="EK23" s="43">
        <v>250</v>
      </c>
      <c r="EL23" s="43">
        <v>625</v>
      </c>
      <c r="EM23" s="64">
        <v>300</v>
      </c>
    </row>
    <row r="24" spans="1:143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 t="e">
        <f>BI24-#REF!</f>
        <v>#REF!</v>
      </c>
      <c r="BL24" s="53">
        <v>1840</v>
      </c>
      <c r="BM24" s="54">
        <v>1414</v>
      </c>
      <c r="BN24" s="55">
        <f>BM24/BL24*100</f>
        <v>76.847826086956516</v>
      </c>
      <c r="BO24" s="55" t="e">
        <f>BM24-#REF!</f>
        <v>#REF!</v>
      </c>
      <c r="BP24" s="53">
        <v>3700</v>
      </c>
      <c r="BQ24" s="54">
        <v>1522</v>
      </c>
      <c r="BR24" s="55">
        <f>BQ24/BP24*100</f>
        <v>41.135135135135137</v>
      </c>
      <c r="BS24" s="55" t="e">
        <f>BQ24-#REF!</f>
        <v>#REF!</v>
      </c>
      <c r="BT24" s="53"/>
      <c r="BU24" s="53"/>
      <c r="BV24" s="54"/>
      <c r="BW24" s="55"/>
      <c r="BX24" s="54" t="e">
        <f>BV24-#REF!</f>
        <v>#REF!</v>
      </c>
      <c r="BY24" s="54">
        <v>1522</v>
      </c>
      <c r="BZ24" s="54"/>
      <c r="CA24" s="38"/>
      <c r="CB24" s="38"/>
      <c r="CC24" s="56">
        <f>((BM24*0.45)+(BQ24*0.34)+(BV24/1.33*0.18)+(CB24*0.2))/DL24*10</f>
        <v>42.263003663003673</v>
      </c>
      <c r="CD24" s="57" t="e">
        <f>(BO24*0.45+BS24*0.35+(BX24/1.33*0.17))/DL24*10</f>
        <v>#REF!</v>
      </c>
      <c r="CE24" s="57">
        <v>26.7</v>
      </c>
      <c r="CF24" s="43"/>
      <c r="CG24" s="45">
        <v>100</v>
      </c>
      <c r="CH24" s="43"/>
      <c r="CI24" s="58">
        <v>100</v>
      </c>
      <c r="CJ24" s="59">
        <f t="shared" si="7"/>
        <v>100</v>
      </c>
      <c r="CK24" s="87"/>
      <c r="CL24" s="43">
        <v>100</v>
      </c>
      <c r="CM24" s="43"/>
      <c r="CN24" s="43">
        <v>0</v>
      </c>
      <c r="CO24" s="43">
        <f t="shared" si="2"/>
        <v>0</v>
      </c>
      <c r="CP24" s="43">
        <v>0</v>
      </c>
      <c r="CQ24" s="43">
        <f t="shared" si="3"/>
        <v>0</v>
      </c>
      <c r="CR24" s="61">
        <v>0</v>
      </c>
      <c r="CS24" s="62"/>
      <c r="CT24" s="62">
        <f t="shared" si="5"/>
        <v>100</v>
      </c>
      <c r="CU24" s="64"/>
      <c r="CV24" s="66"/>
      <c r="CW24" s="66"/>
      <c r="CX24" s="64"/>
      <c r="CY24" s="64"/>
      <c r="CZ24" s="64"/>
      <c r="DA24" s="65">
        <v>180</v>
      </c>
      <c r="DB24" s="78">
        <v>180</v>
      </c>
      <c r="DC24" s="64">
        <f t="shared" si="8"/>
        <v>100</v>
      </c>
      <c r="DD24" s="64">
        <f t="shared" si="6"/>
        <v>0</v>
      </c>
      <c r="DE24" s="43"/>
      <c r="DF24" s="63"/>
      <c r="DG24" s="66"/>
      <c r="DH24" s="62"/>
      <c r="DI24" s="64"/>
      <c r="DJ24" s="67"/>
      <c r="DK24" s="67"/>
      <c r="DL24" s="68">
        <v>273</v>
      </c>
      <c r="DM24" s="69"/>
      <c r="DN24" s="69"/>
      <c r="DO24" s="69"/>
      <c r="DP24" s="51"/>
      <c r="DQ24" s="51"/>
      <c r="DR24" s="69"/>
      <c r="DS24" s="51"/>
      <c r="DT24" s="69"/>
      <c r="DU24" s="51"/>
      <c r="DV24" s="51"/>
      <c r="DW24" s="69"/>
      <c r="DX24" s="51"/>
      <c r="DY24" s="69"/>
      <c r="DZ24" s="51"/>
      <c r="EA24" s="51"/>
      <c r="EB24" s="51"/>
      <c r="EC24" s="51"/>
      <c r="ED24" s="51"/>
      <c r="EE24" s="51"/>
      <c r="EF24" s="51"/>
      <c r="EG24" s="69"/>
      <c r="EH24" s="51"/>
      <c r="EI24" s="51"/>
      <c r="EK24" s="43">
        <v>0</v>
      </c>
      <c r="EL24" s="43">
        <v>0</v>
      </c>
      <c r="EM24" s="64">
        <v>180</v>
      </c>
    </row>
    <row r="25" spans="1:143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 t="e">
        <f>BI25-#REF!</f>
        <v>#REF!</v>
      </c>
      <c r="BL25" s="53"/>
      <c r="BM25" s="54"/>
      <c r="BN25" s="55"/>
      <c r="BO25" s="55" t="e">
        <f>BM25-#REF!</f>
        <v>#REF!</v>
      </c>
      <c r="BP25" s="53"/>
      <c r="BQ25" s="54"/>
      <c r="BR25" s="55"/>
      <c r="BS25" s="55" t="e">
        <f>BQ25-#REF!</f>
        <v>#REF!</v>
      </c>
      <c r="BT25" s="53"/>
      <c r="BU25" s="53"/>
      <c r="BV25" s="54"/>
      <c r="BW25" s="55"/>
      <c r="BX25" s="54" t="e">
        <f>BV25-#REF!</f>
        <v>#REF!</v>
      </c>
      <c r="BY25" s="54"/>
      <c r="BZ25" s="54"/>
      <c r="CA25" s="38"/>
      <c r="CB25" s="38"/>
      <c r="CC25" s="56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340</v>
      </c>
      <c r="CX25" s="92">
        <f>CW25/CV25*100</f>
        <v>97.142857142857139</v>
      </c>
      <c r="CY25" s="92">
        <v>80</v>
      </c>
      <c r="CZ25" s="92">
        <v>160</v>
      </c>
      <c r="DA25" s="93">
        <v>200</v>
      </c>
      <c r="DB25" s="94"/>
      <c r="DC25" s="66">
        <f t="shared" si="8"/>
        <v>0</v>
      </c>
      <c r="DD25" s="64">
        <f t="shared" si="6"/>
        <v>0</v>
      </c>
      <c r="DE25" s="57"/>
      <c r="DF25" s="95"/>
      <c r="DG25" s="94"/>
      <c r="DH25" s="95"/>
      <c r="DI25" s="94"/>
      <c r="DJ25" s="324">
        <v>15</v>
      </c>
      <c r="DK25" s="96"/>
      <c r="DL25" s="97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K25" s="43"/>
      <c r="EL25" s="43"/>
      <c r="EM25" s="94"/>
    </row>
    <row r="26" spans="1:143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 t="e">
        <f>BI26-#REF!</f>
        <v>#REF!</v>
      </c>
      <c r="BL26" s="53">
        <v>1500</v>
      </c>
      <c r="BM26" s="54">
        <v>1500</v>
      </c>
      <c r="BN26" s="55">
        <f>BM26/BL26*100</f>
        <v>100</v>
      </c>
      <c r="BO26" s="55" t="e">
        <f>BM26-#REF!</f>
        <v>#REF!</v>
      </c>
      <c r="BP26" s="53"/>
      <c r="BQ26" s="54"/>
      <c r="BR26" s="55"/>
      <c r="BS26" s="55" t="e">
        <f>BQ26-#REF!</f>
        <v>#REF!</v>
      </c>
      <c r="BT26" s="53"/>
      <c r="BU26" s="53"/>
      <c r="BV26" s="54"/>
      <c r="BW26" s="55"/>
      <c r="BX26" s="54" t="e">
        <f>BV26-#REF!</f>
        <v>#REF!</v>
      </c>
      <c r="BY26" s="54"/>
      <c r="BZ26" s="54"/>
      <c r="CA26" s="38">
        <v>35</v>
      </c>
      <c r="CB26" s="38">
        <v>42</v>
      </c>
      <c r="CC26" s="56">
        <f>((BM26*0.45)+(BQ26*0.34)+(BV26/1.33*0.18)+(CB26*0.2))/DL26*10</f>
        <v>13.066921606118546</v>
      </c>
      <c r="CD26" s="57" t="e">
        <f>(BO26*0.45+BS26*0.35+(BX26/1.33*0.17))/DL26*10</f>
        <v>#REF!</v>
      </c>
      <c r="CE26" s="57"/>
      <c r="CF26" s="43">
        <v>484</v>
      </c>
      <c r="CG26" s="45">
        <v>270</v>
      </c>
      <c r="CH26" s="80">
        <v>484</v>
      </c>
      <c r="CI26" s="58">
        <v>800</v>
      </c>
      <c r="CJ26" s="59">
        <f t="shared" si="7"/>
        <v>800</v>
      </c>
      <c r="CK26" s="87"/>
      <c r="CL26" s="43">
        <v>198</v>
      </c>
      <c r="CM26" s="57"/>
      <c r="CN26" s="43">
        <v>602</v>
      </c>
      <c r="CO26" s="43">
        <f>CN26-EK26</f>
        <v>0</v>
      </c>
      <c r="CP26" s="43">
        <v>1116</v>
      </c>
      <c r="CQ26" s="43">
        <f>CP26-EL26</f>
        <v>0</v>
      </c>
      <c r="CR26" s="61">
        <f t="shared" si="4"/>
        <v>18.538205980066444</v>
      </c>
      <c r="CS26" s="62"/>
      <c r="CT26" s="62">
        <f>CJ26/CI26*100</f>
        <v>100</v>
      </c>
      <c r="CU26" s="64"/>
      <c r="CV26" s="66"/>
      <c r="CW26" s="57"/>
      <c r="CX26" s="43"/>
      <c r="CY26" s="43"/>
      <c r="CZ26" s="43"/>
      <c r="DA26" s="100">
        <v>775</v>
      </c>
      <c r="DB26" s="43">
        <v>864</v>
      </c>
      <c r="DC26" s="64">
        <f t="shared" si="8"/>
        <v>111.48387096774192</v>
      </c>
      <c r="DD26" s="64">
        <f t="shared" si="6"/>
        <v>0</v>
      </c>
      <c r="DE26" s="43"/>
      <c r="DF26" s="61"/>
      <c r="DG26" s="80">
        <v>132</v>
      </c>
      <c r="DH26" s="101"/>
      <c r="DI26" s="80">
        <v>18</v>
      </c>
      <c r="DJ26" s="102"/>
      <c r="DK26" s="102"/>
      <c r="DL26" s="51">
        <v>523</v>
      </c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43">
        <v>602</v>
      </c>
      <c r="EL26" s="43">
        <v>1116</v>
      </c>
      <c r="EM26" s="43">
        <v>864</v>
      </c>
    </row>
    <row r="27" spans="1:143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54"/>
      <c r="CA27" s="38"/>
      <c r="CB27" s="38"/>
      <c r="CC27" s="56"/>
      <c r="CD27" s="57"/>
      <c r="CE27" s="57"/>
      <c r="CF27" s="43"/>
      <c r="CG27" s="45"/>
      <c r="CH27" s="43"/>
      <c r="CI27" s="58">
        <v>85</v>
      </c>
      <c r="CJ27" s="59">
        <f t="shared" si="7"/>
        <v>85</v>
      </c>
      <c r="CK27" s="87"/>
      <c r="CL27" s="57"/>
      <c r="CM27" s="57"/>
      <c r="CN27" s="43">
        <v>85</v>
      </c>
      <c r="CO27" s="43">
        <f>CN27-EK27</f>
        <v>0</v>
      </c>
      <c r="CP27" s="43">
        <v>209</v>
      </c>
      <c r="CQ27" s="43"/>
      <c r="CR27" s="61"/>
      <c r="CS27" s="62"/>
      <c r="CT27" s="62">
        <f>CJ27/CI27*100</f>
        <v>100</v>
      </c>
      <c r="CU27" s="64"/>
      <c r="CV27" s="66"/>
      <c r="CW27" s="57"/>
      <c r="CX27" s="43"/>
      <c r="CY27" s="43"/>
      <c r="CZ27" s="43"/>
      <c r="DA27" s="100"/>
      <c r="DB27" s="80"/>
      <c r="DC27" s="66"/>
      <c r="DD27" s="64"/>
      <c r="DE27" s="43"/>
      <c r="DF27" s="61"/>
      <c r="DG27" s="80"/>
      <c r="DH27" s="101"/>
      <c r="DI27" s="80"/>
      <c r="DJ27" s="102"/>
      <c r="DK27" s="102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43">
        <v>85</v>
      </c>
      <c r="EL27" s="43">
        <v>209</v>
      </c>
      <c r="EM27" s="80"/>
    </row>
    <row r="28" spans="1:143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16">SUM(I5:I26)</f>
        <v>20674</v>
      </c>
      <c r="J28" s="41">
        <f t="shared" si="16"/>
        <v>12393</v>
      </c>
      <c r="K28" s="41">
        <f t="shared" si="16"/>
        <v>6684</v>
      </c>
      <c r="L28" s="41">
        <f t="shared" si="16"/>
        <v>3925</v>
      </c>
      <c r="M28" s="41">
        <f t="shared" si="16"/>
        <v>20</v>
      </c>
      <c r="N28" s="41">
        <f t="shared" si="16"/>
        <v>20674</v>
      </c>
      <c r="O28" s="41">
        <f t="shared" si="16"/>
        <v>4542</v>
      </c>
      <c r="P28" s="41">
        <f t="shared" si="16"/>
        <v>0</v>
      </c>
      <c r="Q28" s="41">
        <f t="shared" si="16"/>
        <v>19344</v>
      </c>
      <c r="R28" s="41">
        <f t="shared" si="16"/>
        <v>19344</v>
      </c>
      <c r="S28" s="45">
        <f t="shared" si="1"/>
        <v>100</v>
      </c>
      <c r="T28" s="45" t="e">
        <f>R28-#REF!</f>
        <v>#REF!</v>
      </c>
      <c r="U28" s="41">
        <f t="shared" ref="U28:BI28" si="17">SUM(U5:U26)</f>
        <v>550</v>
      </c>
      <c r="V28" s="41">
        <f t="shared" si="17"/>
        <v>700</v>
      </c>
      <c r="W28" s="41">
        <f t="shared" si="17"/>
        <v>0</v>
      </c>
      <c r="X28" s="41">
        <f t="shared" si="17"/>
        <v>0</v>
      </c>
      <c r="Y28" s="41">
        <f t="shared" si="17"/>
        <v>20</v>
      </c>
      <c r="Z28" s="41">
        <f t="shared" si="17"/>
        <v>1080</v>
      </c>
      <c r="AA28" s="41">
        <f t="shared" si="17"/>
        <v>1249</v>
      </c>
      <c r="AB28" s="41">
        <f t="shared" si="17"/>
        <v>2061</v>
      </c>
      <c r="AC28" s="41">
        <f t="shared" si="17"/>
        <v>2287</v>
      </c>
      <c r="AD28" s="41">
        <f t="shared" si="17"/>
        <v>965</v>
      </c>
      <c r="AE28" s="41">
        <f t="shared" si="17"/>
        <v>444</v>
      </c>
      <c r="AF28" s="41">
        <f t="shared" si="17"/>
        <v>442</v>
      </c>
      <c r="AG28" s="41">
        <f t="shared" si="17"/>
        <v>120</v>
      </c>
      <c r="AH28" s="41">
        <f t="shared" si="17"/>
        <v>0</v>
      </c>
      <c r="AI28" s="41">
        <f t="shared" si="17"/>
        <v>0</v>
      </c>
      <c r="AJ28" s="41">
        <f t="shared" si="17"/>
        <v>465</v>
      </c>
      <c r="AK28" s="41">
        <f t="shared" si="17"/>
        <v>460</v>
      </c>
      <c r="AL28" s="41">
        <f t="shared" si="17"/>
        <v>70</v>
      </c>
      <c r="AM28" s="41">
        <f t="shared" si="17"/>
        <v>55</v>
      </c>
      <c r="AN28" s="41">
        <f t="shared" si="17"/>
        <v>21</v>
      </c>
      <c r="AO28" s="41">
        <f t="shared" si="17"/>
        <v>9</v>
      </c>
      <c r="AP28" s="41">
        <f t="shared" si="17"/>
        <v>25</v>
      </c>
      <c r="AQ28" s="41">
        <f t="shared" si="17"/>
        <v>4069</v>
      </c>
      <c r="AR28" s="41">
        <f t="shared" si="17"/>
        <v>4204</v>
      </c>
      <c r="AS28" s="41">
        <f t="shared" si="17"/>
        <v>0</v>
      </c>
      <c r="AT28" s="41">
        <f t="shared" si="17"/>
        <v>0</v>
      </c>
      <c r="AU28" s="41">
        <f t="shared" si="17"/>
        <v>0</v>
      </c>
      <c r="AV28" s="41">
        <f t="shared" si="17"/>
        <v>0</v>
      </c>
      <c r="AW28" s="41">
        <f t="shared" si="17"/>
        <v>0</v>
      </c>
      <c r="AX28" s="41">
        <f t="shared" si="17"/>
        <v>0</v>
      </c>
      <c r="AY28" s="41">
        <f t="shared" si="17"/>
        <v>0</v>
      </c>
      <c r="AZ28" s="41">
        <f t="shared" si="17"/>
        <v>0</v>
      </c>
      <c r="BA28" s="41">
        <f t="shared" si="17"/>
        <v>0</v>
      </c>
      <c r="BB28" s="41">
        <f t="shared" si="17"/>
        <v>2192</v>
      </c>
      <c r="BC28" s="41">
        <f t="shared" si="17"/>
        <v>15248</v>
      </c>
      <c r="BD28" s="41">
        <f t="shared" si="17"/>
        <v>415</v>
      </c>
      <c r="BE28" s="41">
        <f t="shared" si="17"/>
        <v>550</v>
      </c>
      <c r="BF28" s="41">
        <f t="shared" si="17"/>
        <v>290</v>
      </c>
      <c r="BG28" s="41">
        <f t="shared" si="17"/>
        <v>61</v>
      </c>
      <c r="BH28" s="105">
        <f t="shared" si="17"/>
        <v>21187</v>
      </c>
      <c r="BI28" s="106">
        <f t="shared" si="17"/>
        <v>21187</v>
      </c>
      <c r="BJ28" s="107">
        <f>BI28/BH28*100</f>
        <v>100</v>
      </c>
      <c r="BK28" s="108" t="e">
        <f>SUM(BK5:BK26)</f>
        <v>#REF!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 t="e">
        <f>SUM(BO5:BO26)</f>
        <v>#REF!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 t="e">
        <f>SUM(BS5:BS26)</f>
        <v>#REF!</v>
      </c>
      <c r="BT28" s="106">
        <f>SUM(BT5:BT26)</f>
        <v>61100</v>
      </c>
      <c r="BU28" s="106">
        <f>SUM(BU5:BU26)</f>
        <v>81263</v>
      </c>
      <c r="BV28" s="106">
        <f>SUM(BV5:BV26)</f>
        <v>54521</v>
      </c>
      <c r="BW28" s="107">
        <f t="shared" si="12"/>
        <v>67.092034505248392</v>
      </c>
      <c r="BX28" s="106" t="e">
        <f>SUM(BX5:BX26)</f>
        <v>#REF!</v>
      </c>
      <c r="BY28" s="106">
        <f>SUM(BY5:BY26)</f>
        <v>17171</v>
      </c>
      <c r="BZ28" s="41">
        <f>SUM(BZ5:BZ27)</f>
        <v>1080</v>
      </c>
      <c r="CA28" s="41">
        <f>SUM(CA5:CA27)</f>
        <v>10426</v>
      </c>
      <c r="CB28" s="41">
        <f>SUM(CB5:CB27)</f>
        <v>14041</v>
      </c>
      <c r="CC28" s="109">
        <f>((BM28*0.45)+(BQ28*0.34)+(BV28/1.33*0.18)+(CB28*0.2))/DL28*10</f>
        <v>27.193935901732043</v>
      </c>
      <c r="CD28" s="109" t="e">
        <f>(BO28*0.45+BS28*0.35+(BX28/1.33*0.17))/DL28*10</f>
        <v>#REF!</v>
      </c>
      <c r="CE28" s="109"/>
      <c r="CF28" s="110">
        <f t="shared" ref="CF28:CM28" si="18">SUM(CF5:CF27)</f>
        <v>6691</v>
      </c>
      <c r="CG28" s="110">
        <f t="shared" si="18"/>
        <v>6514</v>
      </c>
      <c r="CH28" s="110">
        <f t="shared" si="18"/>
        <v>6809</v>
      </c>
      <c r="CI28" s="110">
        <f t="shared" si="18"/>
        <v>25005</v>
      </c>
      <c r="CJ28" s="110">
        <f>SUM(CJ5:CJ27)</f>
        <v>25005</v>
      </c>
      <c r="CK28" s="110">
        <f t="shared" si="18"/>
        <v>1109</v>
      </c>
      <c r="CL28" s="110">
        <f t="shared" si="18"/>
        <v>3112</v>
      </c>
      <c r="CM28" s="110">
        <f t="shared" si="18"/>
        <v>0</v>
      </c>
      <c r="CN28" s="110">
        <f>SUM(CN5:CN27)</f>
        <v>21893</v>
      </c>
      <c r="CO28" s="110">
        <f>SUM(CO5:CO27)</f>
        <v>0</v>
      </c>
      <c r="CP28" s="110">
        <f>SUM(CP5:CP27)</f>
        <v>54238.6</v>
      </c>
      <c r="CQ28" s="110">
        <f>SUM(CQ5:CQ27)</f>
        <v>272</v>
      </c>
      <c r="CR28" s="61">
        <f t="shared" si="4"/>
        <v>24.774402777143379</v>
      </c>
      <c r="CS28" s="111">
        <f>SUM(CS5:CS26)</f>
        <v>1077</v>
      </c>
      <c r="CT28" s="62">
        <f>CJ28/CI28*100</f>
        <v>100</v>
      </c>
      <c r="CU28" s="110">
        <f>SUM(CU5:CU26)</f>
        <v>0</v>
      </c>
      <c r="CV28" s="110">
        <f t="shared" ref="CV28:EI28" si="19">SUM(CV5:CV26)</f>
        <v>705</v>
      </c>
      <c r="CW28" s="110">
        <f t="shared" si="19"/>
        <v>695</v>
      </c>
      <c r="CX28" s="110">
        <f>CW28/CV28*100</f>
        <v>98.581560283687935</v>
      </c>
      <c r="CY28" s="110">
        <f>SUM(CY5:CY27)</f>
        <v>200</v>
      </c>
      <c r="CZ28" s="110">
        <f>SUM(CZ5:CZ27)</f>
        <v>328</v>
      </c>
      <c r="DA28" s="45">
        <f t="shared" si="19"/>
        <v>21046</v>
      </c>
      <c r="DB28" s="45">
        <f>SUM(DB5:DB27)</f>
        <v>13855</v>
      </c>
      <c r="DC28" s="113">
        <f t="shared" si="8"/>
        <v>65.831987075928922</v>
      </c>
      <c r="DD28" s="45">
        <f t="shared" si="19"/>
        <v>462</v>
      </c>
      <c r="DE28" s="45">
        <f t="shared" si="19"/>
        <v>22</v>
      </c>
      <c r="DF28" s="45">
        <f t="shared" si="19"/>
        <v>1455</v>
      </c>
      <c r="DG28" s="45">
        <f>SUM(DG5:DG25)</f>
        <v>1151</v>
      </c>
      <c r="DH28" s="45">
        <f>SUM(DH5:DH26)</f>
        <v>4879</v>
      </c>
      <c r="DI28" s="45">
        <f>SUM(DI5:DI25)</f>
        <v>5528</v>
      </c>
      <c r="DJ28" s="114">
        <f t="shared" si="19"/>
        <v>59</v>
      </c>
      <c r="DK28" s="114">
        <f t="shared" si="19"/>
        <v>43</v>
      </c>
      <c r="DL28" s="114">
        <f t="shared" si="19"/>
        <v>14360</v>
      </c>
      <c r="DM28" s="114">
        <f t="shared" si="19"/>
        <v>423</v>
      </c>
      <c r="DN28" s="114">
        <f t="shared" si="19"/>
        <v>95</v>
      </c>
      <c r="DO28" s="114">
        <f t="shared" si="19"/>
        <v>423</v>
      </c>
      <c r="DP28" s="114">
        <f t="shared" si="19"/>
        <v>5514</v>
      </c>
      <c r="DQ28" s="114">
        <f t="shared" si="19"/>
        <v>1233.3694963573012</v>
      </c>
      <c r="DR28" s="114">
        <f t="shared" si="19"/>
        <v>34</v>
      </c>
      <c r="DS28" s="114">
        <f t="shared" si="19"/>
        <v>7</v>
      </c>
      <c r="DT28" s="114">
        <f t="shared" si="19"/>
        <v>27</v>
      </c>
      <c r="DU28" s="114">
        <f t="shared" si="19"/>
        <v>400</v>
      </c>
      <c r="DV28" s="114">
        <f t="shared" si="19"/>
        <v>344</v>
      </c>
      <c r="DW28" s="114">
        <f t="shared" si="19"/>
        <v>27</v>
      </c>
      <c r="DX28" s="114">
        <f t="shared" si="19"/>
        <v>5</v>
      </c>
      <c r="DY28" s="114">
        <f t="shared" si="19"/>
        <v>22</v>
      </c>
      <c r="DZ28" s="114">
        <f t="shared" si="19"/>
        <v>338</v>
      </c>
      <c r="EA28" s="114">
        <f t="shared" si="19"/>
        <v>259</v>
      </c>
      <c r="EB28" s="114">
        <f t="shared" si="19"/>
        <v>25</v>
      </c>
      <c r="EC28" s="114">
        <f t="shared" si="19"/>
        <v>25</v>
      </c>
      <c r="ED28" s="114">
        <f t="shared" si="19"/>
        <v>1957</v>
      </c>
      <c r="EE28" s="114">
        <f t="shared" si="19"/>
        <v>782.8</v>
      </c>
      <c r="EF28" s="114">
        <f t="shared" si="19"/>
        <v>86</v>
      </c>
      <c r="EG28" s="114">
        <f t="shared" si="19"/>
        <v>74</v>
      </c>
      <c r="EH28" s="114">
        <f t="shared" si="19"/>
        <v>2695</v>
      </c>
      <c r="EI28" s="114">
        <f t="shared" si="19"/>
        <v>526.42857142857144</v>
      </c>
      <c r="EJ28" s="114">
        <f>SUM(EJ5:EJ26)</f>
        <v>0</v>
      </c>
      <c r="EK28" s="114">
        <f>SUM(EK5:EK27)</f>
        <v>21893</v>
      </c>
      <c r="EL28" s="114">
        <f>SUM(EL5:EL27)</f>
        <v>53966.6</v>
      </c>
      <c r="EM28" s="114">
        <f>SUM(EM5:EM27)</f>
        <v>13393</v>
      </c>
    </row>
    <row r="29" spans="1:143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2"/>
        <v>72.180451127819538</v>
      </c>
      <c r="BX29" s="123"/>
      <c r="BY29" s="123">
        <v>560</v>
      </c>
      <c r="BZ29" s="123"/>
      <c r="CA29" s="125">
        <v>2500</v>
      </c>
      <c r="CB29" s="125">
        <v>3200</v>
      </c>
      <c r="CC29" s="109">
        <f>((BM29*0.45)+(BQ29*0.34)+(BV29/1.33*0.18)+(CB29*0.2))/DL29*10</f>
        <v>22.348409164381135</v>
      </c>
      <c r="CD29" s="125"/>
      <c r="CE29" s="125"/>
      <c r="CF29" s="125">
        <v>600</v>
      </c>
      <c r="CG29" s="125">
        <v>600</v>
      </c>
      <c r="CH29" s="127">
        <v>505</v>
      </c>
      <c r="CI29" s="127">
        <v>8096</v>
      </c>
      <c r="CJ29" s="278">
        <f>CL29+CN29</f>
        <v>8096</v>
      </c>
      <c r="CK29" s="127">
        <v>20</v>
      </c>
      <c r="CL29" s="127">
        <v>1100</v>
      </c>
      <c r="CM29" s="127"/>
      <c r="CN29" s="127">
        <v>6996</v>
      </c>
      <c r="CO29" s="127"/>
      <c r="CP29" s="127">
        <v>13910</v>
      </c>
      <c r="CQ29" s="127"/>
      <c r="CR29" s="128">
        <f t="shared" si="4"/>
        <v>19.882790165809034</v>
      </c>
      <c r="CS29" s="129"/>
      <c r="CT29" s="405">
        <f>CJ29/CI29*100</f>
        <v>100</v>
      </c>
      <c r="CU29" s="127"/>
      <c r="CV29" s="127"/>
      <c r="CW29" s="130"/>
      <c r="CX29" s="131"/>
      <c r="CY29" s="323"/>
      <c r="CZ29" s="323"/>
      <c r="DA29" s="132"/>
      <c r="DB29" s="132">
        <v>4000</v>
      </c>
      <c r="DC29" s="133"/>
      <c r="DD29" s="132"/>
      <c r="DE29" s="132"/>
      <c r="DF29" s="130"/>
      <c r="DG29" s="130"/>
      <c r="DH29" s="130"/>
      <c r="DI29" s="130"/>
      <c r="DJ29" s="279"/>
      <c r="DK29" s="279"/>
      <c r="DL29" s="135">
        <v>2163</v>
      </c>
      <c r="DM29" s="134">
        <v>553</v>
      </c>
      <c r="DN29" s="134"/>
      <c r="DO29" s="134">
        <v>549</v>
      </c>
      <c r="DP29" s="134">
        <v>7023</v>
      </c>
      <c r="DQ29" s="136">
        <f>DP29/DO29*10</f>
        <v>127.92349726775956</v>
      </c>
      <c r="DR29" s="134"/>
      <c r="DS29" s="134"/>
      <c r="DT29" s="134">
        <v>20</v>
      </c>
      <c r="DU29" s="134">
        <v>650</v>
      </c>
      <c r="DV29" s="137">
        <f>DU29/DT29*10</f>
        <v>325</v>
      </c>
      <c r="DW29" s="134"/>
      <c r="DX29" s="134"/>
      <c r="DY29" s="134">
        <v>16</v>
      </c>
      <c r="DZ29" s="134">
        <v>384</v>
      </c>
      <c r="EA29" s="137">
        <f>DZ29/DY29*10</f>
        <v>240</v>
      </c>
      <c r="EB29" s="134"/>
      <c r="EC29" s="134">
        <v>27</v>
      </c>
      <c r="ED29" s="134">
        <v>832</v>
      </c>
      <c r="EE29" s="137">
        <f>ED29/EC29*10</f>
        <v>308.14814814814815</v>
      </c>
      <c r="EF29" s="134"/>
      <c r="EG29" s="134">
        <f>DT29+DY29+EC29</f>
        <v>63</v>
      </c>
      <c r="EH29" s="134">
        <f>DU29+DZ29+ED29</f>
        <v>1866</v>
      </c>
      <c r="EI29" s="137">
        <f>EH29/EG29*10</f>
        <v>296.1904761904762</v>
      </c>
    </row>
    <row r="30" spans="1:143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44038</v>
      </c>
      <c r="BW30" s="146">
        <f t="shared" si="12"/>
        <v>60.326027397260276</v>
      </c>
      <c r="BX30" s="145"/>
      <c r="BY30" s="145">
        <v>9386</v>
      </c>
      <c r="BZ30" s="145"/>
      <c r="CA30" s="147">
        <v>20653</v>
      </c>
      <c r="CB30" s="147">
        <v>11165</v>
      </c>
      <c r="CC30" s="148">
        <v>23.8</v>
      </c>
      <c r="CD30" s="147"/>
      <c r="CE30" s="147"/>
      <c r="CF30" s="147">
        <v>6760</v>
      </c>
      <c r="CG30" s="147">
        <v>7600</v>
      </c>
      <c r="CH30" s="147">
        <v>6654</v>
      </c>
      <c r="CI30" s="147">
        <v>24880</v>
      </c>
      <c r="CJ30" s="147"/>
      <c r="CK30" s="147"/>
      <c r="CL30" s="147">
        <v>173</v>
      </c>
      <c r="CM30" s="147"/>
      <c r="CN30" s="147">
        <v>13356</v>
      </c>
      <c r="CO30" s="147"/>
      <c r="CP30" s="147">
        <v>16762</v>
      </c>
      <c r="CQ30" s="147"/>
      <c r="CR30" s="128">
        <f t="shared" si="4"/>
        <v>12.55016471997604</v>
      </c>
      <c r="CS30" s="149"/>
      <c r="CT30" s="149">
        <v>54</v>
      </c>
      <c r="CU30" s="147"/>
      <c r="CV30" s="147">
        <v>700</v>
      </c>
      <c r="CW30" s="147">
        <v>195</v>
      </c>
      <c r="CX30" s="150"/>
      <c r="CY30" s="150"/>
      <c r="CZ30" s="150"/>
      <c r="DA30" s="147">
        <v>21175</v>
      </c>
      <c r="DB30" s="147">
        <v>15738</v>
      </c>
      <c r="DC30" s="151">
        <f t="shared" si="8"/>
        <v>74.32349468713106</v>
      </c>
      <c r="DD30" s="147"/>
      <c r="DE30" s="147"/>
      <c r="DF30" s="147">
        <v>1274</v>
      </c>
      <c r="DG30" s="147">
        <v>997</v>
      </c>
      <c r="DH30" s="147">
        <v>5964</v>
      </c>
      <c r="DI30" s="147">
        <v>5915</v>
      </c>
      <c r="DJ30" s="143">
        <v>13</v>
      </c>
      <c r="DK30" s="143">
        <v>48</v>
      </c>
    </row>
    <row r="31" spans="1:143" ht="12.75" customHeight="1" x14ac:dyDescent="0.3">
      <c r="B31" s="155"/>
      <c r="C31" s="156"/>
      <c r="Y31" s="135"/>
      <c r="EK31" s="163"/>
      <c r="EL31" s="163"/>
    </row>
    <row r="32" spans="1:143" ht="12.75" customHeight="1" x14ac:dyDescent="0.3">
      <c r="B32" s="155"/>
      <c r="C32" s="156"/>
      <c r="EK32" s="163"/>
      <c r="EL32" s="163"/>
    </row>
    <row r="33" spans="2:142" ht="12.75" customHeight="1" x14ac:dyDescent="0.3">
      <c r="B33" s="155"/>
      <c r="C33" s="156"/>
      <c r="EK33" s="163"/>
      <c r="EL33" s="163"/>
    </row>
    <row r="34" spans="2:142" ht="12.75" customHeight="1" x14ac:dyDescent="0.3">
      <c r="B34" s="155"/>
      <c r="C34" s="156"/>
      <c r="EK34" s="163"/>
      <c r="EL34" s="163"/>
    </row>
    <row r="35" spans="2:142" ht="12.75" customHeight="1" x14ac:dyDescent="0.3">
      <c r="B35" s="155"/>
      <c r="C35" s="156"/>
      <c r="CV35" s="164"/>
      <c r="EK35" s="163"/>
      <c r="EL35" s="163"/>
    </row>
    <row r="36" spans="2:142" ht="12.75" customHeight="1" x14ac:dyDescent="0.3">
      <c r="B36" s="155"/>
      <c r="C36" s="156"/>
      <c r="EK36" s="163"/>
      <c r="EL36" s="163"/>
    </row>
    <row r="37" spans="2:142" x14ac:dyDescent="0.3">
      <c r="EK37" s="163"/>
      <c r="EL37" s="163"/>
    </row>
    <row r="38" spans="2:142" x14ac:dyDescent="0.3">
      <c r="EK38" s="163"/>
      <c r="EL38" s="163"/>
    </row>
    <row r="39" spans="2:142" x14ac:dyDescent="0.3">
      <c r="EK39" s="163"/>
      <c r="EL39" s="163"/>
    </row>
    <row r="40" spans="2:142" x14ac:dyDescent="0.3">
      <c r="EK40" s="163"/>
      <c r="EL40" s="163"/>
    </row>
    <row r="41" spans="2:142" x14ac:dyDescent="0.3">
      <c r="EK41" s="163"/>
      <c r="EL41" s="163"/>
    </row>
    <row r="42" spans="2:142" x14ac:dyDescent="0.3">
      <c r="EK42" s="163"/>
      <c r="EL42" s="163"/>
    </row>
    <row r="43" spans="2:142" x14ac:dyDescent="0.3">
      <c r="EK43" s="163"/>
      <c r="EL43" s="163"/>
    </row>
    <row r="44" spans="2:142" x14ac:dyDescent="0.3">
      <c r="EK44" s="163"/>
      <c r="EL44" s="163"/>
    </row>
    <row r="45" spans="2:142" x14ac:dyDescent="0.3">
      <c r="EK45" s="163"/>
      <c r="EL45" s="163"/>
    </row>
    <row r="46" spans="2:142" x14ac:dyDescent="0.3">
      <c r="EK46" s="163"/>
      <c r="EL46" s="163"/>
    </row>
    <row r="47" spans="2:142" x14ac:dyDescent="0.3">
      <c r="EK47" s="163"/>
      <c r="EL47" s="163"/>
    </row>
  </sheetData>
  <mergeCells count="76">
    <mergeCell ref="DR3:DV3"/>
    <mergeCell ref="DW3:EA3"/>
    <mergeCell ref="EB3:EE3"/>
    <mergeCell ref="AX3:AX4"/>
    <mergeCell ref="AY3:AY4"/>
    <mergeCell ref="AZ3:AZ4"/>
    <mergeCell ref="BA3:BA4"/>
    <mergeCell ref="BL3:BO3"/>
    <mergeCell ref="BP3:BS3"/>
    <mergeCell ref="DL2:DL4"/>
    <mergeCell ref="DF3:DG3"/>
    <mergeCell ref="DH3:DI3"/>
    <mergeCell ref="DJ3:DJ4"/>
    <mergeCell ref="DK3:DK4"/>
    <mergeCell ref="CC2:CC4"/>
    <mergeCell ref="CD2:CD4"/>
    <mergeCell ref="DM2:DQ3"/>
    <mergeCell ref="DR2:EE2"/>
    <mergeCell ref="EF2:EI3"/>
    <mergeCell ref="E3:H3"/>
    <mergeCell ref="I3:J3"/>
    <mergeCell ref="K3:M3"/>
    <mergeCell ref="N3:O3"/>
    <mergeCell ref="AD3:AD4"/>
    <mergeCell ref="AE3:AE4"/>
    <mergeCell ref="AF3:AF4"/>
    <mergeCell ref="CV2:CX3"/>
    <mergeCell ref="CY2:CZ3"/>
    <mergeCell ref="DA2:DD3"/>
    <mergeCell ref="DE2:DE4"/>
    <mergeCell ref="DF2:DK2"/>
    <mergeCell ref="AP3:AP4"/>
    <mergeCell ref="CE2:CE3"/>
    <mergeCell ref="CF2:CF4"/>
    <mergeCell ref="CG2:CH3"/>
    <mergeCell ref="CI2:CU3"/>
    <mergeCell ref="BC2:BE3"/>
    <mergeCell ref="BF2:BG3"/>
    <mergeCell ref="BH2:BK3"/>
    <mergeCell ref="BL2:BW2"/>
    <mergeCell ref="BY2:BY4"/>
    <mergeCell ref="BZ2:CB2"/>
    <mergeCell ref="BT3:BX3"/>
    <mergeCell ref="BZ3:CB3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AJ2:AK3"/>
    <mergeCell ref="AG3:AG4"/>
    <mergeCell ref="B1:DD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</mergeCells>
  <pageMargins left="0.51181102362204722" right="0.11811023622047245" top="0.55118110236220474" bottom="0.55118110236220474" header="0.31496062992125984" footer="0.31496062992125984"/>
  <pageSetup paperSize="9" scale="54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7"/>
  <sheetViews>
    <sheetView view="pageBreakPreview" zoomScale="59" zoomScaleNormal="71" zoomScaleSheetLayoutView="59" zoomScalePageLayoutView="29" workbookViewId="0">
      <pane xSplit="73" ySplit="4" topLeftCell="BV5" activePane="bottomRight" state="frozen"/>
      <selection pane="topRight" activeCell="BV1" sqref="BV1"/>
      <selection pane="bottomLeft" activeCell="A5" sqref="A5"/>
      <selection pane="bottomRight" activeCell="EO9" sqref="EN9:EO9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customWidth="1"/>
    <col min="75" max="75" width="7" style="154" customWidth="1"/>
    <col min="76" max="76" width="7.44140625" style="154" hidden="1" customWidth="1"/>
    <col min="77" max="77" width="10.44140625" style="154" hidden="1" customWidth="1"/>
    <col min="78" max="78" width="9.5546875" style="154" customWidth="1"/>
    <col min="79" max="79" width="9.21875" style="154" customWidth="1"/>
    <col min="80" max="80" width="9.88671875" style="154" customWidth="1"/>
    <col min="81" max="81" width="8.109375" style="154" customWidth="1"/>
    <col min="82" max="82" width="10" style="154" hidden="1" customWidth="1"/>
    <col min="83" max="83" width="8.5546875" style="154" hidden="1" customWidth="1"/>
    <col min="84" max="84" width="9.88671875" style="154" hidden="1" customWidth="1"/>
    <col min="85" max="85" width="8.88671875" style="154" hidden="1" customWidth="1"/>
    <col min="86" max="86" width="8.44140625" style="154" hidden="1" customWidth="1"/>
    <col min="87" max="87" width="9.33203125" style="154" hidden="1" customWidth="1"/>
    <col min="88" max="88" width="10.77734375" style="154" hidden="1" customWidth="1"/>
    <col min="89" max="89" width="10.33203125" style="160" hidden="1" customWidth="1"/>
    <col min="90" max="90" width="8.44140625" style="154" hidden="1" customWidth="1"/>
    <col min="91" max="91" width="9.77734375" style="154" hidden="1" customWidth="1"/>
    <col min="92" max="92" width="9.44140625" style="154" hidden="1" customWidth="1"/>
    <col min="93" max="93" width="7.44140625" style="154" hidden="1" customWidth="1"/>
    <col min="94" max="94" width="11.5546875" style="154" hidden="1" customWidth="1"/>
    <col min="95" max="95" width="8.21875" style="154" hidden="1" customWidth="1"/>
    <col min="96" max="96" width="9.5546875" style="154" hidden="1" customWidth="1"/>
    <col min="97" max="98" width="8.109375" style="154" hidden="1" customWidth="1"/>
    <col min="99" max="99" width="8.44140625" style="154" hidden="1" customWidth="1"/>
    <col min="100" max="100" width="6.5546875" style="154" customWidth="1"/>
    <col min="101" max="101" width="7" style="154" customWidth="1"/>
    <col min="102" max="102" width="5.88671875" style="154" customWidth="1"/>
    <col min="103" max="103" width="6.77734375" style="154" customWidth="1"/>
    <col min="104" max="104" width="7" style="154" customWidth="1"/>
    <col min="105" max="105" width="10" style="154" customWidth="1"/>
    <col min="106" max="106" width="9.5546875" style="154" customWidth="1"/>
    <col min="107" max="107" width="9.33203125" style="154" customWidth="1"/>
    <col min="108" max="109" width="7.21875" style="154" customWidth="1"/>
    <col min="110" max="110" width="8.44140625" style="154" hidden="1" customWidth="1"/>
    <col min="111" max="111" width="8.88671875" style="154" customWidth="1"/>
    <col min="112" max="112" width="8.33203125" style="154" hidden="1" customWidth="1"/>
    <col min="113" max="113" width="9.21875" style="154" customWidth="1"/>
    <col min="114" max="114" width="7.109375" style="154" customWidth="1"/>
    <col min="115" max="115" width="7.6640625" style="154" customWidth="1"/>
    <col min="116" max="116" width="13.109375" style="154" hidden="1" customWidth="1"/>
    <col min="117" max="117" width="6.88671875" style="154" hidden="1" customWidth="1"/>
    <col min="118" max="118" width="8.109375" style="154" hidden="1" customWidth="1"/>
    <col min="119" max="119" width="6.77734375" style="154" hidden="1" customWidth="1"/>
    <col min="120" max="120" width="8.21875" style="154" hidden="1" customWidth="1"/>
    <col min="121" max="121" width="7.109375" style="154" hidden="1" customWidth="1"/>
    <col min="122" max="122" width="5.44140625" style="154" hidden="1" customWidth="1"/>
    <col min="123" max="123" width="5.77734375" style="154" hidden="1" customWidth="1"/>
    <col min="124" max="124" width="6.5546875" style="154" hidden="1" customWidth="1"/>
    <col min="125" max="125" width="6.109375" style="154" hidden="1" customWidth="1"/>
    <col min="126" max="126" width="5.88671875" style="154" hidden="1" customWidth="1"/>
    <col min="127" max="127" width="5.44140625" style="154" hidden="1" customWidth="1"/>
    <col min="128" max="128" width="5.5546875" style="154" hidden="1" customWidth="1"/>
    <col min="129" max="129" width="6.44140625" style="154" hidden="1" customWidth="1"/>
    <col min="130" max="130" width="6" style="154" hidden="1" customWidth="1"/>
    <col min="131" max="131" width="5.88671875" style="154" hidden="1" customWidth="1"/>
    <col min="132" max="132" width="5.109375" style="154" hidden="1" customWidth="1"/>
    <col min="133" max="133" width="6.77734375" style="154" hidden="1" customWidth="1"/>
    <col min="134" max="134" width="7.44140625" style="154" hidden="1" customWidth="1"/>
    <col min="135" max="135" width="5.5546875" style="154" hidden="1" customWidth="1"/>
    <col min="136" max="136" width="5.6640625" style="154" hidden="1" customWidth="1"/>
    <col min="137" max="137" width="6.88671875" style="154" hidden="1" customWidth="1"/>
    <col min="138" max="138" width="8.109375" style="154" hidden="1" customWidth="1"/>
    <col min="139" max="139" width="5.5546875" style="154" hidden="1" customWidth="1"/>
    <col min="140" max="140" width="9.109375" style="162" customWidth="1"/>
    <col min="141" max="141" width="11.21875" style="162" customWidth="1"/>
    <col min="142" max="142" width="11" style="162" customWidth="1"/>
    <col min="143" max="256" width="9.109375" style="162"/>
    <col min="257" max="257" width="4.6640625" style="162" customWidth="1"/>
    <col min="258" max="258" width="28.5546875" style="162" customWidth="1"/>
    <col min="259" max="329" width="0" style="162" hidden="1" customWidth="1"/>
    <col min="330" max="330" width="10.44140625" style="162" customWidth="1"/>
    <col min="331" max="331" width="7" style="162" customWidth="1"/>
    <col min="332" max="333" width="0" style="162" hidden="1" customWidth="1"/>
    <col min="334" max="334" width="9.5546875" style="162" customWidth="1"/>
    <col min="335" max="335" width="9.21875" style="162" customWidth="1"/>
    <col min="336" max="336" width="9.88671875" style="162" customWidth="1"/>
    <col min="337" max="337" width="8.109375" style="162" customWidth="1"/>
    <col min="338" max="355" width="0" style="162" hidden="1" customWidth="1"/>
    <col min="356" max="356" width="6.5546875" style="162" customWidth="1"/>
    <col min="357" max="357" width="7" style="162" customWidth="1"/>
    <col min="358" max="358" width="5.88671875" style="162" customWidth="1"/>
    <col min="359" max="359" width="6.77734375" style="162" customWidth="1"/>
    <col min="360" max="360" width="7" style="162" customWidth="1"/>
    <col min="361" max="361" width="10" style="162" customWidth="1"/>
    <col min="362" max="362" width="9.5546875" style="162" customWidth="1"/>
    <col min="363" max="363" width="9.33203125" style="162" customWidth="1"/>
    <col min="364" max="365" width="7.21875" style="162" customWidth="1"/>
    <col min="366" max="366" width="0" style="162" hidden="1" customWidth="1"/>
    <col min="367" max="367" width="8.88671875" style="162" customWidth="1"/>
    <col min="368" max="368" width="0" style="162" hidden="1" customWidth="1"/>
    <col min="369" max="369" width="9.21875" style="162" customWidth="1"/>
    <col min="370" max="370" width="7.109375" style="162" customWidth="1"/>
    <col min="371" max="371" width="7.6640625" style="162" customWidth="1"/>
    <col min="372" max="395" width="0" style="162" hidden="1" customWidth="1"/>
    <col min="396" max="396" width="9.109375" style="162" customWidth="1"/>
    <col min="397" max="397" width="11.21875" style="162" customWidth="1"/>
    <col min="398" max="398" width="11" style="162" customWidth="1"/>
    <col min="399" max="512" width="9.109375" style="162"/>
    <col min="513" max="513" width="4.6640625" style="162" customWidth="1"/>
    <col min="514" max="514" width="28.5546875" style="162" customWidth="1"/>
    <col min="515" max="585" width="0" style="162" hidden="1" customWidth="1"/>
    <col min="586" max="586" width="10.44140625" style="162" customWidth="1"/>
    <col min="587" max="587" width="7" style="162" customWidth="1"/>
    <col min="588" max="589" width="0" style="162" hidden="1" customWidth="1"/>
    <col min="590" max="590" width="9.5546875" style="162" customWidth="1"/>
    <col min="591" max="591" width="9.21875" style="162" customWidth="1"/>
    <col min="592" max="592" width="9.88671875" style="162" customWidth="1"/>
    <col min="593" max="593" width="8.109375" style="162" customWidth="1"/>
    <col min="594" max="611" width="0" style="162" hidden="1" customWidth="1"/>
    <col min="612" max="612" width="6.5546875" style="162" customWidth="1"/>
    <col min="613" max="613" width="7" style="162" customWidth="1"/>
    <col min="614" max="614" width="5.88671875" style="162" customWidth="1"/>
    <col min="615" max="615" width="6.77734375" style="162" customWidth="1"/>
    <col min="616" max="616" width="7" style="162" customWidth="1"/>
    <col min="617" max="617" width="10" style="162" customWidth="1"/>
    <col min="618" max="618" width="9.5546875" style="162" customWidth="1"/>
    <col min="619" max="619" width="9.33203125" style="162" customWidth="1"/>
    <col min="620" max="621" width="7.21875" style="162" customWidth="1"/>
    <col min="622" max="622" width="0" style="162" hidden="1" customWidth="1"/>
    <col min="623" max="623" width="8.88671875" style="162" customWidth="1"/>
    <col min="624" max="624" width="0" style="162" hidden="1" customWidth="1"/>
    <col min="625" max="625" width="9.21875" style="162" customWidth="1"/>
    <col min="626" max="626" width="7.109375" style="162" customWidth="1"/>
    <col min="627" max="627" width="7.6640625" style="162" customWidth="1"/>
    <col min="628" max="651" width="0" style="162" hidden="1" customWidth="1"/>
    <col min="652" max="652" width="9.109375" style="162" customWidth="1"/>
    <col min="653" max="653" width="11.21875" style="162" customWidth="1"/>
    <col min="654" max="654" width="11" style="162" customWidth="1"/>
    <col min="655" max="768" width="9.109375" style="162"/>
    <col min="769" max="769" width="4.6640625" style="162" customWidth="1"/>
    <col min="770" max="770" width="28.5546875" style="162" customWidth="1"/>
    <col min="771" max="841" width="0" style="162" hidden="1" customWidth="1"/>
    <col min="842" max="842" width="10.44140625" style="162" customWidth="1"/>
    <col min="843" max="843" width="7" style="162" customWidth="1"/>
    <col min="844" max="845" width="0" style="162" hidden="1" customWidth="1"/>
    <col min="846" max="846" width="9.5546875" style="162" customWidth="1"/>
    <col min="847" max="847" width="9.21875" style="162" customWidth="1"/>
    <col min="848" max="848" width="9.88671875" style="162" customWidth="1"/>
    <col min="849" max="849" width="8.109375" style="162" customWidth="1"/>
    <col min="850" max="867" width="0" style="162" hidden="1" customWidth="1"/>
    <col min="868" max="868" width="6.5546875" style="162" customWidth="1"/>
    <col min="869" max="869" width="7" style="162" customWidth="1"/>
    <col min="870" max="870" width="5.88671875" style="162" customWidth="1"/>
    <col min="871" max="871" width="6.77734375" style="162" customWidth="1"/>
    <col min="872" max="872" width="7" style="162" customWidth="1"/>
    <col min="873" max="873" width="10" style="162" customWidth="1"/>
    <col min="874" max="874" width="9.5546875" style="162" customWidth="1"/>
    <col min="875" max="875" width="9.33203125" style="162" customWidth="1"/>
    <col min="876" max="877" width="7.21875" style="162" customWidth="1"/>
    <col min="878" max="878" width="0" style="162" hidden="1" customWidth="1"/>
    <col min="879" max="879" width="8.88671875" style="162" customWidth="1"/>
    <col min="880" max="880" width="0" style="162" hidden="1" customWidth="1"/>
    <col min="881" max="881" width="9.21875" style="162" customWidth="1"/>
    <col min="882" max="882" width="7.109375" style="162" customWidth="1"/>
    <col min="883" max="883" width="7.6640625" style="162" customWidth="1"/>
    <col min="884" max="907" width="0" style="162" hidden="1" customWidth="1"/>
    <col min="908" max="908" width="9.109375" style="162" customWidth="1"/>
    <col min="909" max="909" width="11.21875" style="162" customWidth="1"/>
    <col min="910" max="910" width="11" style="162" customWidth="1"/>
    <col min="911" max="1024" width="9.109375" style="162"/>
    <col min="1025" max="1025" width="4.6640625" style="162" customWidth="1"/>
    <col min="1026" max="1026" width="28.5546875" style="162" customWidth="1"/>
    <col min="1027" max="1097" width="0" style="162" hidden="1" customWidth="1"/>
    <col min="1098" max="1098" width="10.44140625" style="162" customWidth="1"/>
    <col min="1099" max="1099" width="7" style="162" customWidth="1"/>
    <col min="1100" max="1101" width="0" style="162" hidden="1" customWidth="1"/>
    <col min="1102" max="1102" width="9.5546875" style="162" customWidth="1"/>
    <col min="1103" max="1103" width="9.21875" style="162" customWidth="1"/>
    <col min="1104" max="1104" width="9.88671875" style="162" customWidth="1"/>
    <col min="1105" max="1105" width="8.109375" style="162" customWidth="1"/>
    <col min="1106" max="1123" width="0" style="162" hidden="1" customWidth="1"/>
    <col min="1124" max="1124" width="6.5546875" style="162" customWidth="1"/>
    <col min="1125" max="1125" width="7" style="162" customWidth="1"/>
    <col min="1126" max="1126" width="5.88671875" style="162" customWidth="1"/>
    <col min="1127" max="1127" width="6.77734375" style="162" customWidth="1"/>
    <col min="1128" max="1128" width="7" style="162" customWidth="1"/>
    <col min="1129" max="1129" width="10" style="162" customWidth="1"/>
    <col min="1130" max="1130" width="9.5546875" style="162" customWidth="1"/>
    <col min="1131" max="1131" width="9.33203125" style="162" customWidth="1"/>
    <col min="1132" max="1133" width="7.21875" style="162" customWidth="1"/>
    <col min="1134" max="1134" width="0" style="162" hidden="1" customWidth="1"/>
    <col min="1135" max="1135" width="8.88671875" style="162" customWidth="1"/>
    <col min="1136" max="1136" width="0" style="162" hidden="1" customWidth="1"/>
    <col min="1137" max="1137" width="9.21875" style="162" customWidth="1"/>
    <col min="1138" max="1138" width="7.109375" style="162" customWidth="1"/>
    <col min="1139" max="1139" width="7.6640625" style="162" customWidth="1"/>
    <col min="1140" max="1163" width="0" style="162" hidden="1" customWidth="1"/>
    <col min="1164" max="1164" width="9.109375" style="162" customWidth="1"/>
    <col min="1165" max="1165" width="11.21875" style="162" customWidth="1"/>
    <col min="1166" max="1166" width="11" style="162" customWidth="1"/>
    <col min="1167" max="1280" width="9.109375" style="162"/>
    <col min="1281" max="1281" width="4.6640625" style="162" customWidth="1"/>
    <col min="1282" max="1282" width="28.5546875" style="162" customWidth="1"/>
    <col min="1283" max="1353" width="0" style="162" hidden="1" customWidth="1"/>
    <col min="1354" max="1354" width="10.44140625" style="162" customWidth="1"/>
    <col min="1355" max="1355" width="7" style="162" customWidth="1"/>
    <col min="1356" max="1357" width="0" style="162" hidden="1" customWidth="1"/>
    <col min="1358" max="1358" width="9.5546875" style="162" customWidth="1"/>
    <col min="1359" max="1359" width="9.21875" style="162" customWidth="1"/>
    <col min="1360" max="1360" width="9.88671875" style="162" customWidth="1"/>
    <col min="1361" max="1361" width="8.109375" style="162" customWidth="1"/>
    <col min="1362" max="1379" width="0" style="162" hidden="1" customWidth="1"/>
    <col min="1380" max="1380" width="6.5546875" style="162" customWidth="1"/>
    <col min="1381" max="1381" width="7" style="162" customWidth="1"/>
    <col min="1382" max="1382" width="5.88671875" style="162" customWidth="1"/>
    <col min="1383" max="1383" width="6.77734375" style="162" customWidth="1"/>
    <col min="1384" max="1384" width="7" style="162" customWidth="1"/>
    <col min="1385" max="1385" width="10" style="162" customWidth="1"/>
    <col min="1386" max="1386" width="9.5546875" style="162" customWidth="1"/>
    <col min="1387" max="1387" width="9.33203125" style="162" customWidth="1"/>
    <col min="1388" max="1389" width="7.21875" style="162" customWidth="1"/>
    <col min="1390" max="1390" width="0" style="162" hidden="1" customWidth="1"/>
    <col min="1391" max="1391" width="8.88671875" style="162" customWidth="1"/>
    <col min="1392" max="1392" width="0" style="162" hidden="1" customWidth="1"/>
    <col min="1393" max="1393" width="9.21875" style="162" customWidth="1"/>
    <col min="1394" max="1394" width="7.109375" style="162" customWidth="1"/>
    <col min="1395" max="1395" width="7.6640625" style="162" customWidth="1"/>
    <col min="1396" max="1419" width="0" style="162" hidden="1" customWidth="1"/>
    <col min="1420" max="1420" width="9.109375" style="162" customWidth="1"/>
    <col min="1421" max="1421" width="11.21875" style="162" customWidth="1"/>
    <col min="1422" max="1422" width="11" style="162" customWidth="1"/>
    <col min="1423" max="1536" width="9.109375" style="162"/>
    <col min="1537" max="1537" width="4.6640625" style="162" customWidth="1"/>
    <col min="1538" max="1538" width="28.5546875" style="162" customWidth="1"/>
    <col min="1539" max="1609" width="0" style="162" hidden="1" customWidth="1"/>
    <col min="1610" max="1610" width="10.44140625" style="162" customWidth="1"/>
    <col min="1611" max="1611" width="7" style="162" customWidth="1"/>
    <col min="1612" max="1613" width="0" style="162" hidden="1" customWidth="1"/>
    <col min="1614" max="1614" width="9.5546875" style="162" customWidth="1"/>
    <col min="1615" max="1615" width="9.21875" style="162" customWidth="1"/>
    <col min="1616" max="1616" width="9.88671875" style="162" customWidth="1"/>
    <col min="1617" max="1617" width="8.109375" style="162" customWidth="1"/>
    <col min="1618" max="1635" width="0" style="162" hidden="1" customWidth="1"/>
    <col min="1636" max="1636" width="6.5546875" style="162" customWidth="1"/>
    <col min="1637" max="1637" width="7" style="162" customWidth="1"/>
    <col min="1638" max="1638" width="5.88671875" style="162" customWidth="1"/>
    <col min="1639" max="1639" width="6.77734375" style="162" customWidth="1"/>
    <col min="1640" max="1640" width="7" style="162" customWidth="1"/>
    <col min="1641" max="1641" width="10" style="162" customWidth="1"/>
    <col min="1642" max="1642" width="9.5546875" style="162" customWidth="1"/>
    <col min="1643" max="1643" width="9.33203125" style="162" customWidth="1"/>
    <col min="1644" max="1645" width="7.21875" style="162" customWidth="1"/>
    <col min="1646" max="1646" width="0" style="162" hidden="1" customWidth="1"/>
    <col min="1647" max="1647" width="8.88671875" style="162" customWidth="1"/>
    <col min="1648" max="1648" width="0" style="162" hidden="1" customWidth="1"/>
    <col min="1649" max="1649" width="9.21875" style="162" customWidth="1"/>
    <col min="1650" max="1650" width="7.109375" style="162" customWidth="1"/>
    <col min="1651" max="1651" width="7.6640625" style="162" customWidth="1"/>
    <col min="1652" max="1675" width="0" style="162" hidden="1" customWidth="1"/>
    <col min="1676" max="1676" width="9.109375" style="162" customWidth="1"/>
    <col min="1677" max="1677" width="11.21875" style="162" customWidth="1"/>
    <col min="1678" max="1678" width="11" style="162" customWidth="1"/>
    <col min="1679" max="1792" width="9.109375" style="162"/>
    <col min="1793" max="1793" width="4.6640625" style="162" customWidth="1"/>
    <col min="1794" max="1794" width="28.5546875" style="162" customWidth="1"/>
    <col min="1795" max="1865" width="0" style="162" hidden="1" customWidth="1"/>
    <col min="1866" max="1866" width="10.44140625" style="162" customWidth="1"/>
    <col min="1867" max="1867" width="7" style="162" customWidth="1"/>
    <col min="1868" max="1869" width="0" style="162" hidden="1" customWidth="1"/>
    <col min="1870" max="1870" width="9.5546875" style="162" customWidth="1"/>
    <col min="1871" max="1871" width="9.21875" style="162" customWidth="1"/>
    <col min="1872" max="1872" width="9.88671875" style="162" customWidth="1"/>
    <col min="1873" max="1873" width="8.109375" style="162" customWidth="1"/>
    <col min="1874" max="1891" width="0" style="162" hidden="1" customWidth="1"/>
    <col min="1892" max="1892" width="6.5546875" style="162" customWidth="1"/>
    <col min="1893" max="1893" width="7" style="162" customWidth="1"/>
    <col min="1894" max="1894" width="5.88671875" style="162" customWidth="1"/>
    <col min="1895" max="1895" width="6.77734375" style="162" customWidth="1"/>
    <col min="1896" max="1896" width="7" style="162" customWidth="1"/>
    <col min="1897" max="1897" width="10" style="162" customWidth="1"/>
    <col min="1898" max="1898" width="9.5546875" style="162" customWidth="1"/>
    <col min="1899" max="1899" width="9.33203125" style="162" customWidth="1"/>
    <col min="1900" max="1901" width="7.21875" style="162" customWidth="1"/>
    <col min="1902" max="1902" width="0" style="162" hidden="1" customWidth="1"/>
    <col min="1903" max="1903" width="8.88671875" style="162" customWidth="1"/>
    <col min="1904" max="1904" width="0" style="162" hidden="1" customWidth="1"/>
    <col min="1905" max="1905" width="9.21875" style="162" customWidth="1"/>
    <col min="1906" max="1906" width="7.109375" style="162" customWidth="1"/>
    <col min="1907" max="1907" width="7.6640625" style="162" customWidth="1"/>
    <col min="1908" max="1931" width="0" style="162" hidden="1" customWidth="1"/>
    <col min="1932" max="1932" width="9.109375" style="162" customWidth="1"/>
    <col min="1933" max="1933" width="11.21875" style="162" customWidth="1"/>
    <col min="1934" max="1934" width="11" style="162" customWidth="1"/>
    <col min="1935" max="2048" width="9.109375" style="162"/>
    <col min="2049" max="2049" width="4.6640625" style="162" customWidth="1"/>
    <col min="2050" max="2050" width="28.5546875" style="162" customWidth="1"/>
    <col min="2051" max="2121" width="0" style="162" hidden="1" customWidth="1"/>
    <col min="2122" max="2122" width="10.44140625" style="162" customWidth="1"/>
    <col min="2123" max="2123" width="7" style="162" customWidth="1"/>
    <col min="2124" max="2125" width="0" style="162" hidden="1" customWidth="1"/>
    <col min="2126" max="2126" width="9.5546875" style="162" customWidth="1"/>
    <col min="2127" max="2127" width="9.21875" style="162" customWidth="1"/>
    <col min="2128" max="2128" width="9.88671875" style="162" customWidth="1"/>
    <col min="2129" max="2129" width="8.109375" style="162" customWidth="1"/>
    <col min="2130" max="2147" width="0" style="162" hidden="1" customWidth="1"/>
    <col min="2148" max="2148" width="6.5546875" style="162" customWidth="1"/>
    <col min="2149" max="2149" width="7" style="162" customWidth="1"/>
    <col min="2150" max="2150" width="5.88671875" style="162" customWidth="1"/>
    <col min="2151" max="2151" width="6.77734375" style="162" customWidth="1"/>
    <col min="2152" max="2152" width="7" style="162" customWidth="1"/>
    <col min="2153" max="2153" width="10" style="162" customWidth="1"/>
    <col min="2154" max="2154" width="9.5546875" style="162" customWidth="1"/>
    <col min="2155" max="2155" width="9.33203125" style="162" customWidth="1"/>
    <col min="2156" max="2157" width="7.21875" style="162" customWidth="1"/>
    <col min="2158" max="2158" width="0" style="162" hidden="1" customWidth="1"/>
    <col min="2159" max="2159" width="8.88671875" style="162" customWidth="1"/>
    <col min="2160" max="2160" width="0" style="162" hidden="1" customWidth="1"/>
    <col min="2161" max="2161" width="9.21875" style="162" customWidth="1"/>
    <col min="2162" max="2162" width="7.109375" style="162" customWidth="1"/>
    <col min="2163" max="2163" width="7.6640625" style="162" customWidth="1"/>
    <col min="2164" max="2187" width="0" style="162" hidden="1" customWidth="1"/>
    <col min="2188" max="2188" width="9.109375" style="162" customWidth="1"/>
    <col min="2189" max="2189" width="11.21875" style="162" customWidth="1"/>
    <col min="2190" max="2190" width="11" style="162" customWidth="1"/>
    <col min="2191" max="2304" width="9.109375" style="162"/>
    <col min="2305" max="2305" width="4.6640625" style="162" customWidth="1"/>
    <col min="2306" max="2306" width="28.5546875" style="162" customWidth="1"/>
    <col min="2307" max="2377" width="0" style="162" hidden="1" customWidth="1"/>
    <col min="2378" max="2378" width="10.44140625" style="162" customWidth="1"/>
    <col min="2379" max="2379" width="7" style="162" customWidth="1"/>
    <col min="2380" max="2381" width="0" style="162" hidden="1" customWidth="1"/>
    <col min="2382" max="2382" width="9.5546875" style="162" customWidth="1"/>
    <col min="2383" max="2383" width="9.21875" style="162" customWidth="1"/>
    <col min="2384" max="2384" width="9.88671875" style="162" customWidth="1"/>
    <col min="2385" max="2385" width="8.109375" style="162" customWidth="1"/>
    <col min="2386" max="2403" width="0" style="162" hidden="1" customWidth="1"/>
    <col min="2404" max="2404" width="6.5546875" style="162" customWidth="1"/>
    <col min="2405" max="2405" width="7" style="162" customWidth="1"/>
    <col min="2406" max="2406" width="5.88671875" style="162" customWidth="1"/>
    <col min="2407" max="2407" width="6.77734375" style="162" customWidth="1"/>
    <col min="2408" max="2408" width="7" style="162" customWidth="1"/>
    <col min="2409" max="2409" width="10" style="162" customWidth="1"/>
    <col min="2410" max="2410" width="9.5546875" style="162" customWidth="1"/>
    <col min="2411" max="2411" width="9.33203125" style="162" customWidth="1"/>
    <col min="2412" max="2413" width="7.21875" style="162" customWidth="1"/>
    <col min="2414" max="2414" width="0" style="162" hidden="1" customWidth="1"/>
    <col min="2415" max="2415" width="8.88671875" style="162" customWidth="1"/>
    <col min="2416" max="2416" width="0" style="162" hidden="1" customWidth="1"/>
    <col min="2417" max="2417" width="9.21875" style="162" customWidth="1"/>
    <col min="2418" max="2418" width="7.109375" style="162" customWidth="1"/>
    <col min="2419" max="2419" width="7.6640625" style="162" customWidth="1"/>
    <col min="2420" max="2443" width="0" style="162" hidden="1" customWidth="1"/>
    <col min="2444" max="2444" width="9.109375" style="162" customWidth="1"/>
    <col min="2445" max="2445" width="11.21875" style="162" customWidth="1"/>
    <col min="2446" max="2446" width="11" style="162" customWidth="1"/>
    <col min="2447" max="2560" width="9.109375" style="162"/>
    <col min="2561" max="2561" width="4.6640625" style="162" customWidth="1"/>
    <col min="2562" max="2562" width="28.5546875" style="162" customWidth="1"/>
    <col min="2563" max="2633" width="0" style="162" hidden="1" customWidth="1"/>
    <col min="2634" max="2634" width="10.44140625" style="162" customWidth="1"/>
    <col min="2635" max="2635" width="7" style="162" customWidth="1"/>
    <col min="2636" max="2637" width="0" style="162" hidden="1" customWidth="1"/>
    <col min="2638" max="2638" width="9.5546875" style="162" customWidth="1"/>
    <col min="2639" max="2639" width="9.21875" style="162" customWidth="1"/>
    <col min="2640" max="2640" width="9.88671875" style="162" customWidth="1"/>
    <col min="2641" max="2641" width="8.109375" style="162" customWidth="1"/>
    <col min="2642" max="2659" width="0" style="162" hidden="1" customWidth="1"/>
    <col min="2660" max="2660" width="6.5546875" style="162" customWidth="1"/>
    <col min="2661" max="2661" width="7" style="162" customWidth="1"/>
    <col min="2662" max="2662" width="5.88671875" style="162" customWidth="1"/>
    <col min="2663" max="2663" width="6.77734375" style="162" customWidth="1"/>
    <col min="2664" max="2664" width="7" style="162" customWidth="1"/>
    <col min="2665" max="2665" width="10" style="162" customWidth="1"/>
    <col min="2666" max="2666" width="9.5546875" style="162" customWidth="1"/>
    <col min="2667" max="2667" width="9.33203125" style="162" customWidth="1"/>
    <col min="2668" max="2669" width="7.21875" style="162" customWidth="1"/>
    <col min="2670" max="2670" width="0" style="162" hidden="1" customWidth="1"/>
    <col min="2671" max="2671" width="8.88671875" style="162" customWidth="1"/>
    <col min="2672" max="2672" width="0" style="162" hidden="1" customWidth="1"/>
    <col min="2673" max="2673" width="9.21875" style="162" customWidth="1"/>
    <col min="2674" max="2674" width="7.109375" style="162" customWidth="1"/>
    <col min="2675" max="2675" width="7.6640625" style="162" customWidth="1"/>
    <col min="2676" max="2699" width="0" style="162" hidden="1" customWidth="1"/>
    <col min="2700" max="2700" width="9.109375" style="162" customWidth="1"/>
    <col min="2701" max="2701" width="11.21875" style="162" customWidth="1"/>
    <col min="2702" max="2702" width="11" style="162" customWidth="1"/>
    <col min="2703" max="2816" width="9.109375" style="162"/>
    <col min="2817" max="2817" width="4.6640625" style="162" customWidth="1"/>
    <col min="2818" max="2818" width="28.5546875" style="162" customWidth="1"/>
    <col min="2819" max="2889" width="0" style="162" hidden="1" customWidth="1"/>
    <col min="2890" max="2890" width="10.44140625" style="162" customWidth="1"/>
    <col min="2891" max="2891" width="7" style="162" customWidth="1"/>
    <col min="2892" max="2893" width="0" style="162" hidden="1" customWidth="1"/>
    <col min="2894" max="2894" width="9.5546875" style="162" customWidth="1"/>
    <col min="2895" max="2895" width="9.21875" style="162" customWidth="1"/>
    <col min="2896" max="2896" width="9.88671875" style="162" customWidth="1"/>
    <col min="2897" max="2897" width="8.109375" style="162" customWidth="1"/>
    <col min="2898" max="2915" width="0" style="162" hidden="1" customWidth="1"/>
    <col min="2916" max="2916" width="6.5546875" style="162" customWidth="1"/>
    <col min="2917" max="2917" width="7" style="162" customWidth="1"/>
    <col min="2918" max="2918" width="5.88671875" style="162" customWidth="1"/>
    <col min="2919" max="2919" width="6.77734375" style="162" customWidth="1"/>
    <col min="2920" max="2920" width="7" style="162" customWidth="1"/>
    <col min="2921" max="2921" width="10" style="162" customWidth="1"/>
    <col min="2922" max="2922" width="9.5546875" style="162" customWidth="1"/>
    <col min="2923" max="2923" width="9.33203125" style="162" customWidth="1"/>
    <col min="2924" max="2925" width="7.21875" style="162" customWidth="1"/>
    <col min="2926" max="2926" width="0" style="162" hidden="1" customWidth="1"/>
    <col min="2927" max="2927" width="8.88671875" style="162" customWidth="1"/>
    <col min="2928" max="2928" width="0" style="162" hidden="1" customWidth="1"/>
    <col min="2929" max="2929" width="9.21875" style="162" customWidth="1"/>
    <col min="2930" max="2930" width="7.109375" style="162" customWidth="1"/>
    <col min="2931" max="2931" width="7.6640625" style="162" customWidth="1"/>
    <col min="2932" max="2955" width="0" style="162" hidden="1" customWidth="1"/>
    <col min="2956" max="2956" width="9.109375" style="162" customWidth="1"/>
    <col min="2957" max="2957" width="11.21875" style="162" customWidth="1"/>
    <col min="2958" max="2958" width="11" style="162" customWidth="1"/>
    <col min="2959" max="3072" width="9.109375" style="162"/>
    <col min="3073" max="3073" width="4.6640625" style="162" customWidth="1"/>
    <col min="3074" max="3074" width="28.5546875" style="162" customWidth="1"/>
    <col min="3075" max="3145" width="0" style="162" hidden="1" customWidth="1"/>
    <col min="3146" max="3146" width="10.44140625" style="162" customWidth="1"/>
    <col min="3147" max="3147" width="7" style="162" customWidth="1"/>
    <col min="3148" max="3149" width="0" style="162" hidden="1" customWidth="1"/>
    <col min="3150" max="3150" width="9.5546875" style="162" customWidth="1"/>
    <col min="3151" max="3151" width="9.21875" style="162" customWidth="1"/>
    <col min="3152" max="3152" width="9.88671875" style="162" customWidth="1"/>
    <col min="3153" max="3153" width="8.109375" style="162" customWidth="1"/>
    <col min="3154" max="3171" width="0" style="162" hidden="1" customWidth="1"/>
    <col min="3172" max="3172" width="6.5546875" style="162" customWidth="1"/>
    <col min="3173" max="3173" width="7" style="162" customWidth="1"/>
    <col min="3174" max="3174" width="5.88671875" style="162" customWidth="1"/>
    <col min="3175" max="3175" width="6.77734375" style="162" customWidth="1"/>
    <col min="3176" max="3176" width="7" style="162" customWidth="1"/>
    <col min="3177" max="3177" width="10" style="162" customWidth="1"/>
    <col min="3178" max="3178" width="9.5546875" style="162" customWidth="1"/>
    <col min="3179" max="3179" width="9.33203125" style="162" customWidth="1"/>
    <col min="3180" max="3181" width="7.21875" style="162" customWidth="1"/>
    <col min="3182" max="3182" width="0" style="162" hidden="1" customWidth="1"/>
    <col min="3183" max="3183" width="8.88671875" style="162" customWidth="1"/>
    <col min="3184" max="3184" width="0" style="162" hidden="1" customWidth="1"/>
    <col min="3185" max="3185" width="9.21875" style="162" customWidth="1"/>
    <col min="3186" max="3186" width="7.109375" style="162" customWidth="1"/>
    <col min="3187" max="3187" width="7.6640625" style="162" customWidth="1"/>
    <col min="3188" max="3211" width="0" style="162" hidden="1" customWidth="1"/>
    <col min="3212" max="3212" width="9.109375" style="162" customWidth="1"/>
    <col min="3213" max="3213" width="11.21875" style="162" customWidth="1"/>
    <col min="3214" max="3214" width="11" style="162" customWidth="1"/>
    <col min="3215" max="3328" width="9.109375" style="162"/>
    <col min="3329" max="3329" width="4.6640625" style="162" customWidth="1"/>
    <col min="3330" max="3330" width="28.5546875" style="162" customWidth="1"/>
    <col min="3331" max="3401" width="0" style="162" hidden="1" customWidth="1"/>
    <col min="3402" max="3402" width="10.44140625" style="162" customWidth="1"/>
    <col min="3403" max="3403" width="7" style="162" customWidth="1"/>
    <col min="3404" max="3405" width="0" style="162" hidden="1" customWidth="1"/>
    <col min="3406" max="3406" width="9.5546875" style="162" customWidth="1"/>
    <col min="3407" max="3407" width="9.21875" style="162" customWidth="1"/>
    <col min="3408" max="3408" width="9.88671875" style="162" customWidth="1"/>
    <col min="3409" max="3409" width="8.109375" style="162" customWidth="1"/>
    <col min="3410" max="3427" width="0" style="162" hidden="1" customWidth="1"/>
    <col min="3428" max="3428" width="6.5546875" style="162" customWidth="1"/>
    <col min="3429" max="3429" width="7" style="162" customWidth="1"/>
    <col min="3430" max="3430" width="5.88671875" style="162" customWidth="1"/>
    <col min="3431" max="3431" width="6.77734375" style="162" customWidth="1"/>
    <col min="3432" max="3432" width="7" style="162" customWidth="1"/>
    <col min="3433" max="3433" width="10" style="162" customWidth="1"/>
    <col min="3434" max="3434" width="9.5546875" style="162" customWidth="1"/>
    <col min="3435" max="3435" width="9.33203125" style="162" customWidth="1"/>
    <col min="3436" max="3437" width="7.21875" style="162" customWidth="1"/>
    <col min="3438" max="3438" width="0" style="162" hidden="1" customWidth="1"/>
    <col min="3439" max="3439" width="8.88671875" style="162" customWidth="1"/>
    <col min="3440" max="3440" width="0" style="162" hidden="1" customWidth="1"/>
    <col min="3441" max="3441" width="9.21875" style="162" customWidth="1"/>
    <col min="3442" max="3442" width="7.109375" style="162" customWidth="1"/>
    <col min="3443" max="3443" width="7.6640625" style="162" customWidth="1"/>
    <col min="3444" max="3467" width="0" style="162" hidden="1" customWidth="1"/>
    <col min="3468" max="3468" width="9.109375" style="162" customWidth="1"/>
    <col min="3469" max="3469" width="11.21875" style="162" customWidth="1"/>
    <col min="3470" max="3470" width="11" style="162" customWidth="1"/>
    <col min="3471" max="3584" width="9.109375" style="162"/>
    <col min="3585" max="3585" width="4.6640625" style="162" customWidth="1"/>
    <col min="3586" max="3586" width="28.5546875" style="162" customWidth="1"/>
    <col min="3587" max="3657" width="0" style="162" hidden="1" customWidth="1"/>
    <col min="3658" max="3658" width="10.44140625" style="162" customWidth="1"/>
    <col min="3659" max="3659" width="7" style="162" customWidth="1"/>
    <col min="3660" max="3661" width="0" style="162" hidden="1" customWidth="1"/>
    <col min="3662" max="3662" width="9.5546875" style="162" customWidth="1"/>
    <col min="3663" max="3663" width="9.21875" style="162" customWidth="1"/>
    <col min="3664" max="3664" width="9.88671875" style="162" customWidth="1"/>
    <col min="3665" max="3665" width="8.109375" style="162" customWidth="1"/>
    <col min="3666" max="3683" width="0" style="162" hidden="1" customWidth="1"/>
    <col min="3684" max="3684" width="6.5546875" style="162" customWidth="1"/>
    <col min="3685" max="3685" width="7" style="162" customWidth="1"/>
    <col min="3686" max="3686" width="5.88671875" style="162" customWidth="1"/>
    <col min="3687" max="3687" width="6.77734375" style="162" customWidth="1"/>
    <col min="3688" max="3688" width="7" style="162" customWidth="1"/>
    <col min="3689" max="3689" width="10" style="162" customWidth="1"/>
    <col min="3690" max="3690" width="9.5546875" style="162" customWidth="1"/>
    <col min="3691" max="3691" width="9.33203125" style="162" customWidth="1"/>
    <col min="3692" max="3693" width="7.21875" style="162" customWidth="1"/>
    <col min="3694" max="3694" width="0" style="162" hidden="1" customWidth="1"/>
    <col min="3695" max="3695" width="8.88671875" style="162" customWidth="1"/>
    <col min="3696" max="3696" width="0" style="162" hidden="1" customWidth="1"/>
    <col min="3697" max="3697" width="9.21875" style="162" customWidth="1"/>
    <col min="3698" max="3698" width="7.109375" style="162" customWidth="1"/>
    <col min="3699" max="3699" width="7.6640625" style="162" customWidth="1"/>
    <col min="3700" max="3723" width="0" style="162" hidden="1" customWidth="1"/>
    <col min="3724" max="3724" width="9.109375" style="162" customWidth="1"/>
    <col min="3725" max="3725" width="11.21875" style="162" customWidth="1"/>
    <col min="3726" max="3726" width="11" style="162" customWidth="1"/>
    <col min="3727" max="3840" width="9.109375" style="162"/>
    <col min="3841" max="3841" width="4.6640625" style="162" customWidth="1"/>
    <col min="3842" max="3842" width="28.5546875" style="162" customWidth="1"/>
    <col min="3843" max="3913" width="0" style="162" hidden="1" customWidth="1"/>
    <col min="3914" max="3914" width="10.44140625" style="162" customWidth="1"/>
    <col min="3915" max="3915" width="7" style="162" customWidth="1"/>
    <col min="3916" max="3917" width="0" style="162" hidden="1" customWidth="1"/>
    <col min="3918" max="3918" width="9.5546875" style="162" customWidth="1"/>
    <col min="3919" max="3919" width="9.21875" style="162" customWidth="1"/>
    <col min="3920" max="3920" width="9.88671875" style="162" customWidth="1"/>
    <col min="3921" max="3921" width="8.109375" style="162" customWidth="1"/>
    <col min="3922" max="3939" width="0" style="162" hidden="1" customWidth="1"/>
    <col min="3940" max="3940" width="6.5546875" style="162" customWidth="1"/>
    <col min="3941" max="3941" width="7" style="162" customWidth="1"/>
    <col min="3942" max="3942" width="5.88671875" style="162" customWidth="1"/>
    <col min="3943" max="3943" width="6.77734375" style="162" customWidth="1"/>
    <col min="3944" max="3944" width="7" style="162" customWidth="1"/>
    <col min="3945" max="3945" width="10" style="162" customWidth="1"/>
    <col min="3946" max="3946" width="9.5546875" style="162" customWidth="1"/>
    <col min="3947" max="3947" width="9.33203125" style="162" customWidth="1"/>
    <col min="3948" max="3949" width="7.21875" style="162" customWidth="1"/>
    <col min="3950" max="3950" width="0" style="162" hidden="1" customWidth="1"/>
    <col min="3951" max="3951" width="8.88671875" style="162" customWidth="1"/>
    <col min="3952" max="3952" width="0" style="162" hidden="1" customWidth="1"/>
    <col min="3953" max="3953" width="9.21875" style="162" customWidth="1"/>
    <col min="3954" max="3954" width="7.109375" style="162" customWidth="1"/>
    <col min="3955" max="3955" width="7.6640625" style="162" customWidth="1"/>
    <col min="3956" max="3979" width="0" style="162" hidden="1" customWidth="1"/>
    <col min="3980" max="3980" width="9.109375" style="162" customWidth="1"/>
    <col min="3981" max="3981" width="11.21875" style="162" customWidth="1"/>
    <col min="3982" max="3982" width="11" style="162" customWidth="1"/>
    <col min="3983" max="4096" width="9.109375" style="162"/>
    <col min="4097" max="4097" width="4.6640625" style="162" customWidth="1"/>
    <col min="4098" max="4098" width="28.5546875" style="162" customWidth="1"/>
    <col min="4099" max="4169" width="0" style="162" hidden="1" customWidth="1"/>
    <col min="4170" max="4170" width="10.44140625" style="162" customWidth="1"/>
    <col min="4171" max="4171" width="7" style="162" customWidth="1"/>
    <col min="4172" max="4173" width="0" style="162" hidden="1" customWidth="1"/>
    <col min="4174" max="4174" width="9.5546875" style="162" customWidth="1"/>
    <col min="4175" max="4175" width="9.21875" style="162" customWidth="1"/>
    <col min="4176" max="4176" width="9.88671875" style="162" customWidth="1"/>
    <col min="4177" max="4177" width="8.109375" style="162" customWidth="1"/>
    <col min="4178" max="4195" width="0" style="162" hidden="1" customWidth="1"/>
    <col min="4196" max="4196" width="6.5546875" style="162" customWidth="1"/>
    <col min="4197" max="4197" width="7" style="162" customWidth="1"/>
    <col min="4198" max="4198" width="5.88671875" style="162" customWidth="1"/>
    <col min="4199" max="4199" width="6.77734375" style="162" customWidth="1"/>
    <col min="4200" max="4200" width="7" style="162" customWidth="1"/>
    <col min="4201" max="4201" width="10" style="162" customWidth="1"/>
    <col min="4202" max="4202" width="9.5546875" style="162" customWidth="1"/>
    <col min="4203" max="4203" width="9.33203125" style="162" customWidth="1"/>
    <col min="4204" max="4205" width="7.21875" style="162" customWidth="1"/>
    <col min="4206" max="4206" width="0" style="162" hidden="1" customWidth="1"/>
    <col min="4207" max="4207" width="8.88671875" style="162" customWidth="1"/>
    <col min="4208" max="4208" width="0" style="162" hidden="1" customWidth="1"/>
    <col min="4209" max="4209" width="9.21875" style="162" customWidth="1"/>
    <col min="4210" max="4210" width="7.109375" style="162" customWidth="1"/>
    <col min="4211" max="4211" width="7.6640625" style="162" customWidth="1"/>
    <col min="4212" max="4235" width="0" style="162" hidden="1" customWidth="1"/>
    <col min="4236" max="4236" width="9.109375" style="162" customWidth="1"/>
    <col min="4237" max="4237" width="11.21875" style="162" customWidth="1"/>
    <col min="4238" max="4238" width="11" style="162" customWidth="1"/>
    <col min="4239" max="4352" width="9.109375" style="162"/>
    <col min="4353" max="4353" width="4.6640625" style="162" customWidth="1"/>
    <col min="4354" max="4354" width="28.5546875" style="162" customWidth="1"/>
    <col min="4355" max="4425" width="0" style="162" hidden="1" customWidth="1"/>
    <col min="4426" max="4426" width="10.44140625" style="162" customWidth="1"/>
    <col min="4427" max="4427" width="7" style="162" customWidth="1"/>
    <col min="4428" max="4429" width="0" style="162" hidden="1" customWidth="1"/>
    <col min="4430" max="4430" width="9.5546875" style="162" customWidth="1"/>
    <col min="4431" max="4431" width="9.21875" style="162" customWidth="1"/>
    <col min="4432" max="4432" width="9.88671875" style="162" customWidth="1"/>
    <col min="4433" max="4433" width="8.109375" style="162" customWidth="1"/>
    <col min="4434" max="4451" width="0" style="162" hidden="1" customWidth="1"/>
    <col min="4452" max="4452" width="6.5546875" style="162" customWidth="1"/>
    <col min="4453" max="4453" width="7" style="162" customWidth="1"/>
    <col min="4454" max="4454" width="5.88671875" style="162" customWidth="1"/>
    <col min="4455" max="4455" width="6.77734375" style="162" customWidth="1"/>
    <col min="4456" max="4456" width="7" style="162" customWidth="1"/>
    <col min="4457" max="4457" width="10" style="162" customWidth="1"/>
    <col min="4458" max="4458" width="9.5546875" style="162" customWidth="1"/>
    <col min="4459" max="4459" width="9.33203125" style="162" customWidth="1"/>
    <col min="4460" max="4461" width="7.21875" style="162" customWidth="1"/>
    <col min="4462" max="4462" width="0" style="162" hidden="1" customWidth="1"/>
    <col min="4463" max="4463" width="8.88671875" style="162" customWidth="1"/>
    <col min="4464" max="4464" width="0" style="162" hidden="1" customWidth="1"/>
    <col min="4465" max="4465" width="9.21875" style="162" customWidth="1"/>
    <col min="4466" max="4466" width="7.109375" style="162" customWidth="1"/>
    <col min="4467" max="4467" width="7.6640625" style="162" customWidth="1"/>
    <col min="4468" max="4491" width="0" style="162" hidden="1" customWidth="1"/>
    <col min="4492" max="4492" width="9.109375" style="162" customWidth="1"/>
    <col min="4493" max="4493" width="11.21875" style="162" customWidth="1"/>
    <col min="4494" max="4494" width="11" style="162" customWidth="1"/>
    <col min="4495" max="4608" width="9.109375" style="162"/>
    <col min="4609" max="4609" width="4.6640625" style="162" customWidth="1"/>
    <col min="4610" max="4610" width="28.5546875" style="162" customWidth="1"/>
    <col min="4611" max="4681" width="0" style="162" hidden="1" customWidth="1"/>
    <col min="4682" max="4682" width="10.44140625" style="162" customWidth="1"/>
    <col min="4683" max="4683" width="7" style="162" customWidth="1"/>
    <col min="4684" max="4685" width="0" style="162" hidden="1" customWidth="1"/>
    <col min="4686" max="4686" width="9.5546875" style="162" customWidth="1"/>
    <col min="4687" max="4687" width="9.21875" style="162" customWidth="1"/>
    <col min="4688" max="4688" width="9.88671875" style="162" customWidth="1"/>
    <col min="4689" max="4689" width="8.109375" style="162" customWidth="1"/>
    <col min="4690" max="4707" width="0" style="162" hidden="1" customWidth="1"/>
    <col min="4708" max="4708" width="6.5546875" style="162" customWidth="1"/>
    <col min="4709" max="4709" width="7" style="162" customWidth="1"/>
    <col min="4710" max="4710" width="5.88671875" style="162" customWidth="1"/>
    <col min="4711" max="4711" width="6.77734375" style="162" customWidth="1"/>
    <col min="4712" max="4712" width="7" style="162" customWidth="1"/>
    <col min="4713" max="4713" width="10" style="162" customWidth="1"/>
    <col min="4714" max="4714" width="9.5546875" style="162" customWidth="1"/>
    <col min="4715" max="4715" width="9.33203125" style="162" customWidth="1"/>
    <col min="4716" max="4717" width="7.21875" style="162" customWidth="1"/>
    <col min="4718" max="4718" width="0" style="162" hidden="1" customWidth="1"/>
    <col min="4719" max="4719" width="8.88671875" style="162" customWidth="1"/>
    <col min="4720" max="4720" width="0" style="162" hidden="1" customWidth="1"/>
    <col min="4721" max="4721" width="9.21875" style="162" customWidth="1"/>
    <col min="4722" max="4722" width="7.109375" style="162" customWidth="1"/>
    <col min="4723" max="4723" width="7.6640625" style="162" customWidth="1"/>
    <col min="4724" max="4747" width="0" style="162" hidden="1" customWidth="1"/>
    <col min="4748" max="4748" width="9.109375" style="162" customWidth="1"/>
    <col min="4749" max="4749" width="11.21875" style="162" customWidth="1"/>
    <col min="4750" max="4750" width="11" style="162" customWidth="1"/>
    <col min="4751" max="4864" width="9.109375" style="162"/>
    <col min="4865" max="4865" width="4.6640625" style="162" customWidth="1"/>
    <col min="4866" max="4866" width="28.5546875" style="162" customWidth="1"/>
    <col min="4867" max="4937" width="0" style="162" hidden="1" customWidth="1"/>
    <col min="4938" max="4938" width="10.44140625" style="162" customWidth="1"/>
    <col min="4939" max="4939" width="7" style="162" customWidth="1"/>
    <col min="4940" max="4941" width="0" style="162" hidden="1" customWidth="1"/>
    <col min="4942" max="4942" width="9.5546875" style="162" customWidth="1"/>
    <col min="4943" max="4943" width="9.21875" style="162" customWidth="1"/>
    <col min="4944" max="4944" width="9.88671875" style="162" customWidth="1"/>
    <col min="4945" max="4945" width="8.109375" style="162" customWidth="1"/>
    <col min="4946" max="4963" width="0" style="162" hidden="1" customWidth="1"/>
    <col min="4964" max="4964" width="6.5546875" style="162" customWidth="1"/>
    <col min="4965" max="4965" width="7" style="162" customWidth="1"/>
    <col min="4966" max="4966" width="5.88671875" style="162" customWidth="1"/>
    <col min="4967" max="4967" width="6.77734375" style="162" customWidth="1"/>
    <col min="4968" max="4968" width="7" style="162" customWidth="1"/>
    <col min="4969" max="4969" width="10" style="162" customWidth="1"/>
    <col min="4970" max="4970" width="9.5546875" style="162" customWidth="1"/>
    <col min="4971" max="4971" width="9.33203125" style="162" customWidth="1"/>
    <col min="4972" max="4973" width="7.21875" style="162" customWidth="1"/>
    <col min="4974" max="4974" width="0" style="162" hidden="1" customWidth="1"/>
    <col min="4975" max="4975" width="8.88671875" style="162" customWidth="1"/>
    <col min="4976" max="4976" width="0" style="162" hidden="1" customWidth="1"/>
    <col min="4977" max="4977" width="9.21875" style="162" customWidth="1"/>
    <col min="4978" max="4978" width="7.109375" style="162" customWidth="1"/>
    <col min="4979" max="4979" width="7.6640625" style="162" customWidth="1"/>
    <col min="4980" max="5003" width="0" style="162" hidden="1" customWidth="1"/>
    <col min="5004" max="5004" width="9.109375" style="162" customWidth="1"/>
    <col min="5005" max="5005" width="11.21875" style="162" customWidth="1"/>
    <col min="5006" max="5006" width="11" style="162" customWidth="1"/>
    <col min="5007" max="5120" width="9.109375" style="162"/>
    <col min="5121" max="5121" width="4.6640625" style="162" customWidth="1"/>
    <col min="5122" max="5122" width="28.5546875" style="162" customWidth="1"/>
    <col min="5123" max="5193" width="0" style="162" hidden="1" customWidth="1"/>
    <col min="5194" max="5194" width="10.44140625" style="162" customWidth="1"/>
    <col min="5195" max="5195" width="7" style="162" customWidth="1"/>
    <col min="5196" max="5197" width="0" style="162" hidden="1" customWidth="1"/>
    <col min="5198" max="5198" width="9.5546875" style="162" customWidth="1"/>
    <col min="5199" max="5199" width="9.21875" style="162" customWidth="1"/>
    <col min="5200" max="5200" width="9.88671875" style="162" customWidth="1"/>
    <col min="5201" max="5201" width="8.109375" style="162" customWidth="1"/>
    <col min="5202" max="5219" width="0" style="162" hidden="1" customWidth="1"/>
    <col min="5220" max="5220" width="6.5546875" style="162" customWidth="1"/>
    <col min="5221" max="5221" width="7" style="162" customWidth="1"/>
    <col min="5222" max="5222" width="5.88671875" style="162" customWidth="1"/>
    <col min="5223" max="5223" width="6.77734375" style="162" customWidth="1"/>
    <col min="5224" max="5224" width="7" style="162" customWidth="1"/>
    <col min="5225" max="5225" width="10" style="162" customWidth="1"/>
    <col min="5226" max="5226" width="9.5546875" style="162" customWidth="1"/>
    <col min="5227" max="5227" width="9.33203125" style="162" customWidth="1"/>
    <col min="5228" max="5229" width="7.21875" style="162" customWidth="1"/>
    <col min="5230" max="5230" width="0" style="162" hidden="1" customWidth="1"/>
    <col min="5231" max="5231" width="8.88671875" style="162" customWidth="1"/>
    <col min="5232" max="5232" width="0" style="162" hidden="1" customWidth="1"/>
    <col min="5233" max="5233" width="9.21875" style="162" customWidth="1"/>
    <col min="5234" max="5234" width="7.109375" style="162" customWidth="1"/>
    <col min="5235" max="5235" width="7.6640625" style="162" customWidth="1"/>
    <col min="5236" max="5259" width="0" style="162" hidden="1" customWidth="1"/>
    <col min="5260" max="5260" width="9.109375" style="162" customWidth="1"/>
    <col min="5261" max="5261" width="11.21875" style="162" customWidth="1"/>
    <col min="5262" max="5262" width="11" style="162" customWidth="1"/>
    <col min="5263" max="5376" width="9.109375" style="162"/>
    <col min="5377" max="5377" width="4.6640625" style="162" customWidth="1"/>
    <col min="5378" max="5378" width="28.5546875" style="162" customWidth="1"/>
    <col min="5379" max="5449" width="0" style="162" hidden="1" customWidth="1"/>
    <col min="5450" max="5450" width="10.44140625" style="162" customWidth="1"/>
    <col min="5451" max="5451" width="7" style="162" customWidth="1"/>
    <col min="5452" max="5453" width="0" style="162" hidden="1" customWidth="1"/>
    <col min="5454" max="5454" width="9.5546875" style="162" customWidth="1"/>
    <col min="5455" max="5455" width="9.21875" style="162" customWidth="1"/>
    <col min="5456" max="5456" width="9.88671875" style="162" customWidth="1"/>
    <col min="5457" max="5457" width="8.109375" style="162" customWidth="1"/>
    <col min="5458" max="5475" width="0" style="162" hidden="1" customWidth="1"/>
    <col min="5476" max="5476" width="6.5546875" style="162" customWidth="1"/>
    <col min="5477" max="5477" width="7" style="162" customWidth="1"/>
    <col min="5478" max="5478" width="5.88671875" style="162" customWidth="1"/>
    <col min="5479" max="5479" width="6.77734375" style="162" customWidth="1"/>
    <col min="5480" max="5480" width="7" style="162" customWidth="1"/>
    <col min="5481" max="5481" width="10" style="162" customWidth="1"/>
    <col min="5482" max="5482" width="9.5546875" style="162" customWidth="1"/>
    <col min="5483" max="5483" width="9.33203125" style="162" customWidth="1"/>
    <col min="5484" max="5485" width="7.21875" style="162" customWidth="1"/>
    <col min="5486" max="5486" width="0" style="162" hidden="1" customWidth="1"/>
    <col min="5487" max="5487" width="8.88671875" style="162" customWidth="1"/>
    <col min="5488" max="5488" width="0" style="162" hidden="1" customWidth="1"/>
    <col min="5489" max="5489" width="9.21875" style="162" customWidth="1"/>
    <col min="5490" max="5490" width="7.109375" style="162" customWidth="1"/>
    <col min="5491" max="5491" width="7.6640625" style="162" customWidth="1"/>
    <col min="5492" max="5515" width="0" style="162" hidden="1" customWidth="1"/>
    <col min="5516" max="5516" width="9.109375" style="162" customWidth="1"/>
    <col min="5517" max="5517" width="11.21875" style="162" customWidth="1"/>
    <col min="5518" max="5518" width="11" style="162" customWidth="1"/>
    <col min="5519" max="5632" width="9.109375" style="162"/>
    <col min="5633" max="5633" width="4.6640625" style="162" customWidth="1"/>
    <col min="5634" max="5634" width="28.5546875" style="162" customWidth="1"/>
    <col min="5635" max="5705" width="0" style="162" hidden="1" customWidth="1"/>
    <col min="5706" max="5706" width="10.44140625" style="162" customWidth="1"/>
    <col min="5707" max="5707" width="7" style="162" customWidth="1"/>
    <col min="5708" max="5709" width="0" style="162" hidden="1" customWidth="1"/>
    <col min="5710" max="5710" width="9.5546875" style="162" customWidth="1"/>
    <col min="5711" max="5711" width="9.21875" style="162" customWidth="1"/>
    <col min="5712" max="5712" width="9.88671875" style="162" customWidth="1"/>
    <col min="5713" max="5713" width="8.109375" style="162" customWidth="1"/>
    <col min="5714" max="5731" width="0" style="162" hidden="1" customWidth="1"/>
    <col min="5732" max="5732" width="6.5546875" style="162" customWidth="1"/>
    <col min="5733" max="5733" width="7" style="162" customWidth="1"/>
    <col min="5734" max="5734" width="5.88671875" style="162" customWidth="1"/>
    <col min="5735" max="5735" width="6.77734375" style="162" customWidth="1"/>
    <col min="5736" max="5736" width="7" style="162" customWidth="1"/>
    <col min="5737" max="5737" width="10" style="162" customWidth="1"/>
    <col min="5738" max="5738" width="9.5546875" style="162" customWidth="1"/>
    <col min="5739" max="5739" width="9.33203125" style="162" customWidth="1"/>
    <col min="5740" max="5741" width="7.21875" style="162" customWidth="1"/>
    <col min="5742" max="5742" width="0" style="162" hidden="1" customWidth="1"/>
    <col min="5743" max="5743" width="8.88671875" style="162" customWidth="1"/>
    <col min="5744" max="5744" width="0" style="162" hidden="1" customWidth="1"/>
    <col min="5745" max="5745" width="9.21875" style="162" customWidth="1"/>
    <col min="5746" max="5746" width="7.109375" style="162" customWidth="1"/>
    <col min="5747" max="5747" width="7.6640625" style="162" customWidth="1"/>
    <col min="5748" max="5771" width="0" style="162" hidden="1" customWidth="1"/>
    <col min="5772" max="5772" width="9.109375" style="162" customWidth="1"/>
    <col min="5773" max="5773" width="11.21875" style="162" customWidth="1"/>
    <col min="5774" max="5774" width="11" style="162" customWidth="1"/>
    <col min="5775" max="5888" width="9.109375" style="162"/>
    <col min="5889" max="5889" width="4.6640625" style="162" customWidth="1"/>
    <col min="5890" max="5890" width="28.5546875" style="162" customWidth="1"/>
    <col min="5891" max="5961" width="0" style="162" hidden="1" customWidth="1"/>
    <col min="5962" max="5962" width="10.44140625" style="162" customWidth="1"/>
    <col min="5963" max="5963" width="7" style="162" customWidth="1"/>
    <col min="5964" max="5965" width="0" style="162" hidden="1" customWidth="1"/>
    <col min="5966" max="5966" width="9.5546875" style="162" customWidth="1"/>
    <col min="5967" max="5967" width="9.21875" style="162" customWidth="1"/>
    <col min="5968" max="5968" width="9.88671875" style="162" customWidth="1"/>
    <col min="5969" max="5969" width="8.109375" style="162" customWidth="1"/>
    <col min="5970" max="5987" width="0" style="162" hidden="1" customWidth="1"/>
    <col min="5988" max="5988" width="6.5546875" style="162" customWidth="1"/>
    <col min="5989" max="5989" width="7" style="162" customWidth="1"/>
    <col min="5990" max="5990" width="5.88671875" style="162" customWidth="1"/>
    <col min="5991" max="5991" width="6.77734375" style="162" customWidth="1"/>
    <col min="5992" max="5992" width="7" style="162" customWidth="1"/>
    <col min="5993" max="5993" width="10" style="162" customWidth="1"/>
    <col min="5994" max="5994" width="9.5546875" style="162" customWidth="1"/>
    <col min="5995" max="5995" width="9.33203125" style="162" customWidth="1"/>
    <col min="5996" max="5997" width="7.21875" style="162" customWidth="1"/>
    <col min="5998" max="5998" width="0" style="162" hidden="1" customWidth="1"/>
    <col min="5999" max="5999" width="8.88671875" style="162" customWidth="1"/>
    <col min="6000" max="6000" width="0" style="162" hidden="1" customWidth="1"/>
    <col min="6001" max="6001" width="9.21875" style="162" customWidth="1"/>
    <col min="6002" max="6002" width="7.109375" style="162" customWidth="1"/>
    <col min="6003" max="6003" width="7.6640625" style="162" customWidth="1"/>
    <col min="6004" max="6027" width="0" style="162" hidden="1" customWidth="1"/>
    <col min="6028" max="6028" width="9.109375" style="162" customWidth="1"/>
    <col min="6029" max="6029" width="11.21875" style="162" customWidth="1"/>
    <col min="6030" max="6030" width="11" style="162" customWidth="1"/>
    <col min="6031" max="6144" width="9.109375" style="162"/>
    <col min="6145" max="6145" width="4.6640625" style="162" customWidth="1"/>
    <col min="6146" max="6146" width="28.5546875" style="162" customWidth="1"/>
    <col min="6147" max="6217" width="0" style="162" hidden="1" customWidth="1"/>
    <col min="6218" max="6218" width="10.44140625" style="162" customWidth="1"/>
    <col min="6219" max="6219" width="7" style="162" customWidth="1"/>
    <col min="6220" max="6221" width="0" style="162" hidden="1" customWidth="1"/>
    <col min="6222" max="6222" width="9.5546875" style="162" customWidth="1"/>
    <col min="6223" max="6223" width="9.21875" style="162" customWidth="1"/>
    <col min="6224" max="6224" width="9.88671875" style="162" customWidth="1"/>
    <col min="6225" max="6225" width="8.109375" style="162" customWidth="1"/>
    <col min="6226" max="6243" width="0" style="162" hidden="1" customWidth="1"/>
    <col min="6244" max="6244" width="6.5546875" style="162" customWidth="1"/>
    <col min="6245" max="6245" width="7" style="162" customWidth="1"/>
    <col min="6246" max="6246" width="5.88671875" style="162" customWidth="1"/>
    <col min="6247" max="6247" width="6.77734375" style="162" customWidth="1"/>
    <col min="6248" max="6248" width="7" style="162" customWidth="1"/>
    <col min="6249" max="6249" width="10" style="162" customWidth="1"/>
    <col min="6250" max="6250" width="9.5546875" style="162" customWidth="1"/>
    <col min="6251" max="6251" width="9.33203125" style="162" customWidth="1"/>
    <col min="6252" max="6253" width="7.21875" style="162" customWidth="1"/>
    <col min="6254" max="6254" width="0" style="162" hidden="1" customWidth="1"/>
    <col min="6255" max="6255" width="8.88671875" style="162" customWidth="1"/>
    <col min="6256" max="6256" width="0" style="162" hidden="1" customWidth="1"/>
    <col min="6257" max="6257" width="9.21875" style="162" customWidth="1"/>
    <col min="6258" max="6258" width="7.109375" style="162" customWidth="1"/>
    <col min="6259" max="6259" width="7.6640625" style="162" customWidth="1"/>
    <col min="6260" max="6283" width="0" style="162" hidden="1" customWidth="1"/>
    <col min="6284" max="6284" width="9.109375" style="162" customWidth="1"/>
    <col min="6285" max="6285" width="11.21875" style="162" customWidth="1"/>
    <col min="6286" max="6286" width="11" style="162" customWidth="1"/>
    <col min="6287" max="6400" width="9.109375" style="162"/>
    <col min="6401" max="6401" width="4.6640625" style="162" customWidth="1"/>
    <col min="6402" max="6402" width="28.5546875" style="162" customWidth="1"/>
    <col min="6403" max="6473" width="0" style="162" hidden="1" customWidth="1"/>
    <col min="6474" max="6474" width="10.44140625" style="162" customWidth="1"/>
    <col min="6475" max="6475" width="7" style="162" customWidth="1"/>
    <col min="6476" max="6477" width="0" style="162" hidden="1" customWidth="1"/>
    <col min="6478" max="6478" width="9.5546875" style="162" customWidth="1"/>
    <col min="6479" max="6479" width="9.21875" style="162" customWidth="1"/>
    <col min="6480" max="6480" width="9.88671875" style="162" customWidth="1"/>
    <col min="6481" max="6481" width="8.109375" style="162" customWidth="1"/>
    <col min="6482" max="6499" width="0" style="162" hidden="1" customWidth="1"/>
    <col min="6500" max="6500" width="6.5546875" style="162" customWidth="1"/>
    <col min="6501" max="6501" width="7" style="162" customWidth="1"/>
    <col min="6502" max="6502" width="5.88671875" style="162" customWidth="1"/>
    <col min="6503" max="6503" width="6.77734375" style="162" customWidth="1"/>
    <col min="6504" max="6504" width="7" style="162" customWidth="1"/>
    <col min="6505" max="6505" width="10" style="162" customWidth="1"/>
    <col min="6506" max="6506" width="9.5546875" style="162" customWidth="1"/>
    <col min="6507" max="6507" width="9.33203125" style="162" customWidth="1"/>
    <col min="6508" max="6509" width="7.21875" style="162" customWidth="1"/>
    <col min="6510" max="6510" width="0" style="162" hidden="1" customWidth="1"/>
    <col min="6511" max="6511" width="8.88671875" style="162" customWidth="1"/>
    <col min="6512" max="6512" width="0" style="162" hidden="1" customWidth="1"/>
    <col min="6513" max="6513" width="9.21875" style="162" customWidth="1"/>
    <col min="6514" max="6514" width="7.109375" style="162" customWidth="1"/>
    <col min="6515" max="6515" width="7.6640625" style="162" customWidth="1"/>
    <col min="6516" max="6539" width="0" style="162" hidden="1" customWidth="1"/>
    <col min="6540" max="6540" width="9.109375" style="162" customWidth="1"/>
    <col min="6541" max="6541" width="11.21875" style="162" customWidth="1"/>
    <col min="6542" max="6542" width="11" style="162" customWidth="1"/>
    <col min="6543" max="6656" width="9.109375" style="162"/>
    <col min="6657" max="6657" width="4.6640625" style="162" customWidth="1"/>
    <col min="6658" max="6658" width="28.5546875" style="162" customWidth="1"/>
    <col min="6659" max="6729" width="0" style="162" hidden="1" customWidth="1"/>
    <col min="6730" max="6730" width="10.44140625" style="162" customWidth="1"/>
    <col min="6731" max="6731" width="7" style="162" customWidth="1"/>
    <col min="6732" max="6733" width="0" style="162" hidden="1" customWidth="1"/>
    <col min="6734" max="6734" width="9.5546875" style="162" customWidth="1"/>
    <col min="6735" max="6735" width="9.21875" style="162" customWidth="1"/>
    <col min="6736" max="6736" width="9.88671875" style="162" customWidth="1"/>
    <col min="6737" max="6737" width="8.109375" style="162" customWidth="1"/>
    <col min="6738" max="6755" width="0" style="162" hidden="1" customWidth="1"/>
    <col min="6756" max="6756" width="6.5546875" style="162" customWidth="1"/>
    <col min="6757" max="6757" width="7" style="162" customWidth="1"/>
    <col min="6758" max="6758" width="5.88671875" style="162" customWidth="1"/>
    <col min="6759" max="6759" width="6.77734375" style="162" customWidth="1"/>
    <col min="6760" max="6760" width="7" style="162" customWidth="1"/>
    <col min="6761" max="6761" width="10" style="162" customWidth="1"/>
    <col min="6762" max="6762" width="9.5546875" style="162" customWidth="1"/>
    <col min="6763" max="6763" width="9.33203125" style="162" customWidth="1"/>
    <col min="6764" max="6765" width="7.21875" style="162" customWidth="1"/>
    <col min="6766" max="6766" width="0" style="162" hidden="1" customWidth="1"/>
    <col min="6767" max="6767" width="8.88671875" style="162" customWidth="1"/>
    <col min="6768" max="6768" width="0" style="162" hidden="1" customWidth="1"/>
    <col min="6769" max="6769" width="9.21875" style="162" customWidth="1"/>
    <col min="6770" max="6770" width="7.109375" style="162" customWidth="1"/>
    <col min="6771" max="6771" width="7.6640625" style="162" customWidth="1"/>
    <col min="6772" max="6795" width="0" style="162" hidden="1" customWidth="1"/>
    <col min="6796" max="6796" width="9.109375" style="162" customWidth="1"/>
    <col min="6797" max="6797" width="11.21875" style="162" customWidth="1"/>
    <col min="6798" max="6798" width="11" style="162" customWidth="1"/>
    <col min="6799" max="6912" width="9.109375" style="162"/>
    <col min="6913" max="6913" width="4.6640625" style="162" customWidth="1"/>
    <col min="6914" max="6914" width="28.5546875" style="162" customWidth="1"/>
    <col min="6915" max="6985" width="0" style="162" hidden="1" customWidth="1"/>
    <col min="6986" max="6986" width="10.44140625" style="162" customWidth="1"/>
    <col min="6987" max="6987" width="7" style="162" customWidth="1"/>
    <col min="6988" max="6989" width="0" style="162" hidden="1" customWidth="1"/>
    <col min="6990" max="6990" width="9.5546875" style="162" customWidth="1"/>
    <col min="6991" max="6991" width="9.21875" style="162" customWidth="1"/>
    <col min="6992" max="6992" width="9.88671875" style="162" customWidth="1"/>
    <col min="6993" max="6993" width="8.109375" style="162" customWidth="1"/>
    <col min="6994" max="7011" width="0" style="162" hidden="1" customWidth="1"/>
    <col min="7012" max="7012" width="6.5546875" style="162" customWidth="1"/>
    <col min="7013" max="7013" width="7" style="162" customWidth="1"/>
    <col min="7014" max="7014" width="5.88671875" style="162" customWidth="1"/>
    <col min="7015" max="7015" width="6.77734375" style="162" customWidth="1"/>
    <col min="7016" max="7016" width="7" style="162" customWidth="1"/>
    <col min="7017" max="7017" width="10" style="162" customWidth="1"/>
    <col min="7018" max="7018" width="9.5546875" style="162" customWidth="1"/>
    <col min="7019" max="7019" width="9.33203125" style="162" customWidth="1"/>
    <col min="7020" max="7021" width="7.21875" style="162" customWidth="1"/>
    <col min="7022" max="7022" width="0" style="162" hidden="1" customWidth="1"/>
    <col min="7023" max="7023" width="8.88671875" style="162" customWidth="1"/>
    <col min="7024" max="7024" width="0" style="162" hidden="1" customWidth="1"/>
    <col min="7025" max="7025" width="9.21875" style="162" customWidth="1"/>
    <col min="7026" max="7026" width="7.109375" style="162" customWidth="1"/>
    <col min="7027" max="7027" width="7.6640625" style="162" customWidth="1"/>
    <col min="7028" max="7051" width="0" style="162" hidden="1" customWidth="1"/>
    <col min="7052" max="7052" width="9.109375" style="162" customWidth="1"/>
    <col min="7053" max="7053" width="11.21875" style="162" customWidth="1"/>
    <col min="7054" max="7054" width="11" style="162" customWidth="1"/>
    <col min="7055" max="7168" width="9.109375" style="162"/>
    <col min="7169" max="7169" width="4.6640625" style="162" customWidth="1"/>
    <col min="7170" max="7170" width="28.5546875" style="162" customWidth="1"/>
    <col min="7171" max="7241" width="0" style="162" hidden="1" customWidth="1"/>
    <col min="7242" max="7242" width="10.44140625" style="162" customWidth="1"/>
    <col min="7243" max="7243" width="7" style="162" customWidth="1"/>
    <col min="7244" max="7245" width="0" style="162" hidden="1" customWidth="1"/>
    <col min="7246" max="7246" width="9.5546875" style="162" customWidth="1"/>
    <col min="7247" max="7247" width="9.21875" style="162" customWidth="1"/>
    <col min="7248" max="7248" width="9.88671875" style="162" customWidth="1"/>
    <col min="7249" max="7249" width="8.109375" style="162" customWidth="1"/>
    <col min="7250" max="7267" width="0" style="162" hidden="1" customWidth="1"/>
    <col min="7268" max="7268" width="6.5546875" style="162" customWidth="1"/>
    <col min="7269" max="7269" width="7" style="162" customWidth="1"/>
    <col min="7270" max="7270" width="5.88671875" style="162" customWidth="1"/>
    <col min="7271" max="7271" width="6.77734375" style="162" customWidth="1"/>
    <col min="7272" max="7272" width="7" style="162" customWidth="1"/>
    <col min="7273" max="7273" width="10" style="162" customWidth="1"/>
    <col min="7274" max="7274" width="9.5546875" style="162" customWidth="1"/>
    <col min="7275" max="7275" width="9.33203125" style="162" customWidth="1"/>
    <col min="7276" max="7277" width="7.21875" style="162" customWidth="1"/>
    <col min="7278" max="7278" width="0" style="162" hidden="1" customWidth="1"/>
    <col min="7279" max="7279" width="8.88671875" style="162" customWidth="1"/>
    <col min="7280" max="7280" width="0" style="162" hidden="1" customWidth="1"/>
    <col min="7281" max="7281" width="9.21875" style="162" customWidth="1"/>
    <col min="7282" max="7282" width="7.109375" style="162" customWidth="1"/>
    <col min="7283" max="7283" width="7.6640625" style="162" customWidth="1"/>
    <col min="7284" max="7307" width="0" style="162" hidden="1" customWidth="1"/>
    <col min="7308" max="7308" width="9.109375" style="162" customWidth="1"/>
    <col min="7309" max="7309" width="11.21875" style="162" customWidth="1"/>
    <col min="7310" max="7310" width="11" style="162" customWidth="1"/>
    <col min="7311" max="7424" width="9.109375" style="162"/>
    <col min="7425" max="7425" width="4.6640625" style="162" customWidth="1"/>
    <col min="7426" max="7426" width="28.5546875" style="162" customWidth="1"/>
    <col min="7427" max="7497" width="0" style="162" hidden="1" customWidth="1"/>
    <col min="7498" max="7498" width="10.44140625" style="162" customWidth="1"/>
    <col min="7499" max="7499" width="7" style="162" customWidth="1"/>
    <col min="7500" max="7501" width="0" style="162" hidden="1" customWidth="1"/>
    <col min="7502" max="7502" width="9.5546875" style="162" customWidth="1"/>
    <col min="7503" max="7503" width="9.21875" style="162" customWidth="1"/>
    <col min="7504" max="7504" width="9.88671875" style="162" customWidth="1"/>
    <col min="7505" max="7505" width="8.109375" style="162" customWidth="1"/>
    <col min="7506" max="7523" width="0" style="162" hidden="1" customWidth="1"/>
    <col min="7524" max="7524" width="6.5546875" style="162" customWidth="1"/>
    <col min="7525" max="7525" width="7" style="162" customWidth="1"/>
    <col min="7526" max="7526" width="5.88671875" style="162" customWidth="1"/>
    <col min="7527" max="7527" width="6.77734375" style="162" customWidth="1"/>
    <col min="7528" max="7528" width="7" style="162" customWidth="1"/>
    <col min="7529" max="7529" width="10" style="162" customWidth="1"/>
    <col min="7530" max="7530" width="9.5546875" style="162" customWidth="1"/>
    <col min="7531" max="7531" width="9.33203125" style="162" customWidth="1"/>
    <col min="7532" max="7533" width="7.21875" style="162" customWidth="1"/>
    <col min="7534" max="7534" width="0" style="162" hidden="1" customWidth="1"/>
    <col min="7535" max="7535" width="8.88671875" style="162" customWidth="1"/>
    <col min="7536" max="7536" width="0" style="162" hidden="1" customWidth="1"/>
    <col min="7537" max="7537" width="9.21875" style="162" customWidth="1"/>
    <col min="7538" max="7538" width="7.109375" style="162" customWidth="1"/>
    <col min="7539" max="7539" width="7.6640625" style="162" customWidth="1"/>
    <col min="7540" max="7563" width="0" style="162" hidden="1" customWidth="1"/>
    <col min="7564" max="7564" width="9.109375" style="162" customWidth="1"/>
    <col min="7565" max="7565" width="11.21875" style="162" customWidth="1"/>
    <col min="7566" max="7566" width="11" style="162" customWidth="1"/>
    <col min="7567" max="7680" width="9.109375" style="162"/>
    <col min="7681" max="7681" width="4.6640625" style="162" customWidth="1"/>
    <col min="7682" max="7682" width="28.5546875" style="162" customWidth="1"/>
    <col min="7683" max="7753" width="0" style="162" hidden="1" customWidth="1"/>
    <col min="7754" max="7754" width="10.44140625" style="162" customWidth="1"/>
    <col min="7755" max="7755" width="7" style="162" customWidth="1"/>
    <col min="7756" max="7757" width="0" style="162" hidden="1" customWidth="1"/>
    <col min="7758" max="7758" width="9.5546875" style="162" customWidth="1"/>
    <col min="7759" max="7759" width="9.21875" style="162" customWidth="1"/>
    <col min="7760" max="7760" width="9.88671875" style="162" customWidth="1"/>
    <col min="7761" max="7761" width="8.109375" style="162" customWidth="1"/>
    <col min="7762" max="7779" width="0" style="162" hidden="1" customWidth="1"/>
    <col min="7780" max="7780" width="6.5546875" style="162" customWidth="1"/>
    <col min="7781" max="7781" width="7" style="162" customWidth="1"/>
    <col min="7782" max="7782" width="5.88671875" style="162" customWidth="1"/>
    <col min="7783" max="7783" width="6.77734375" style="162" customWidth="1"/>
    <col min="7784" max="7784" width="7" style="162" customWidth="1"/>
    <col min="7785" max="7785" width="10" style="162" customWidth="1"/>
    <col min="7786" max="7786" width="9.5546875" style="162" customWidth="1"/>
    <col min="7787" max="7787" width="9.33203125" style="162" customWidth="1"/>
    <col min="7788" max="7789" width="7.21875" style="162" customWidth="1"/>
    <col min="7790" max="7790" width="0" style="162" hidden="1" customWidth="1"/>
    <col min="7791" max="7791" width="8.88671875" style="162" customWidth="1"/>
    <col min="7792" max="7792" width="0" style="162" hidden="1" customWidth="1"/>
    <col min="7793" max="7793" width="9.21875" style="162" customWidth="1"/>
    <col min="7794" max="7794" width="7.109375" style="162" customWidth="1"/>
    <col min="7795" max="7795" width="7.6640625" style="162" customWidth="1"/>
    <col min="7796" max="7819" width="0" style="162" hidden="1" customWidth="1"/>
    <col min="7820" max="7820" width="9.109375" style="162" customWidth="1"/>
    <col min="7821" max="7821" width="11.21875" style="162" customWidth="1"/>
    <col min="7822" max="7822" width="11" style="162" customWidth="1"/>
    <col min="7823" max="7936" width="9.109375" style="162"/>
    <col min="7937" max="7937" width="4.6640625" style="162" customWidth="1"/>
    <col min="7938" max="7938" width="28.5546875" style="162" customWidth="1"/>
    <col min="7939" max="8009" width="0" style="162" hidden="1" customWidth="1"/>
    <col min="8010" max="8010" width="10.44140625" style="162" customWidth="1"/>
    <col min="8011" max="8011" width="7" style="162" customWidth="1"/>
    <col min="8012" max="8013" width="0" style="162" hidden="1" customWidth="1"/>
    <col min="8014" max="8014" width="9.5546875" style="162" customWidth="1"/>
    <col min="8015" max="8015" width="9.21875" style="162" customWidth="1"/>
    <col min="8016" max="8016" width="9.88671875" style="162" customWidth="1"/>
    <col min="8017" max="8017" width="8.109375" style="162" customWidth="1"/>
    <col min="8018" max="8035" width="0" style="162" hidden="1" customWidth="1"/>
    <col min="8036" max="8036" width="6.5546875" style="162" customWidth="1"/>
    <col min="8037" max="8037" width="7" style="162" customWidth="1"/>
    <col min="8038" max="8038" width="5.88671875" style="162" customWidth="1"/>
    <col min="8039" max="8039" width="6.77734375" style="162" customWidth="1"/>
    <col min="8040" max="8040" width="7" style="162" customWidth="1"/>
    <col min="8041" max="8041" width="10" style="162" customWidth="1"/>
    <col min="8042" max="8042" width="9.5546875" style="162" customWidth="1"/>
    <col min="8043" max="8043" width="9.33203125" style="162" customWidth="1"/>
    <col min="8044" max="8045" width="7.21875" style="162" customWidth="1"/>
    <col min="8046" max="8046" width="0" style="162" hidden="1" customWidth="1"/>
    <col min="8047" max="8047" width="8.88671875" style="162" customWidth="1"/>
    <col min="8048" max="8048" width="0" style="162" hidden="1" customWidth="1"/>
    <col min="8049" max="8049" width="9.21875" style="162" customWidth="1"/>
    <col min="8050" max="8050" width="7.109375" style="162" customWidth="1"/>
    <col min="8051" max="8051" width="7.6640625" style="162" customWidth="1"/>
    <col min="8052" max="8075" width="0" style="162" hidden="1" customWidth="1"/>
    <col min="8076" max="8076" width="9.109375" style="162" customWidth="1"/>
    <col min="8077" max="8077" width="11.21875" style="162" customWidth="1"/>
    <col min="8078" max="8078" width="11" style="162" customWidth="1"/>
    <col min="8079" max="8192" width="9.109375" style="162"/>
    <col min="8193" max="8193" width="4.6640625" style="162" customWidth="1"/>
    <col min="8194" max="8194" width="28.5546875" style="162" customWidth="1"/>
    <col min="8195" max="8265" width="0" style="162" hidden="1" customWidth="1"/>
    <col min="8266" max="8266" width="10.44140625" style="162" customWidth="1"/>
    <col min="8267" max="8267" width="7" style="162" customWidth="1"/>
    <col min="8268" max="8269" width="0" style="162" hidden="1" customWidth="1"/>
    <col min="8270" max="8270" width="9.5546875" style="162" customWidth="1"/>
    <col min="8271" max="8271" width="9.21875" style="162" customWidth="1"/>
    <col min="8272" max="8272" width="9.88671875" style="162" customWidth="1"/>
    <col min="8273" max="8273" width="8.109375" style="162" customWidth="1"/>
    <col min="8274" max="8291" width="0" style="162" hidden="1" customWidth="1"/>
    <col min="8292" max="8292" width="6.5546875" style="162" customWidth="1"/>
    <col min="8293" max="8293" width="7" style="162" customWidth="1"/>
    <col min="8294" max="8294" width="5.88671875" style="162" customWidth="1"/>
    <col min="8295" max="8295" width="6.77734375" style="162" customWidth="1"/>
    <col min="8296" max="8296" width="7" style="162" customWidth="1"/>
    <col min="8297" max="8297" width="10" style="162" customWidth="1"/>
    <col min="8298" max="8298" width="9.5546875" style="162" customWidth="1"/>
    <col min="8299" max="8299" width="9.33203125" style="162" customWidth="1"/>
    <col min="8300" max="8301" width="7.21875" style="162" customWidth="1"/>
    <col min="8302" max="8302" width="0" style="162" hidden="1" customWidth="1"/>
    <col min="8303" max="8303" width="8.88671875" style="162" customWidth="1"/>
    <col min="8304" max="8304" width="0" style="162" hidden="1" customWidth="1"/>
    <col min="8305" max="8305" width="9.21875" style="162" customWidth="1"/>
    <col min="8306" max="8306" width="7.109375" style="162" customWidth="1"/>
    <col min="8307" max="8307" width="7.6640625" style="162" customWidth="1"/>
    <col min="8308" max="8331" width="0" style="162" hidden="1" customWidth="1"/>
    <col min="8332" max="8332" width="9.109375" style="162" customWidth="1"/>
    <col min="8333" max="8333" width="11.21875" style="162" customWidth="1"/>
    <col min="8334" max="8334" width="11" style="162" customWidth="1"/>
    <col min="8335" max="8448" width="9.109375" style="162"/>
    <col min="8449" max="8449" width="4.6640625" style="162" customWidth="1"/>
    <col min="8450" max="8450" width="28.5546875" style="162" customWidth="1"/>
    <col min="8451" max="8521" width="0" style="162" hidden="1" customWidth="1"/>
    <col min="8522" max="8522" width="10.44140625" style="162" customWidth="1"/>
    <col min="8523" max="8523" width="7" style="162" customWidth="1"/>
    <col min="8524" max="8525" width="0" style="162" hidden="1" customWidth="1"/>
    <col min="8526" max="8526" width="9.5546875" style="162" customWidth="1"/>
    <col min="8527" max="8527" width="9.21875" style="162" customWidth="1"/>
    <col min="8528" max="8528" width="9.88671875" style="162" customWidth="1"/>
    <col min="8529" max="8529" width="8.109375" style="162" customWidth="1"/>
    <col min="8530" max="8547" width="0" style="162" hidden="1" customWidth="1"/>
    <col min="8548" max="8548" width="6.5546875" style="162" customWidth="1"/>
    <col min="8549" max="8549" width="7" style="162" customWidth="1"/>
    <col min="8550" max="8550" width="5.88671875" style="162" customWidth="1"/>
    <col min="8551" max="8551" width="6.77734375" style="162" customWidth="1"/>
    <col min="8552" max="8552" width="7" style="162" customWidth="1"/>
    <col min="8553" max="8553" width="10" style="162" customWidth="1"/>
    <col min="8554" max="8554" width="9.5546875" style="162" customWidth="1"/>
    <col min="8555" max="8555" width="9.33203125" style="162" customWidth="1"/>
    <col min="8556" max="8557" width="7.21875" style="162" customWidth="1"/>
    <col min="8558" max="8558" width="0" style="162" hidden="1" customWidth="1"/>
    <col min="8559" max="8559" width="8.88671875" style="162" customWidth="1"/>
    <col min="8560" max="8560" width="0" style="162" hidden="1" customWidth="1"/>
    <col min="8561" max="8561" width="9.21875" style="162" customWidth="1"/>
    <col min="8562" max="8562" width="7.109375" style="162" customWidth="1"/>
    <col min="8563" max="8563" width="7.6640625" style="162" customWidth="1"/>
    <col min="8564" max="8587" width="0" style="162" hidden="1" customWidth="1"/>
    <col min="8588" max="8588" width="9.109375" style="162" customWidth="1"/>
    <col min="8589" max="8589" width="11.21875" style="162" customWidth="1"/>
    <col min="8590" max="8590" width="11" style="162" customWidth="1"/>
    <col min="8591" max="8704" width="9.109375" style="162"/>
    <col min="8705" max="8705" width="4.6640625" style="162" customWidth="1"/>
    <col min="8706" max="8706" width="28.5546875" style="162" customWidth="1"/>
    <col min="8707" max="8777" width="0" style="162" hidden="1" customWidth="1"/>
    <col min="8778" max="8778" width="10.44140625" style="162" customWidth="1"/>
    <col min="8779" max="8779" width="7" style="162" customWidth="1"/>
    <col min="8780" max="8781" width="0" style="162" hidden="1" customWidth="1"/>
    <col min="8782" max="8782" width="9.5546875" style="162" customWidth="1"/>
    <col min="8783" max="8783" width="9.21875" style="162" customWidth="1"/>
    <col min="8784" max="8784" width="9.88671875" style="162" customWidth="1"/>
    <col min="8785" max="8785" width="8.109375" style="162" customWidth="1"/>
    <col min="8786" max="8803" width="0" style="162" hidden="1" customWidth="1"/>
    <col min="8804" max="8804" width="6.5546875" style="162" customWidth="1"/>
    <col min="8805" max="8805" width="7" style="162" customWidth="1"/>
    <col min="8806" max="8806" width="5.88671875" style="162" customWidth="1"/>
    <col min="8807" max="8807" width="6.77734375" style="162" customWidth="1"/>
    <col min="8808" max="8808" width="7" style="162" customWidth="1"/>
    <col min="8809" max="8809" width="10" style="162" customWidth="1"/>
    <col min="8810" max="8810" width="9.5546875" style="162" customWidth="1"/>
    <col min="8811" max="8811" width="9.33203125" style="162" customWidth="1"/>
    <col min="8812" max="8813" width="7.21875" style="162" customWidth="1"/>
    <col min="8814" max="8814" width="0" style="162" hidden="1" customWidth="1"/>
    <col min="8815" max="8815" width="8.88671875" style="162" customWidth="1"/>
    <col min="8816" max="8816" width="0" style="162" hidden="1" customWidth="1"/>
    <col min="8817" max="8817" width="9.21875" style="162" customWidth="1"/>
    <col min="8818" max="8818" width="7.109375" style="162" customWidth="1"/>
    <col min="8819" max="8819" width="7.6640625" style="162" customWidth="1"/>
    <col min="8820" max="8843" width="0" style="162" hidden="1" customWidth="1"/>
    <col min="8844" max="8844" width="9.109375" style="162" customWidth="1"/>
    <col min="8845" max="8845" width="11.21875" style="162" customWidth="1"/>
    <col min="8846" max="8846" width="11" style="162" customWidth="1"/>
    <col min="8847" max="8960" width="9.109375" style="162"/>
    <col min="8961" max="8961" width="4.6640625" style="162" customWidth="1"/>
    <col min="8962" max="8962" width="28.5546875" style="162" customWidth="1"/>
    <col min="8963" max="9033" width="0" style="162" hidden="1" customWidth="1"/>
    <col min="9034" max="9034" width="10.44140625" style="162" customWidth="1"/>
    <col min="9035" max="9035" width="7" style="162" customWidth="1"/>
    <col min="9036" max="9037" width="0" style="162" hidden="1" customWidth="1"/>
    <col min="9038" max="9038" width="9.5546875" style="162" customWidth="1"/>
    <col min="9039" max="9039" width="9.21875" style="162" customWidth="1"/>
    <col min="9040" max="9040" width="9.88671875" style="162" customWidth="1"/>
    <col min="9041" max="9041" width="8.109375" style="162" customWidth="1"/>
    <col min="9042" max="9059" width="0" style="162" hidden="1" customWidth="1"/>
    <col min="9060" max="9060" width="6.5546875" style="162" customWidth="1"/>
    <col min="9061" max="9061" width="7" style="162" customWidth="1"/>
    <col min="9062" max="9062" width="5.88671875" style="162" customWidth="1"/>
    <col min="9063" max="9063" width="6.77734375" style="162" customWidth="1"/>
    <col min="9064" max="9064" width="7" style="162" customWidth="1"/>
    <col min="9065" max="9065" width="10" style="162" customWidth="1"/>
    <col min="9066" max="9066" width="9.5546875" style="162" customWidth="1"/>
    <col min="9067" max="9067" width="9.33203125" style="162" customWidth="1"/>
    <col min="9068" max="9069" width="7.21875" style="162" customWidth="1"/>
    <col min="9070" max="9070" width="0" style="162" hidden="1" customWidth="1"/>
    <col min="9071" max="9071" width="8.88671875" style="162" customWidth="1"/>
    <col min="9072" max="9072" width="0" style="162" hidden="1" customWidth="1"/>
    <col min="9073" max="9073" width="9.21875" style="162" customWidth="1"/>
    <col min="9074" max="9074" width="7.109375" style="162" customWidth="1"/>
    <col min="9075" max="9075" width="7.6640625" style="162" customWidth="1"/>
    <col min="9076" max="9099" width="0" style="162" hidden="1" customWidth="1"/>
    <col min="9100" max="9100" width="9.109375" style="162" customWidth="1"/>
    <col min="9101" max="9101" width="11.21875" style="162" customWidth="1"/>
    <col min="9102" max="9102" width="11" style="162" customWidth="1"/>
    <col min="9103" max="9216" width="9.109375" style="162"/>
    <col min="9217" max="9217" width="4.6640625" style="162" customWidth="1"/>
    <col min="9218" max="9218" width="28.5546875" style="162" customWidth="1"/>
    <col min="9219" max="9289" width="0" style="162" hidden="1" customWidth="1"/>
    <col min="9290" max="9290" width="10.44140625" style="162" customWidth="1"/>
    <col min="9291" max="9291" width="7" style="162" customWidth="1"/>
    <col min="9292" max="9293" width="0" style="162" hidden="1" customWidth="1"/>
    <col min="9294" max="9294" width="9.5546875" style="162" customWidth="1"/>
    <col min="9295" max="9295" width="9.21875" style="162" customWidth="1"/>
    <col min="9296" max="9296" width="9.88671875" style="162" customWidth="1"/>
    <col min="9297" max="9297" width="8.109375" style="162" customWidth="1"/>
    <col min="9298" max="9315" width="0" style="162" hidden="1" customWidth="1"/>
    <col min="9316" max="9316" width="6.5546875" style="162" customWidth="1"/>
    <col min="9317" max="9317" width="7" style="162" customWidth="1"/>
    <col min="9318" max="9318" width="5.88671875" style="162" customWidth="1"/>
    <col min="9319" max="9319" width="6.77734375" style="162" customWidth="1"/>
    <col min="9320" max="9320" width="7" style="162" customWidth="1"/>
    <col min="9321" max="9321" width="10" style="162" customWidth="1"/>
    <col min="9322" max="9322" width="9.5546875" style="162" customWidth="1"/>
    <col min="9323" max="9323" width="9.33203125" style="162" customWidth="1"/>
    <col min="9324" max="9325" width="7.21875" style="162" customWidth="1"/>
    <col min="9326" max="9326" width="0" style="162" hidden="1" customWidth="1"/>
    <col min="9327" max="9327" width="8.88671875" style="162" customWidth="1"/>
    <col min="9328" max="9328" width="0" style="162" hidden="1" customWidth="1"/>
    <col min="9329" max="9329" width="9.21875" style="162" customWidth="1"/>
    <col min="9330" max="9330" width="7.109375" style="162" customWidth="1"/>
    <col min="9331" max="9331" width="7.6640625" style="162" customWidth="1"/>
    <col min="9332" max="9355" width="0" style="162" hidden="1" customWidth="1"/>
    <col min="9356" max="9356" width="9.109375" style="162" customWidth="1"/>
    <col min="9357" max="9357" width="11.21875" style="162" customWidth="1"/>
    <col min="9358" max="9358" width="11" style="162" customWidth="1"/>
    <col min="9359" max="9472" width="9.109375" style="162"/>
    <col min="9473" max="9473" width="4.6640625" style="162" customWidth="1"/>
    <col min="9474" max="9474" width="28.5546875" style="162" customWidth="1"/>
    <col min="9475" max="9545" width="0" style="162" hidden="1" customWidth="1"/>
    <col min="9546" max="9546" width="10.44140625" style="162" customWidth="1"/>
    <col min="9547" max="9547" width="7" style="162" customWidth="1"/>
    <col min="9548" max="9549" width="0" style="162" hidden="1" customWidth="1"/>
    <col min="9550" max="9550" width="9.5546875" style="162" customWidth="1"/>
    <col min="9551" max="9551" width="9.21875" style="162" customWidth="1"/>
    <col min="9552" max="9552" width="9.88671875" style="162" customWidth="1"/>
    <col min="9553" max="9553" width="8.109375" style="162" customWidth="1"/>
    <col min="9554" max="9571" width="0" style="162" hidden="1" customWidth="1"/>
    <col min="9572" max="9572" width="6.5546875" style="162" customWidth="1"/>
    <col min="9573" max="9573" width="7" style="162" customWidth="1"/>
    <col min="9574" max="9574" width="5.88671875" style="162" customWidth="1"/>
    <col min="9575" max="9575" width="6.77734375" style="162" customWidth="1"/>
    <col min="9576" max="9576" width="7" style="162" customWidth="1"/>
    <col min="9577" max="9577" width="10" style="162" customWidth="1"/>
    <col min="9578" max="9578" width="9.5546875" style="162" customWidth="1"/>
    <col min="9579" max="9579" width="9.33203125" style="162" customWidth="1"/>
    <col min="9580" max="9581" width="7.21875" style="162" customWidth="1"/>
    <col min="9582" max="9582" width="0" style="162" hidden="1" customWidth="1"/>
    <col min="9583" max="9583" width="8.88671875" style="162" customWidth="1"/>
    <col min="9584" max="9584" width="0" style="162" hidden="1" customWidth="1"/>
    <col min="9585" max="9585" width="9.21875" style="162" customWidth="1"/>
    <col min="9586" max="9586" width="7.109375" style="162" customWidth="1"/>
    <col min="9587" max="9587" width="7.6640625" style="162" customWidth="1"/>
    <col min="9588" max="9611" width="0" style="162" hidden="1" customWidth="1"/>
    <col min="9612" max="9612" width="9.109375" style="162" customWidth="1"/>
    <col min="9613" max="9613" width="11.21875" style="162" customWidth="1"/>
    <col min="9614" max="9614" width="11" style="162" customWidth="1"/>
    <col min="9615" max="9728" width="9.109375" style="162"/>
    <col min="9729" max="9729" width="4.6640625" style="162" customWidth="1"/>
    <col min="9730" max="9730" width="28.5546875" style="162" customWidth="1"/>
    <col min="9731" max="9801" width="0" style="162" hidden="1" customWidth="1"/>
    <col min="9802" max="9802" width="10.44140625" style="162" customWidth="1"/>
    <col min="9803" max="9803" width="7" style="162" customWidth="1"/>
    <col min="9804" max="9805" width="0" style="162" hidden="1" customWidth="1"/>
    <col min="9806" max="9806" width="9.5546875" style="162" customWidth="1"/>
    <col min="9807" max="9807" width="9.21875" style="162" customWidth="1"/>
    <col min="9808" max="9808" width="9.88671875" style="162" customWidth="1"/>
    <col min="9809" max="9809" width="8.109375" style="162" customWidth="1"/>
    <col min="9810" max="9827" width="0" style="162" hidden="1" customWidth="1"/>
    <col min="9828" max="9828" width="6.5546875" style="162" customWidth="1"/>
    <col min="9829" max="9829" width="7" style="162" customWidth="1"/>
    <col min="9830" max="9830" width="5.88671875" style="162" customWidth="1"/>
    <col min="9831" max="9831" width="6.77734375" style="162" customWidth="1"/>
    <col min="9832" max="9832" width="7" style="162" customWidth="1"/>
    <col min="9833" max="9833" width="10" style="162" customWidth="1"/>
    <col min="9834" max="9834" width="9.5546875" style="162" customWidth="1"/>
    <col min="9835" max="9835" width="9.33203125" style="162" customWidth="1"/>
    <col min="9836" max="9837" width="7.21875" style="162" customWidth="1"/>
    <col min="9838" max="9838" width="0" style="162" hidden="1" customWidth="1"/>
    <col min="9839" max="9839" width="8.88671875" style="162" customWidth="1"/>
    <col min="9840" max="9840" width="0" style="162" hidden="1" customWidth="1"/>
    <col min="9841" max="9841" width="9.21875" style="162" customWidth="1"/>
    <col min="9842" max="9842" width="7.109375" style="162" customWidth="1"/>
    <col min="9843" max="9843" width="7.6640625" style="162" customWidth="1"/>
    <col min="9844" max="9867" width="0" style="162" hidden="1" customWidth="1"/>
    <col min="9868" max="9868" width="9.109375" style="162" customWidth="1"/>
    <col min="9869" max="9869" width="11.21875" style="162" customWidth="1"/>
    <col min="9870" max="9870" width="11" style="162" customWidth="1"/>
    <col min="9871" max="9984" width="9.109375" style="162"/>
    <col min="9985" max="9985" width="4.6640625" style="162" customWidth="1"/>
    <col min="9986" max="9986" width="28.5546875" style="162" customWidth="1"/>
    <col min="9987" max="10057" width="0" style="162" hidden="1" customWidth="1"/>
    <col min="10058" max="10058" width="10.44140625" style="162" customWidth="1"/>
    <col min="10059" max="10059" width="7" style="162" customWidth="1"/>
    <col min="10060" max="10061" width="0" style="162" hidden="1" customWidth="1"/>
    <col min="10062" max="10062" width="9.5546875" style="162" customWidth="1"/>
    <col min="10063" max="10063" width="9.21875" style="162" customWidth="1"/>
    <col min="10064" max="10064" width="9.88671875" style="162" customWidth="1"/>
    <col min="10065" max="10065" width="8.109375" style="162" customWidth="1"/>
    <col min="10066" max="10083" width="0" style="162" hidden="1" customWidth="1"/>
    <col min="10084" max="10084" width="6.5546875" style="162" customWidth="1"/>
    <col min="10085" max="10085" width="7" style="162" customWidth="1"/>
    <col min="10086" max="10086" width="5.88671875" style="162" customWidth="1"/>
    <col min="10087" max="10087" width="6.77734375" style="162" customWidth="1"/>
    <col min="10088" max="10088" width="7" style="162" customWidth="1"/>
    <col min="10089" max="10089" width="10" style="162" customWidth="1"/>
    <col min="10090" max="10090" width="9.5546875" style="162" customWidth="1"/>
    <col min="10091" max="10091" width="9.33203125" style="162" customWidth="1"/>
    <col min="10092" max="10093" width="7.21875" style="162" customWidth="1"/>
    <col min="10094" max="10094" width="0" style="162" hidden="1" customWidth="1"/>
    <col min="10095" max="10095" width="8.88671875" style="162" customWidth="1"/>
    <col min="10096" max="10096" width="0" style="162" hidden="1" customWidth="1"/>
    <col min="10097" max="10097" width="9.21875" style="162" customWidth="1"/>
    <col min="10098" max="10098" width="7.109375" style="162" customWidth="1"/>
    <col min="10099" max="10099" width="7.6640625" style="162" customWidth="1"/>
    <col min="10100" max="10123" width="0" style="162" hidden="1" customWidth="1"/>
    <col min="10124" max="10124" width="9.109375" style="162" customWidth="1"/>
    <col min="10125" max="10125" width="11.21875" style="162" customWidth="1"/>
    <col min="10126" max="10126" width="11" style="162" customWidth="1"/>
    <col min="10127" max="10240" width="9.109375" style="162"/>
    <col min="10241" max="10241" width="4.6640625" style="162" customWidth="1"/>
    <col min="10242" max="10242" width="28.5546875" style="162" customWidth="1"/>
    <col min="10243" max="10313" width="0" style="162" hidden="1" customWidth="1"/>
    <col min="10314" max="10314" width="10.44140625" style="162" customWidth="1"/>
    <col min="10315" max="10315" width="7" style="162" customWidth="1"/>
    <col min="10316" max="10317" width="0" style="162" hidden="1" customWidth="1"/>
    <col min="10318" max="10318" width="9.5546875" style="162" customWidth="1"/>
    <col min="10319" max="10319" width="9.21875" style="162" customWidth="1"/>
    <col min="10320" max="10320" width="9.88671875" style="162" customWidth="1"/>
    <col min="10321" max="10321" width="8.109375" style="162" customWidth="1"/>
    <col min="10322" max="10339" width="0" style="162" hidden="1" customWidth="1"/>
    <col min="10340" max="10340" width="6.5546875" style="162" customWidth="1"/>
    <col min="10341" max="10341" width="7" style="162" customWidth="1"/>
    <col min="10342" max="10342" width="5.88671875" style="162" customWidth="1"/>
    <col min="10343" max="10343" width="6.77734375" style="162" customWidth="1"/>
    <col min="10344" max="10344" width="7" style="162" customWidth="1"/>
    <col min="10345" max="10345" width="10" style="162" customWidth="1"/>
    <col min="10346" max="10346" width="9.5546875" style="162" customWidth="1"/>
    <col min="10347" max="10347" width="9.33203125" style="162" customWidth="1"/>
    <col min="10348" max="10349" width="7.21875" style="162" customWidth="1"/>
    <col min="10350" max="10350" width="0" style="162" hidden="1" customWidth="1"/>
    <col min="10351" max="10351" width="8.88671875" style="162" customWidth="1"/>
    <col min="10352" max="10352" width="0" style="162" hidden="1" customWidth="1"/>
    <col min="10353" max="10353" width="9.21875" style="162" customWidth="1"/>
    <col min="10354" max="10354" width="7.109375" style="162" customWidth="1"/>
    <col min="10355" max="10355" width="7.6640625" style="162" customWidth="1"/>
    <col min="10356" max="10379" width="0" style="162" hidden="1" customWidth="1"/>
    <col min="10380" max="10380" width="9.109375" style="162" customWidth="1"/>
    <col min="10381" max="10381" width="11.21875" style="162" customWidth="1"/>
    <col min="10382" max="10382" width="11" style="162" customWidth="1"/>
    <col min="10383" max="10496" width="9.109375" style="162"/>
    <col min="10497" max="10497" width="4.6640625" style="162" customWidth="1"/>
    <col min="10498" max="10498" width="28.5546875" style="162" customWidth="1"/>
    <col min="10499" max="10569" width="0" style="162" hidden="1" customWidth="1"/>
    <col min="10570" max="10570" width="10.44140625" style="162" customWidth="1"/>
    <col min="10571" max="10571" width="7" style="162" customWidth="1"/>
    <col min="10572" max="10573" width="0" style="162" hidden="1" customWidth="1"/>
    <col min="10574" max="10574" width="9.5546875" style="162" customWidth="1"/>
    <col min="10575" max="10575" width="9.21875" style="162" customWidth="1"/>
    <col min="10576" max="10576" width="9.88671875" style="162" customWidth="1"/>
    <col min="10577" max="10577" width="8.109375" style="162" customWidth="1"/>
    <col min="10578" max="10595" width="0" style="162" hidden="1" customWidth="1"/>
    <col min="10596" max="10596" width="6.5546875" style="162" customWidth="1"/>
    <col min="10597" max="10597" width="7" style="162" customWidth="1"/>
    <col min="10598" max="10598" width="5.88671875" style="162" customWidth="1"/>
    <col min="10599" max="10599" width="6.77734375" style="162" customWidth="1"/>
    <col min="10600" max="10600" width="7" style="162" customWidth="1"/>
    <col min="10601" max="10601" width="10" style="162" customWidth="1"/>
    <col min="10602" max="10602" width="9.5546875" style="162" customWidth="1"/>
    <col min="10603" max="10603" width="9.33203125" style="162" customWidth="1"/>
    <col min="10604" max="10605" width="7.21875" style="162" customWidth="1"/>
    <col min="10606" max="10606" width="0" style="162" hidden="1" customWidth="1"/>
    <col min="10607" max="10607" width="8.88671875" style="162" customWidth="1"/>
    <col min="10608" max="10608" width="0" style="162" hidden="1" customWidth="1"/>
    <col min="10609" max="10609" width="9.21875" style="162" customWidth="1"/>
    <col min="10610" max="10610" width="7.109375" style="162" customWidth="1"/>
    <col min="10611" max="10611" width="7.6640625" style="162" customWidth="1"/>
    <col min="10612" max="10635" width="0" style="162" hidden="1" customWidth="1"/>
    <col min="10636" max="10636" width="9.109375" style="162" customWidth="1"/>
    <col min="10637" max="10637" width="11.21875" style="162" customWidth="1"/>
    <col min="10638" max="10638" width="11" style="162" customWidth="1"/>
    <col min="10639" max="10752" width="9.109375" style="162"/>
    <col min="10753" max="10753" width="4.6640625" style="162" customWidth="1"/>
    <col min="10754" max="10754" width="28.5546875" style="162" customWidth="1"/>
    <col min="10755" max="10825" width="0" style="162" hidden="1" customWidth="1"/>
    <col min="10826" max="10826" width="10.44140625" style="162" customWidth="1"/>
    <col min="10827" max="10827" width="7" style="162" customWidth="1"/>
    <col min="10828" max="10829" width="0" style="162" hidden="1" customWidth="1"/>
    <col min="10830" max="10830" width="9.5546875" style="162" customWidth="1"/>
    <col min="10831" max="10831" width="9.21875" style="162" customWidth="1"/>
    <col min="10832" max="10832" width="9.88671875" style="162" customWidth="1"/>
    <col min="10833" max="10833" width="8.109375" style="162" customWidth="1"/>
    <col min="10834" max="10851" width="0" style="162" hidden="1" customWidth="1"/>
    <col min="10852" max="10852" width="6.5546875" style="162" customWidth="1"/>
    <col min="10853" max="10853" width="7" style="162" customWidth="1"/>
    <col min="10854" max="10854" width="5.88671875" style="162" customWidth="1"/>
    <col min="10855" max="10855" width="6.77734375" style="162" customWidth="1"/>
    <col min="10856" max="10856" width="7" style="162" customWidth="1"/>
    <col min="10857" max="10857" width="10" style="162" customWidth="1"/>
    <col min="10858" max="10858" width="9.5546875" style="162" customWidth="1"/>
    <col min="10859" max="10859" width="9.33203125" style="162" customWidth="1"/>
    <col min="10860" max="10861" width="7.21875" style="162" customWidth="1"/>
    <col min="10862" max="10862" width="0" style="162" hidden="1" customWidth="1"/>
    <col min="10863" max="10863" width="8.88671875" style="162" customWidth="1"/>
    <col min="10864" max="10864" width="0" style="162" hidden="1" customWidth="1"/>
    <col min="10865" max="10865" width="9.21875" style="162" customWidth="1"/>
    <col min="10866" max="10866" width="7.109375" style="162" customWidth="1"/>
    <col min="10867" max="10867" width="7.6640625" style="162" customWidth="1"/>
    <col min="10868" max="10891" width="0" style="162" hidden="1" customWidth="1"/>
    <col min="10892" max="10892" width="9.109375" style="162" customWidth="1"/>
    <col min="10893" max="10893" width="11.21875" style="162" customWidth="1"/>
    <col min="10894" max="10894" width="11" style="162" customWidth="1"/>
    <col min="10895" max="11008" width="9.109375" style="162"/>
    <col min="11009" max="11009" width="4.6640625" style="162" customWidth="1"/>
    <col min="11010" max="11010" width="28.5546875" style="162" customWidth="1"/>
    <col min="11011" max="11081" width="0" style="162" hidden="1" customWidth="1"/>
    <col min="11082" max="11082" width="10.44140625" style="162" customWidth="1"/>
    <col min="11083" max="11083" width="7" style="162" customWidth="1"/>
    <col min="11084" max="11085" width="0" style="162" hidden="1" customWidth="1"/>
    <col min="11086" max="11086" width="9.5546875" style="162" customWidth="1"/>
    <col min="11087" max="11087" width="9.21875" style="162" customWidth="1"/>
    <col min="11088" max="11088" width="9.88671875" style="162" customWidth="1"/>
    <col min="11089" max="11089" width="8.109375" style="162" customWidth="1"/>
    <col min="11090" max="11107" width="0" style="162" hidden="1" customWidth="1"/>
    <col min="11108" max="11108" width="6.5546875" style="162" customWidth="1"/>
    <col min="11109" max="11109" width="7" style="162" customWidth="1"/>
    <col min="11110" max="11110" width="5.88671875" style="162" customWidth="1"/>
    <col min="11111" max="11111" width="6.77734375" style="162" customWidth="1"/>
    <col min="11112" max="11112" width="7" style="162" customWidth="1"/>
    <col min="11113" max="11113" width="10" style="162" customWidth="1"/>
    <col min="11114" max="11114" width="9.5546875" style="162" customWidth="1"/>
    <col min="11115" max="11115" width="9.33203125" style="162" customWidth="1"/>
    <col min="11116" max="11117" width="7.21875" style="162" customWidth="1"/>
    <col min="11118" max="11118" width="0" style="162" hidden="1" customWidth="1"/>
    <col min="11119" max="11119" width="8.88671875" style="162" customWidth="1"/>
    <col min="11120" max="11120" width="0" style="162" hidden="1" customWidth="1"/>
    <col min="11121" max="11121" width="9.21875" style="162" customWidth="1"/>
    <col min="11122" max="11122" width="7.109375" style="162" customWidth="1"/>
    <col min="11123" max="11123" width="7.6640625" style="162" customWidth="1"/>
    <col min="11124" max="11147" width="0" style="162" hidden="1" customWidth="1"/>
    <col min="11148" max="11148" width="9.109375" style="162" customWidth="1"/>
    <col min="11149" max="11149" width="11.21875" style="162" customWidth="1"/>
    <col min="11150" max="11150" width="11" style="162" customWidth="1"/>
    <col min="11151" max="11264" width="9.109375" style="162"/>
    <col min="11265" max="11265" width="4.6640625" style="162" customWidth="1"/>
    <col min="11266" max="11266" width="28.5546875" style="162" customWidth="1"/>
    <col min="11267" max="11337" width="0" style="162" hidden="1" customWidth="1"/>
    <col min="11338" max="11338" width="10.44140625" style="162" customWidth="1"/>
    <col min="11339" max="11339" width="7" style="162" customWidth="1"/>
    <col min="11340" max="11341" width="0" style="162" hidden="1" customWidth="1"/>
    <col min="11342" max="11342" width="9.5546875" style="162" customWidth="1"/>
    <col min="11343" max="11343" width="9.21875" style="162" customWidth="1"/>
    <col min="11344" max="11344" width="9.88671875" style="162" customWidth="1"/>
    <col min="11345" max="11345" width="8.109375" style="162" customWidth="1"/>
    <col min="11346" max="11363" width="0" style="162" hidden="1" customWidth="1"/>
    <col min="11364" max="11364" width="6.5546875" style="162" customWidth="1"/>
    <col min="11365" max="11365" width="7" style="162" customWidth="1"/>
    <col min="11366" max="11366" width="5.88671875" style="162" customWidth="1"/>
    <col min="11367" max="11367" width="6.77734375" style="162" customWidth="1"/>
    <col min="11368" max="11368" width="7" style="162" customWidth="1"/>
    <col min="11369" max="11369" width="10" style="162" customWidth="1"/>
    <col min="11370" max="11370" width="9.5546875" style="162" customWidth="1"/>
    <col min="11371" max="11371" width="9.33203125" style="162" customWidth="1"/>
    <col min="11372" max="11373" width="7.21875" style="162" customWidth="1"/>
    <col min="11374" max="11374" width="0" style="162" hidden="1" customWidth="1"/>
    <col min="11375" max="11375" width="8.88671875" style="162" customWidth="1"/>
    <col min="11376" max="11376" width="0" style="162" hidden="1" customWidth="1"/>
    <col min="11377" max="11377" width="9.21875" style="162" customWidth="1"/>
    <col min="11378" max="11378" width="7.109375" style="162" customWidth="1"/>
    <col min="11379" max="11379" width="7.6640625" style="162" customWidth="1"/>
    <col min="11380" max="11403" width="0" style="162" hidden="1" customWidth="1"/>
    <col min="11404" max="11404" width="9.109375" style="162" customWidth="1"/>
    <col min="11405" max="11405" width="11.21875" style="162" customWidth="1"/>
    <col min="11406" max="11406" width="11" style="162" customWidth="1"/>
    <col min="11407" max="11520" width="9.109375" style="162"/>
    <col min="11521" max="11521" width="4.6640625" style="162" customWidth="1"/>
    <col min="11522" max="11522" width="28.5546875" style="162" customWidth="1"/>
    <col min="11523" max="11593" width="0" style="162" hidden="1" customWidth="1"/>
    <col min="11594" max="11594" width="10.44140625" style="162" customWidth="1"/>
    <col min="11595" max="11595" width="7" style="162" customWidth="1"/>
    <col min="11596" max="11597" width="0" style="162" hidden="1" customWidth="1"/>
    <col min="11598" max="11598" width="9.5546875" style="162" customWidth="1"/>
    <col min="11599" max="11599" width="9.21875" style="162" customWidth="1"/>
    <col min="11600" max="11600" width="9.88671875" style="162" customWidth="1"/>
    <col min="11601" max="11601" width="8.109375" style="162" customWidth="1"/>
    <col min="11602" max="11619" width="0" style="162" hidden="1" customWidth="1"/>
    <col min="11620" max="11620" width="6.5546875" style="162" customWidth="1"/>
    <col min="11621" max="11621" width="7" style="162" customWidth="1"/>
    <col min="11622" max="11622" width="5.88671875" style="162" customWidth="1"/>
    <col min="11623" max="11623" width="6.77734375" style="162" customWidth="1"/>
    <col min="11624" max="11624" width="7" style="162" customWidth="1"/>
    <col min="11625" max="11625" width="10" style="162" customWidth="1"/>
    <col min="11626" max="11626" width="9.5546875" style="162" customWidth="1"/>
    <col min="11627" max="11627" width="9.33203125" style="162" customWidth="1"/>
    <col min="11628" max="11629" width="7.21875" style="162" customWidth="1"/>
    <col min="11630" max="11630" width="0" style="162" hidden="1" customWidth="1"/>
    <col min="11631" max="11631" width="8.88671875" style="162" customWidth="1"/>
    <col min="11632" max="11632" width="0" style="162" hidden="1" customWidth="1"/>
    <col min="11633" max="11633" width="9.21875" style="162" customWidth="1"/>
    <col min="11634" max="11634" width="7.109375" style="162" customWidth="1"/>
    <col min="11635" max="11635" width="7.6640625" style="162" customWidth="1"/>
    <col min="11636" max="11659" width="0" style="162" hidden="1" customWidth="1"/>
    <col min="11660" max="11660" width="9.109375" style="162" customWidth="1"/>
    <col min="11661" max="11661" width="11.21875" style="162" customWidth="1"/>
    <col min="11662" max="11662" width="11" style="162" customWidth="1"/>
    <col min="11663" max="11776" width="9.109375" style="162"/>
    <col min="11777" max="11777" width="4.6640625" style="162" customWidth="1"/>
    <col min="11778" max="11778" width="28.5546875" style="162" customWidth="1"/>
    <col min="11779" max="11849" width="0" style="162" hidden="1" customWidth="1"/>
    <col min="11850" max="11850" width="10.44140625" style="162" customWidth="1"/>
    <col min="11851" max="11851" width="7" style="162" customWidth="1"/>
    <col min="11852" max="11853" width="0" style="162" hidden="1" customWidth="1"/>
    <col min="11854" max="11854" width="9.5546875" style="162" customWidth="1"/>
    <col min="11855" max="11855" width="9.21875" style="162" customWidth="1"/>
    <col min="11856" max="11856" width="9.88671875" style="162" customWidth="1"/>
    <col min="11857" max="11857" width="8.109375" style="162" customWidth="1"/>
    <col min="11858" max="11875" width="0" style="162" hidden="1" customWidth="1"/>
    <col min="11876" max="11876" width="6.5546875" style="162" customWidth="1"/>
    <col min="11877" max="11877" width="7" style="162" customWidth="1"/>
    <col min="11878" max="11878" width="5.88671875" style="162" customWidth="1"/>
    <col min="11879" max="11879" width="6.77734375" style="162" customWidth="1"/>
    <col min="11880" max="11880" width="7" style="162" customWidth="1"/>
    <col min="11881" max="11881" width="10" style="162" customWidth="1"/>
    <col min="11882" max="11882" width="9.5546875" style="162" customWidth="1"/>
    <col min="11883" max="11883" width="9.33203125" style="162" customWidth="1"/>
    <col min="11884" max="11885" width="7.21875" style="162" customWidth="1"/>
    <col min="11886" max="11886" width="0" style="162" hidden="1" customWidth="1"/>
    <col min="11887" max="11887" width="8.88671875" style="162" customWidth="1"/>
    <col min="11888" max="11888" width="0" style="162" hidden="1" customWidth="1"/>
    <col min="11889" max="11889" width="9.21875" style="162" customWidth="1"/>
    <col min="11890" max="11890" width="7.109375" style="162" customWidth="1"/>
    <col min="11891" max="11891" width="7.6640625" style="162" customWidth="1"/>
    <col min="11892" max="11915" width="0" style="162" hidden="1" customWidth="1"/>
    <col min="11916" max="11916" width="9.109375" style="162" customWidth="1"/>
    <col min="11917" max="11917" width="11.21875" style="162" customWidth="1"/>
    <col min="11918" max="11918" width="11" style="162" customWidth="1"/>
    <col min="11919" max="12032" width="9.109375" style="162"/>
    <col min="12033" max="12033" width="4.6640625" style="162" customWidth="1"/>
    <col min="12034" max="12034" width="28.5546875" style="162" customWidth="1"/>
    <col min="12035" max="12105" width="0" style="162" hidden="1" customWidth="1"/>
    <col min="12106" max="12106" width="10.44140625" style="162" customWidth="1"/>
    <col min="12107" max="12107" width="7" style="162" customWidth="1"/>
    <col min="12108" max="12109" width="0" style="162" hidden="1" customWidth="1"/>
    <col min="12110" max="12110" width="9.5546875" style="162" customWidth="1"/>
    <col min="12111" max="12111" width="9.21875" style="162" customWidth="1"/>
    <col min="12112" max="12112" width="9.88671875" style="162" customWidth="1"/>
    <col min="12113" max="12113" width="8.109375" style="162" customWidth="1"/>
    <col min="12114" max="12131" width="0" style="162" hidden="1" customWidth="1"/>
    <col min="12132" max="12132" width="6.5546875" style="162" customWidth="1"/>
    <col min="12133" max="12133" width="7" style="162" customWidth="1"/>
    <col min="12134" max="12134" width="5.88671875" style="162" customWidth="1"/>
    <col min="12135" max="12135" width="6.77734375" style="162" customWidth="1"/>
    <col min="12136" max="12136" width="7" style="162" customWidth="1"/>
    <col min="12137" max="12137" width="10" style="162" customWidth="1"/>
    <col min="12138" max="12138" width="9.5546875" style="162" customWidth="1"/>
    <col min="12139" max="12139" width="9.33203125" style="162" customWidth="1"/>
    <col min="12140" max="12141" width="7.21875" style="162" customWidth="1"/>
    <col min="12142" max="12142" width="0" style="162" hidden="1" customWidth="1"/>
    <col min="12143" max="12143" width="8.88671875" style="162" customWidth="1"/>
    <col min="12144" max="12144" width="0" style="162" hidden="1" customWidth="1"/>
    <col min="12145" max="12145" width="9.21875" style="162" customWidth="1"/>
    <col min="12146" max="12146" width="7.109375" style="162" customWidth="1"/>
    <col min="12147" max="12147" width="7.6640625" style="162" customWidth="1"/>
    <col min="12148" max="12171" width="0" style="162" hidden="1" customWidth="1"/>
    <col min="12172" max="12172" width="9.109375" style="162" customWidth="1"/>
    <col min="12173" max="12173" width="11.21875" style="162" customWidth="1"/>
    <col min="12174" max="12174" width="11" style="162" customWidth="1"/>
    <col min="12175" max="12288" width="9.109375" style="162"/>
    <col min="12289" max="12289" width="4.6640625" style="162" customWidth="1"/>
    <col min="12290" max="12290" width="28.5546875" style="162" customWidth="1"/>
    <col min="12291" max="12361" width="0" style="162" hidden="1" customWidth="1"/>
    <col min="12362" max="12362" width="10.44140625" style="162" customWidth="1"/>
    <col min="12363" max="12363" width="7" style="162" customWidth="1"/>
    <col min="12364" max="12365" width="0" style="162" hidden="1" customWidth="1"/>
    <col min="12366" max="12366" width="9.5546875" style="162" customWidth="1"/>
    <col min="12367" max="12367" width="9.21875" style="162" customWidth="1"/>
    <col min="12368" max="12368" width="9.88671875" style="162" customWidth="1"/>
    <col min="12369" max="12369" width="8.109375" style="162" customWidth="1"/>
    <col min="12370" max="12387" width="0" style="162" hidden="1" customWidth="1"/>
    <col min="12388" max="12388" width="6.5546875" style="162" customWidth="1"/>
    <col min="12389" max="12389" width="7" style="162" customWidth="1"/>
    <col min="12390" max="12390" width="5.88671875" style="162" customWidth="1"/>
    <col min="12391" max="12391" width="6.77734375" style="162" customWidth="1"/>
    <col min="12392" max="12392" width="7" style="162" customWidth="1"/>
    <col min="12393" max="12393" width="10" style="162" customWidth="1"/>
    <col min="12394" max="12394" width="9.5546875" style="162" customWidth="1"/>
    <col min="12395" max="12395" width="9.33203125" style="162" customWidth="1"/>
    <col min="12396" max="12397" width="7.21875" style="162" customWidth="1"/>
    <col min="12398" max="12398" width="0" style="162" hidden="1" customWidth="1"/>
    <col min="12399" max="12399" width="8.88671875" style="162" customWidth="1"/>
    <col min="12400" max="12400" width="0" style="162" hidden="1" customWidth="1"/>
    <col min="12401" max="12401" width="9.21875" style="162" customWidth="1"/>
    <col min="12402" max="12402" width="7.109375" style="162" customWidth="1"/>
    <col min="12403" max="12403" width="7.6640625" style="162" customWidth="1"/>
    <col min="12404" max="12427" width="0" style="162" hidden="1" customWidth="1"/>
    <col min="12428" max="12428" width="9.109375" style="162" customWidth="1"/>
    <col min="12429" max="12429" width="11.21875" style="162" customWidth="1"/>
    <col min="12430" max="12430" width="11" style="162" customWidth="1"/>
    <col min="12431" max="12544" width="9.109375" style="162"/>
    <col min="12545" max="12545" width="4.6640625" style="162" customWidth="1"/>
    <col min="12546" max="12546" width="28.5546875" style="162" customWidth="1"/>
    <col min="12547" max="12617" width="0" style="162" hidden="1" customWidth="1"/>
    <col min="12618" max="12618" width="10.44140625" style="162" customWidth="1"/>
    <col min="12619" max="12619" width="7" style="162" customWidth="1"/>
    <col min="12620" max="12621" width="0" style="162" hidden="1" customWidth="1"/>
    <col min="12622" max="12622" width="9.5546875" style="162" customWidth="1"/>
    <col min="12623" max="12623" width="9.21875" style="162" customWidth="1"/>
    <col min="12624" max="12624" width="9.88671875" style="162" customWidth="1"/>
    <col min="12625" max="12625" width="8.109375" style="162" customWidth="1"/>
    <col min="12626" max="12643" width="0" style="162" hidden="1" customWidth="1"/>
    <col min="12644" max="12644" width="6.5546875" style="162" customWidth="1"/>
    <col min="12645" max="12645" width="7" style="162" customWidth="1"/>
    <col min="12646" max="12646" width="5.88671875" style="162" customWidth="1"/>
    <col min="12647" max="12647" width="6.77734375" style="162" customWidth="1"/>
    <col min="12648" max="12648" width="7" style="162" customWidth="1"/>
    <col min="12649" max="12649" width="10" style="162" customWidth="1"/>
    <col min="12650" max="12650" width="9.5546875" style="162" customWidth="1"/>
    <col min="12651" max="12651" width="9.33203125" style="162" customWidth="1"/>
    <col min="12652" max="12653" width="7.21875" style="162" customWidth="1"/>
    <col min="12654" max="12654" width="0" style="162" hidden="1" customWidth="1"/>
    <col min="12655" max="12655" width="8.88671875" style="162" customWidth="1"/>
    <col min="12656" max="12656" width="0" style="162" hidden="1" customWidth="1"/>
    <col min="12657" max="12657" width="9.21875" style="162" customWidth="1"/>
    <col min="12658" max="12658" width="7.109375" style="162" customWidth="1"/>
    <col min="12659" max="12659" width="7.6640625" style="162" customWidth="1"/>
    <col min="12660" max="12683" width="0" style="162" hidden="1" customWidth="1"/>
    <col min="12684" max="12684" width="9.109375" style="162" customWidth="1"/>
    <col min="12685" max="12685" width="11.21875" style="162" customWidth="1"/>
    <col min="12686" max="12686" width="11" style="162" customWidth="1"/>
    <col min="12687" max="12800" width="9.109375" style="162"/>
    <col min="12801" max="12801" width="4.6640625" style="162" customWidth="1"/>
    <col min="12802" max="12802" width="28.5546875" style="162" customWidth="1"/>
    <col min="12803" max="12873" width="0" style="162" hidden="1" customWidth="1"/>
    <col min="12874" max="12874" width="10.44140625" style="162" customWidth="1"/>
    <col min="12875" max="12875" width="7" style="162" customWidth="1"/>
    <col min="12876" max="12877" width="0" style="162" hidden="1" customWidth="1"/>
    <col min="12878" max="12878" width="9.5546875" style="162" customWidth="1"/>
    <col min="12879" max="12879" width="9.21875" style="162" customWidth="1"/>
    <col min="12880" max="12880" width="9.88671875" style="162" customWidth="1"/>
    <col min="12881" max="12881" width="8.109375" style="162" customWidth="1"/>
    <col min="12882" max="12899" width="0" style="162" hidden="1" customWidth="1"/>
    <col min="12900" max="12900" width="6.5546875" style="162" customWidth="1"/>
    <col min="12901" max="12901" width="7" style="162" customWidth="1"/>
    <col min="12902" max="12902" width="5.88671875" style="162" customWidth="1"/>
    <col min="12903" max="12903" width="6.77734375" style="162" customWidth="1"/>
    <col min="12904" max="12904" width="7" style="162" customWidth="1"/>
    <col min="12905" max="12905" width="10" style="162" customWidth="1"/>
    <col min="12906" max="12906" width="9.5546875" style="162" customWidth="1"/>
    <col min="12907" max="12907" width="9.33203125" style="162" customWidth="1"/>
    <col min="12908" max="12909" width="7.21875" style="162" customWidth="1"/>
    <col min="12910" max="12910" width="0" style="162" hidden="1" customWidth="1"/>
    <col min="12911" max="12911" width="8.88671875" style="162" customWidth="1"/>
    <col min="12912" max="12912" width="0" style="162" hidden="1" customWidth="1"/>
    <col min="12913" max="12913" width="9.21875" style="162" customWidth="1"/>
    <col min="12914" max="12914" width="7.109375" style="162" customWidth="1"/>
    <col min="12915" max="12915" width="7.6640625" style="162" customWidth="1"/>
    <col min="12916" max="12939" width="0" style="162" hidden="1" customWidth="1"/>
    <col min="12940" max="12940" width="9.109375" style="162" customWidth="1"/>
    <col min="12941" max="12941" width="11.21875" style="162" customWidth="1"/>
    <col min="12942" max="12942" width="11" style="162" customWidth="1"/>
    <col min="12943" max="13056" width="9.109375" style="162"/>
    <col min="13057" max="13057" width="4.6640625" style="162" customWidth="1"/>
    <col min="13058" max="13058" width="28.5546875" style="162" customWidth="1"/>
    <col min="13059" max="13129" width="0" style="162" hidden="1" customWidth="1"/>
    <col min="13130" max="13130" width="10.44140625" style="162" customWidth="1"/>
    <col min="13131" max="13131" width="7" style="162" customWidth="1"/>
    <col min="13132" max="13133" width="0" style="162" hidden="1" customWidth="1"/>
    <col min="13134" max="13134" width="9.5546875" style="162" customWidth="1"/>
    <col min="13135" max="13135" width="9.21875" style="162" customWidth="1"/>
    <col min="13136" max="13136" width="9.88671875" style="162" customWidth="1"/>
    <col min="13137" max="13137" width="8.109375" style="162" customWidth="1"/>
    <col min="13138" max="13155" width="0" style="162" hidden="1" customWidth="1"/>
    <col min="13156" max="13156" width="6.5546875" style="162" customWidth="1"/>
    <col min="13157" max="13157" width="7" style="162" customWidth="1"/>
    <col min="13158" max="13158" width="5.88671875" style="162" customWidth="1"/>
    <col min="13159" max="13159" width="6.77734375" style="162" customWidth="1"/>
    <col min="13160" max="13160" width="7" style="162" customWidth="1"/>
    <col min="13161" max="13161" width="10" style="162" customWidth="1"/>
    <col min="13162" max="13162" width="9.5546875" style="162" customWidth="1"/>
    <col min="13163" max="13163" width="9.33203125" style="162" customWidth="1"/>
    <col min="13164" max="13165" width="7.21875" style="162" customWidth="1"/>
    <col min="13166" max="13166" width="0" style="162" hidden="1" customWidth="1"/>
    <col min="13167" max="13167" width="8.88671875" style="162" customWidth="1"/>
    <col min="13168" max="13168" width="0" style="162" hidden="1" customWidth="1"/>
    <col min="13169" max="13169" width="9.21875" style="162" customWidth="1"/>
    <col min="13170" max="13170" width="7.109375" style="162" customWidth="1"/>
    <col min="13171" max="13171" width="7.6640625" style="162" customWidth="1"/>
    <col min="13172" max="13195" width="0" style="162" hidden="1" customWidth="1"/>
    <col min="13196" max="13196" width="9.109375" style="162" customWidth="1"/>
    <col min="13197" max="13197" width="11.21875" style="162" customWidth="1"/>
    <col min="13198" max="13198" width="11" style="162" customWidth="1"/>
    <col min="13199" max="13312" width="9.109375" style="162"/>
    <col min="13313" max="13313" width="4.6640625" style="162" customWidth="1"/>
    <col min="13314" max="13314" width="28.5546875" style="162" customWidth="1"/>
    <col min="13315" max="13385" width="0" style="162" hidden="1" customWidth="1"/>
    <col min="13386" max="13386" width="10.44140625" style="162" customWidth="1"/>
    <col min="13387" max="13387" width="7" style="162" customWidth="1"/>
    <col min="13388" max="13389" width="0" style="162" hidden="1" customWidth="1"/>
    <col min="13390" max="13390" width="9.5546875" style="162" customWidth="1"/>
    <col min="13391" max="13391" width="9.21875" style="162" customWidth="1"/>
    <col min="13392" max="13392" width="9.88671875" style="162" customWidth="1"/>
    <col min="13393" max="13393" width="8.109375" style="162" customWidth="1"/>
    <col min="13394" max="13411" width="0" style="162" hidden="1" customWidth="1"/>
    <col min="13412" max="13412" width="6.5546875" style="162" customWidth="1"/>
    <col min="13413" max="13413" width="7" style="162" customWidth="1"/>
    <col min="13414" max="13414" width="5.88671875" style="162" customWidth="1"/>
    <col min="13415" max="13415" width="6.77734375" style="162" customWidth="1"/>
    <col min="13416" max="13416" width="7" style="162" customWidth="1"/>
    <col min="13417" max="13417" width="10" style="162" customWidth="1"/>
    <col min="13418" max="13418" width="9.5546875" style="162" customWidth="1"/>
    <col min="13419" max="13419" width="9.33203125" style="162" customWidth="1"/>
    <col min="13420" max="13421" width="7.21875" style="162" customWidth="1"/>
    <col min="13422" max="13422" width="0" style="162" hidden="1" customWidth="1"/>
    <col min="13423" max="13423" width="8.88671875" style="162" customWidth="1"/>
    <col min="13424" max="13424" width="0" style="162" hidden="1" customWidth="1"/>
    <col min="13425" max="13425" width="9.21875" style="162" customWidth="1"/>
    <col min="13426" max="13426" width="7.109375" style="162" customWidth="1"/>
    <col min="13427" max="13427" width="7.6640625" style="162" customWidth="1"/>
    <col min="13428" max="13451" width="0" style="162" hidden="1" customWidth="1"/>
    <col min="13452" max="13452" width="9.109375" style="162" customWidth="1"/>
    <col min="13453" max="13453" width="11.21875" style="162" customWidth="1"/>
    <col min="13454" max="13454" width="11" style="162" customWidth="1"/>
    <col min="13455" max="13568" width="9.109375" style="162"/>
    <col min="13569" max="13569" width="4.6640625" style="162" customWidth="1"/>
    <col min="13570" max="13570" width="28.5546875" style="162" customWidth="1"/>
    <col min="13571" max="13641" width="0" style="162" hidden="1" customWidth="1"/>
    <col min="13642" max="13642" width="10.44140625" style="162" customWidth="1"/>
    <col min="13643" max="13643" width="7" style="162" customWidth="1"/>
    <col min="13644" max="13645" width="0" style="162" hidden="1" customWidth="1"/>
    <col min="13646" max="13646" width="9.5546875" style="162" customWidth="1"/>
    <col min="13647" max="13647" width="9.21875" style="162" customWidth="1"/>
    <col min="13648" max="13648" width="9.88671875" style="162" customWidth="1"/>
    <col min="13649" max="13649" width="8.109375" style="162" customWidth="1"/>
    <col min="13650" max="13667" width="0" style="162" hidden="1" customWidth="1"/>
    <col min="13668" max="13668" width="6.5546875" style="162" customWidth="1"/>
    <col min="13669" max="13669" width="7" style="162" customWidth="1"/>
    <col min="13670" max="13670" width="5.88671875" style="162" customWidth="1"/>
    <col min="13671" max="13671" width="6.77734375" style="162" customWidth="1"/>
    <col min="13672" max="13672" width="7" style="162" customWidth="1"/>
    <col min="13673" max="13673" width="10" style="162" customWidth="1"/>
    <col min="13674" max="13674" width="9.5546875" style="162" customWidth="1"/>
    <col min="13675" max="13675" width="9.33203125" style="162" customWidth="1"/>
    <col min="13676" max="13677" width="7.21875" style="162" customWidth="1"/>
    <col min="13678" max="13678" width="0" style="162" hidden="1" customWidth="1"/>
    <col min="13679" max="13679" width="8.88671875" style="162" customWidth="1"/>
    <col min="13680" max="13680" width="0" style="162" hidden="1" customWidth="1"/>
    <col min="13681" max="13681" width="9.21875" style="162" customWidth="1"/>
    <col min="13682" max="13682" width="7.109375" style="162" customWidth="1"/>
    <col min="13683" max="13683" width="7.6640625" style="162" customWidth="1"/>
    <col min="13684" max="13707" width="0" style="162" hidden="1" customWidth="1"/>
    <col min="13708" max="13708" width="9.109375" style="162" customWidth="1"/>
    <col min="13709" max="13709" width="11.21875" style="162" customWidth="1"/>
    <col min="13710" max="13710" width="11" style="162" customWidth="1"/>
    <col min="13711" max="13824" width="9.109375" style="162"/>
    <col min="13825" max="13825" width="4.6640625" style="162" customWidth="1"/>
    <col min="13826" max="13826" width="28.5546875" style="162" customWidth="1"/>
    <col min="13827" max="13897" width="0" style="162" hidden="1" customWidth="1"/>
    <col min="13898" max="13898" width="10.44140625" style="162" customWidth="1"/>
    <col min="13899" max="13899" width="7" style="162" customWidth="1"/>
    <col min="13900" max="13901" width="0" style="162" hidden="1" customWidth="1"/>
    <col min="13902" max="13902" width="9.5546875" style="162" customWidth="1"/>
    <col min="13903" max="13903" width="9.21875" style="162" customWidth="1"/>
    <col min="13904" max="13904" width="9.88671875" style="162" customWidth="1"/>
    <col min="13905" max="13905" width="8.109375" style="162" customWidth="1"/>
    <col min="13906" max="13923" width="0" style="162" hidden="1" customWidth="1"/>
    <col min="13924" max="13924" width="6.5546875" style="162" customWidth="1"/>
    <col min="13925" max="13925" width="7" style="162" customWidth="1"/>
    <col min="13926" max="13926" width="5.88671875" style="162" customWidth="1"/>
    <col min="13927" max="13927" width="6.77734375" style="162" customWidth="1"/>
    <col min="13928" max="13928" width="7" style="162" customWidth="1"/>
    <col min="13929" max="13929" width="10" style="162" customWidth="1"/>
    <col min="13930" max="13930" width="9.5546875" style="162" customWidth="1"/>
    <col min="13931" max="13931" width="9.33203125" style="162" customWidth="1"/>
    <col min="13932" max="13933" width="7.21875" style="162" customWidth="1"/>
    <col min="13934" max="13934" width="0" style="162" hidden="1" customWidth="1"/>
    <col min="13935" max="13935" width="8.88671875" style="162" customWidth="1"/>
    <col min="13936" max="13936" width="0" style="162" hidden="1" customWidth="1"/>
    <col min="13937" max="13937" width="9.21875" style="162" customWidth="1"/>
    <col min="13938" max="13938" width="7.109375" style="162" customWidth="1"/>
    <col min="13939" max="13939" width="7.6640625" style="162" customWidth="1"/>
    <col min="13940" max="13963" width="0" style="162" hidden="1" customWidth="1"/>
    <col min="13964" max="13964" width="9.109375" style="162" customWidth="1"/>
    <col min="13965" max="13965" width="11.21875" style="162" customWidth="1"/>
    <col min="13966" max="13966" width="11" style="162" customWidth="1"/>
    <col min="13967" max="14080" width="9.109375" style="162"/>
    <col min="14081" max="14081" width="4.6640625" style="162" customWidth="1"/>
    <col min="14082" max="14082" width="28.5546875" style="162" customWidth="1"/>
    <col min="14083" max="14153" width="0" style="162" hidden="1" customWidth="1"/>
    <col min="14154" max="14154" width="10.44140625" style="162" customWidth="1"/>
    <col min="14155" max="14155" width="7" style="162" customWidth="1"/>
    <col min="14156" max="14157" width="0" style="162" hidden="1" customWidth="1"/>
    <col min="14158" max="14158" width="9.5546875" style="162" customWidth="1"/>
    <col min="14159" max="14159" width="9.21875" style="162" customWidth="1"/>
    <col min="14160" max="14160" width="9.88671875" style="162" customWidth="1"/>
    <col min="14161" max="14161" width="8.109375" style="162" customWidth="1"/>
    <col min="14162" max="14179" width="0" style="162" hidden="1" customWidth="1"/>
    <col min="14180" max="14180" width="6.5546875" style="162" customWidth="1"/>
    <col min="14181" max="14181" width="7" style="162" customWidth="1"/>
    <col min="14182" max="14182" width="5.88671875" style="162" customWidth="1"/>
    <col min="14183" max="14183" width="6.77734375" style="162" customWidth="1"/>
    <col min="14184" max="14184" width="7" style="162" customWidth="1"/>
    <col min="14185" max="14185" width="10" style="162" customWidth="1"/>
    <col min="14186" max="14186" width="9.5546875" style="162" customWidth="1"/>
    <col min="14187" max="14187" width="9.33203125" style="162" customWidth="1"/>
    <col min="14188" max="14189" width="7.21875" style="162" customWidth="1"/>
    <col min="14190" max="14190" width="0" style="162" hidden="1" customWidth="1"/>
    <col min="14191" max="14191" width="8.88671875" style="162" customWidth="1"/>
    <col min="14192" max="14192" width="0" style="162" hidden="1" customWidth="1"/>
    <col min="14193" max="14193" width="9.21875" style="162" customWidth="1"/>
    <col min="14194" max="14194" width="7.109375" style="162" customWidth="1"/>
    <col min="14195" max="14195" width="7.6640625" style="162" customWidth="1"/>
    <col min="14196" max="14219" width="0" style="162" hidden="1" customWidth="1"/>
    <col min="14220" max="14220" width="9.109375" style="162" customWidth="1"/>
    <col min="14221" max="14221" width="11.21875" style="162" customWidth="1"/>
    <col min="14222" max="14222" width="11" style="162" customWidth="1"/>
    <col min="14223" max="14336" width="9.109375" style="162"/>
    <col min="14337" max="14337" width="4.6640625" style="162" customWidth="1"/>
    <col min="14338" max="14338" width="28.5546875" style="162" customWidth="1"/>
    <col min="14339" max="14409" width="0" style="162" hidden="1" customWidth="1"/>
    <col min="14410" max="14410" width="10.44140625" style="162" customWidth="1"/>
    <col min="14411" max="14411" width="7" style="162" customWidth="1"/>
    <col min="14412" max="14413" width="0" style="162" hidden="1" customWidth="1"/>
    <col min="14414" max="14414" width="9.5546875" style="162" customWidth="1"/>
    <col min="14415" max="14415" width="9.21875" style="162" customWidth="1"/>
    <col min="14416" max="14416" width="9.88671875" style="162" customWidth="1"/>
    <col min="14417" max="14417" width="8.109375" style="162" customWidth="1"/>
    <col min="14418" max="14435" width="0" style="162" hidden="1" customWidth="1"/>
    <col min="14436" max="14436" width="6.5546875" style="162" customWidth="1"/>
    <col min="14437" max="14437" width="7" style="162" customWidth="1"/>
    <col min="14438" max="14438" width="5.88671875" style="162" customWidth="1"/>
    <col min="14439" max="14439" width="6.77734375" style="162" customWidth="1"/>
    <col min="14440" max="14440" width="7" style="162" customWidth="1"/>
    <col min="14441" max="14441" width="10" style="162" customWidth="1"/>
    <col min="14442" max="14442" width="9.5546875" style="162" customWidth="1"/>
    <col min="14443" max="14443" width="9.33203125" style="162" customWidth="1"/>
    <col min="14444" max="14445" width="7.21875" style="162" customWidth="1"/>
    <col min="14446" max="14446" width="0" style="162" hidden="1" customWidth="1"/>
    <col min="14447" max="14447" width="8.88671875" style="162" customWidth="1"/>
    <col min="14448" max="14448" width="0" style="162" hidden="1" customWidth="1"/>
    <col min="14449" max="14449" width="9.21875" style="162" customWidth="1"/>
    <col min="14450" max="14450" width="7.109375" style="162" customWidth="1"/>
    <col min="14451" max="14451" width="7.6640625" style="162" customWidth="1"/>
    <col min="14452" max="14475" width="0" style="162" hidden="1" customWidth="1"/>
    <col min="14476" max="14476" width="9.109375" style="162" customWidth="1"/>
    <col min="14477" max="14477" width="11.21875" style="162" customWidth="1"/>
    <col min="14478" max="14478" width="11" style="162" customWidth="1"/>
    <col min="14479" max="14592" width="9.109375" style="162"/>
    <col min="14593" max="14593" width="4.6640625" style="162" customWidth="1"/>
    <col min="14594" max="14594" width="28.5546875" style="162" customWidth="1"/>
    <col min="14595" max="14665" width="0" style="162" hidden="1" customWidth="1"/>
    <col min="14666" max="14666" width="10.44140625" style="162" customWidth="1"/>
    <col min="14667" max="14667" width="7" style="162" customWidth="1"/>
    <col min="14668" max="14669" width="0" style="162" hidden="1" customWidth="1"/>
    <col min="14670" max="14670" width="9.5546875" style="162" customWidth="1"/>
    <col min="14671" max="14671" width="9.21875" style="162" customWidth="1"/>
    <col min="14672" max="14672" width="9.88671875" style="162" customWidth="1"/>
    <col min="14673" max="14673" width="8.109375" style="162" customWidth="1"/>
    <col min="14674" max="14691" width="0" style="162" hidden="1" customWidth="1"/>
    <col min="14692" max="14692" width="6.5546875" style="162" customWidth="1"/>
    <col min="14693" max="14693" width="7" style="162" customWidth="1"/>
    <col min="14694" max="14694" width="5.88671875" style="162" customWidth="1"/>
    <col min="14695" max="14695" width="6.77734375" style="162" customWidth="1"/>
    <col min="14696" max="14696" width="7" style="162" customWidth="1"/>
    <col min="14697" max="14697" width="10" style="162" customWidth="1"/>
    <col min="14698" max="14698" width="9.5546875" style="162" customWidth="1"/>
    <col min="14699" max="14699" width="9.33203125" style="162" customWidth="1"/>
    <col min="14700" max="14701" width="7.21875" style="162" customWidth="1"/>
    <col min="14702" max="14702" width="0" style="162" hidden="1" customWidth="1"/>
    <col min="14703" max="14703" width="8.88671875" style="162" customWidth="1"/>
    <col min="14704" max="14704" width="0" style="162" hidden="1" customWidth="1"/>
    <col min="14705" max="14705" width="9.21875" style="162" customWidth="1"/>
    <col min="14706" max="14706" width="7.109375" style="162" customWidth="1"/>
    <col min="14707" max="14707" width="7.6640625" style="162" customWidth="1"/>
    <col min="14708" max="14731" width="0" style="162" hidden="1" customWidth="1"/>
    <col min="14732" max="14732" width="9.109375" style="162" customWidth="1"/>
    <col min="14733" max="14733" width="11.21875" style="162" customWidth="1"/>
    <col min="14734" max="14734" width="11" style="162" customWidth="1"/>
    <col min="14735" max="14848" width="9.109375" style="162"/>
    <col min="14849" max="14849" width="4.6640625" style="162" customWidth="1"/>
    <col min="14850" max="14850" width="28.5546875" style="162" customWidth="1"/>
    <col min="14851" max="14921" width="0" style="162" hidden="1" customWidth="1"/>
    <col min="14922" max="14922" width="10.44140625" style="162" customWidth="1"/>
    <col min="14923" max="14923" width="7" style="162" customWidth="1"/>
    <col min="14924" max="14925" width="0" style="162" hidden="1" customWidth="1"/>
    <col min="14926" max="14926" width="9.5546875" style="162" customWidth="1"/>
    <col min="14927" max="14927" width="9.21875" style="162" customWidth="1"/>
    <col min="14928" max="14928" width="9.88671875" style="162" customWidth="1"/>
    <col min="14929" max="14929" width="8.109375" style="162" customWidth="1"/>
    <col min="14930" max="14947" width="0" style="162" hidden="1" customWidth="1"/>
    <col min="14948" max="14948" width="6.5546875" style="162" customWidth="1"/>
    <col min="14949" max="14949" width="7" style="162" customWidth="1"/>
    <col min="14950" max="14950" width="5.88671875" style="162" customWidth="1"/>
    <col min="14951" max="14951" width="6.77734375" style="162" customWidth="1"/>
    <col min="14952" max="14952" width="7" style="162" customWidth="1"/>
    <col min="14953" max="14953" width="10" style="162" customWidth="1"/>
    <col min="14954" max="14954" width="9.5546875" style="162" customWidth="1"/>
    <col min="14955" max="14955" width="9.33203125" style="162" customWidth="1"/>
    <col min="14956" max="14957" width="7.21875" style="162" customWidth="1"/>
    <col min="14958" max="14958" width="0" style="162" hidden="1" customWidth="1"/>
    <col min="14959" max="14959" width="8.88671875" style="162" customWidth="1"/>
    <col min="14960" max="14960" width="0" style="162" hidden="1" customWidth="1"/>
    <col min="14961" max="14961" width="9.21875" style="162" customWidth="1"/>
    <col min="14962" max="14962" width="7.109375" style="162" customWidth="1"/>
    <col min="14963" max="14963" width="7.6640625" style="162" customWidth="1"/>
    <col min="14964" max="14987" width="0" style="162" hidden="1" customWidth="1"/>
    <col min="14988" max="14988" width="9.109375" style="162" customWidth="1"/>
    <col min="14989" max="14989" width="11.21875" style="162" customWidth="1"/>
    <col min="14990" max="14990" width="11" style="162" customWidth="1"/>
    <col min="14991" max="15104" width="9.109375" style="162"/>
    <col min="15105" max="15105" width="4.6640625" style="162" customWidth="1"/>
    <col min="15106" max="15106" width="28.5546875" style="162" customWidth="1"/>
    <col min="15107" max="15177" width="0" style="162" hidden="1" customWidth="1"/>
    <col min="15178" max="15178" width="10.44140625" style="162" customWidth="1"/>
    <col min="15179" max="15179" width="7" style="162" customWidth="1"/>
    <col min="15180" max="15181" width="0" style="162" hidden="1" customWidth="1"/>
    <col min="15182" max="15182" width="9.5546875" style="162" customWidth="1"/>
    <col min="15183" max="15183" width="9.21875" style="162" customWidth="1"/>
    <col min="15184" max="15184" width="9.88671875" style="162" customWidth="1"/>
    <col min="15185" max="15185" width="8.109375" style="162" customWidth="1"/>
    <col min="15186" max="15203" width="0" style="162" hidden="1" customWidth="1"/>
    <col min="15204" max="15204" width="6.5546875" style="162" customWidth="1"/>
    <col min="15205" max="15205" width="7" style="162" customWidth="1"/>
    <col min="15206" max="15206" width="5.88671875" style="162" customWidth="1"/>
    <col min="15207" max="15207" width="6.77734375" style="162" customWidth="1"/>
    <col min="15208" max="15208" width="7" style="162" customWidth="1"/>
    <col min="15209" max="15209" width="10" style="162" customWidth="1"/>
    <col min="15210" max="15210" width="9.5546875" style="162" customWidth="1"/>
    <col min="15211" max="15211" width="9.33203125" style="162" customWidth="1"/>
    <col min="15212" max="15213" width="7.21875" style="162" customWidth="1"/>
    <col min="15214" max="15214" width="0" style="162" hidden="1" customWidth="1"/>
    <col min="15215" max="15215" width="8.88671875" style="162" customWidth="1"/>
    <col min="15216" max="15216" width="0" style="162" hidden="1" customWidth="1"/>
    <col min="15217" max="15217" width="9.21875" style="162" customWidth="1"/>
    <col min="15218" max="15218" width="7.109375" style="162" customWidth="1"/>
    <col min="15219" max="15219" width="7.6640625" style="162" customWidth="1"/>
    <col min="15220" max="15243" width="0" style="162" hidden="1" customWidth="1"/>
    <col min="15244" max="15244" width="9.109375" style="162" customWidth="1"/>
    <col min="15245" max="15245" width="11.21875" style="162" customWidth="1"/>
    <col min="15246" max="15246" width="11" style="162" customWidth="1"/>
    <col min="15247" max="15360" width="9.109375" style="162"/>
    <col min="15361" max="15361" width="4.6640625" style="162" customWidth="1"/>
    <col min="15362" max="15362" width="28.5546875" style="162" customWidth="1"/>
    <col min="15363" max="15433" width="0" style="162" hidden="1" customWidth="1"/>
    <col min="15434" max="15434" width="10.44140625" style="162" customWidth="1"/>
    <col min="15435" max="15435" width="7" style="162" customWidth="1"/>
    <col min="15436" max="15437" width="0" style="162" hidden="1" customWidth="1"/>
    <col min="15438" max="15438" width="9.5546875" style="162" customWidth="1"/>
    <col min="15439" max="15439" width="9.21875" style="162" customWidth="1"/>
    <col min="15440" max="15440" width="9.88671875" style="162" customWidth="1"/>
    <col min="15441" max="15441" width="8.109375" style="162" customWidth="1"/>
    <col min="15442" max="15459" width="0" style="162" hidden="1" customWidth="1"/>
    <col min="15460" max="15460" width="6.5546875" style="162" customWidth="1"/>
    <col min="15461" max="15461" width="7" style="162" customWidth="1"/>
    <col min="15462" max="15462" width="5.88671875" style="162" customWidth="1"/>
    <col min="15463" max="15463" width="6.77734375" style="162" customWidth="1"/>
    <col min="15464" max="15464" width="7" style="162" customWidth="1"/>
    <col min="15465" max="15465" width="10" style="162" customWidth="1"/>
    <col min="15466" max="15466" width="9.5546875" style="162" customWidth="1"/>
    <col min="15467" max="15467" width="9.33203125" style="162" customWidth="1"/>
    <col min="15468" max="15469" width="7.21875" style="162" customWidth="1"/>
    <col min="15470" max="15470" width="0" style="162" hidden="1" customWidth="1"/>
    <col min="15471" max="15471" width="8.88671875" style="162" customWidth="1"/>
    <col min="15472" max="15472" width="0" style="162" hidden="1" customWidth="1"/>
    <col min="15473" max="15473" width="9.21875" style="162" customWidth="1"/>
    <col min="15474" max="15474" width="7.109375" style="162" customWidth="1"/>
    <col min="15475" max="15475" width="7.6640625" style="162" customWidth="1"/>
    <col min="15476" max="15499" width="0" style="162" hidden="1" customWidth="1"/>
    <col min="15500" max="15500" width="9.109375" style="162" customWidth="1"/>
    <col min="15501" max="15501" width="11.21875" style="162" customWidth="1"/>
    <col min="15502" max="15502" width="11" style="162" customWidth="1"/>
    <col min="15503" max="15616" width="9.109375" style="162"/>
    <col min="15617" max="15617" width="4.6640625" style="162" customWidth="1"/>
    <col min="15618" max="15618" width="28.5546875" style="162" customWidth="1"/>
    <col min="15619" max="15689" width="0" style="162" hidden="1" customWidth="1"/>
    <col min="15690" max="15690" width="10.44140625" style="162" customWidth="1"/>
    <col min="15691" max="15691" width="7" style="162" customWidth="1"/>
    <col min="15692" max="15693" width="0" style="162" hidden="1" customWidth="1"/>
    <col min="15694" max="15694" width="9.5546875" style="162" customWidth="1"/>
    <col min="15695" max="15695" width="9.21875" style="162" customWidth="1"/>
    <col min="15696" max="15696" width="9.88671875" style="162" customWidth="1"/>
    <col min="15697" max="15697" width="8.109375" style="162" customWidth="1"/>
    <col min="15698" max="15715" width="0" style="162" hidden="1" customWidth="1"/>
    <col min="15716" max="15716" width="6.5546875" style="162" customWidth="1"/>
    <col min="15717" max="15717" width="7" style="162" customWidth="1"/>
    <col min="15718" max="15718" width="5.88671875" style="162" customWidth="1"/>
    <col min="15719" max="15719" width="6.77734375" style="162" customWidth="1"/>
    <col min="15720" max="15720" width="7" style="162" customWidth="1"/>
    <col min="15721" max="15721" width="10" style="162" customWidth="1"/>
    <col min="15722" max="15722" width="9.5546875" style="162" customWidth="1"/>
    <col min="15723" max="15723" width="9.33203125" style="162" customWidth="1"/>
    <col min="15724" max="15725" width="7.21875" style="162" customWidth="1"/>
    <col min="15726" max="15726" width="0" style="162" hidden="1" customWidth="1"/>
    <col min="15727" max="15727" width="8.88671875" style="162" customWidth="1"/>
    <col min="15728" max="15728" width="0" style="162" hidden="1" customWidth="1"/>
    <col min="15729" max="15729" width="9.21875" style="162" customWidth="1"/>
    <col min="15730" max="15730" width="7.109375" style="162" customWidth="1"/>
    <col min="15731" max="15731" width="7.6640625" style="162" customWidth="1"/>
    <col min="15732" max="15755" width="0" style="162" hidden="1" customWidth="1"/>
    <col min="15756" max="15756" width="9.109375" style="162" customWidth="1"/>
    <col min="15757" max="15757" width="11.21875" style="162" customWidth="1"/>
    <col min="15758" max="15758" width="11" style="162" customWidth="1"/>
    <col min="15759" max="15872" width="9.109375" style="162"/>
    <col min="15873" max="15873" width="4.6640625" style="162" customWidth="1"/>
    <col min="15874" max="15874" width="28.5546875" style="162" customWidth="1"/>
    <col min="15875" max="15945" width="0" style="162" hidden="1" customWidth="1"/>
    <col min="15946" max="15946" width="10.44140625" style="162" customWidth="1"/>
    <col min="15947" max="15947" width="7" style="162" customWidth="1"/>
    <col min="15948" max="15949" width="0" style="162" hidden="1" customWidth="1"/>
    <col min="15950" max="15950" width="9.5546875" style="162" customWidth="1"/>
    <col min="15951" max="15951" width="9.21875" style="162" customWidth="1"/>
    <col min="15952" max="15952" width="9.88671875" style="162" customWidth="1"/>
    <col min="15953" max="15953" width="8.109375" style="162" customWidth="1"/>
    <col min="15954" max="15971" width="0" style="162" hidden="1" customWidth="1"/>
    <col min="15972" max="15972" width="6.5546875" style="162" customWidth="1"/>
    <col min="15973" max="15973" width="7" style="162" customWidth="1"/>
    <col min="15974" max="15974" width="5.88671875" style="162" customWidth="1"/>
    <col min="15975" max="15975" width="6.77734375" style="162" customWidth="1"/>
    <col min="15976" max="15976" width="7" style="162" customWidth="1"/>
    <col min="15977" max="15977" width="10" style="162" customWidth="1"/>
    <col min="15978" max="15978" width="9.5546875" style="162" customWidth="1"/>
    <col min="15979" max="15979" width="9.33203125" style="162" customWidth="1"/>
    <col min="15980" max="15981" width="7.21875" style="162" customWidth="1"/>
    <col min="15982" max="15982" width="0" style="162" hidden="1" customWidth="1"/>
    <col min="15983" max="15983" width="8.88671875" style="162" customWidth="1"/>
    <col min="15984" max="15984" width="0" style="162" hidden="1" customWidth="1"/>
    <col min="15985" max="15985" width="9.21875" style="162" customWidth="1"/>
    <col min="15986" max="15986" width="7.109375" style="162" customWidth="1"/>
    <col min="15987" max="15987" width="7.6640625" style="162" customWidth="1"/>
    <col min="15988" max="16011" width="0" style="162" hidden="1" customWidth="1"/>
    <col min="16012" max="16012" width="9.109375" style="162" customWidth="1"/>
    <col min="16013" max="16013" width="11.21875" style="162" customWidth="1"/>
    <col min="16014" max="16014" width="11" style="162" customWidth="1"/>
    <col min="16015" max="16128" width="9.109375" style="162"/>
    <col min="16129" max="16129" width="4.6640625" style="162" customWidth="1"/>
    <col min="16130" max="16130" width="28.5546875" style="162" customWidth="1"/>
    <col min="16131" max="16201" width="0" style="162" hidden="1" customWidth="1"/>
    <col min="16202" max="16202" width="10.44140625" style="162" customWidth="1"/>
    <col min="16203" max="16203" width="7" style="162" customWidth="1"/>
    <col min="16204" max="16205" width="0" style="162" hidden="1" customWidth="1"/>
    <col min="16206" max="16206" width="9.5546875" style="162" customWidth="1"/>
    <col min="16207" max="16207" width="9.21875" style="162" customWidth="1"/>
    <col min="16208" max="16208" width="9.88671875" style="162" customWidth="1"/>
    <col min="16209" max="16209" width="8.109375" style="162" customWidth="1"/>
    <col min="16210" max="16227" width="0" style="162" hidden="1" customWidth="1"/>
    <col min="16228" max="16228" width="6.5546875" style="162" customWidth="1"/>
    <col min="16229" max="16229" width="7" style="162" customWidth="1"/>
    <col min="16230" max="16230" width="5.88671875" style="162" customWidth="1"/>
    <col min="16231" max="16231" width="6.77734375" style="162" customWidth="1"/>
    <col min="16232" max="16232" width="7" style="162" customWidth="1"/>
    <col min="16233" max="16233" width="10" style="162" customWidth="1"/>
    <col min="16234" max="16234" width="9.5546875" style="162" customWidth="1"/>
    <col min="16235" max="16235" width="9.33203125" style="162" customWidth="1"/>
    <col min="16236" max="16237" width="7.21875" style="162" customWidth="1"/>
    <col min="16238" max="16238" width="0" style="162" hidden="1" customWidth="1"/>
    <col min="16239" max="16239" width="8.88671875" style="162" customWidth="1"/>
    <col min="16240" max="16240" width="0" style="162" hidden="1" customWidth="1"/>
    <col min="16241" max="16241" width="9.21875" style="162" customWidth="1"/>
    <col min="16242" max="16242" width="7.109375" style="162" customWidth="1"/>
    <col min="16243" max="16243" width="7.6640625" style="162" customWidth="1"/>
    <col min="16244" max="16267" width="0" style="162" hidden="1" customWidth="1"/>
    <col min="16268" max="16268" width="9.109375" style="162" customWidth="1"/>
    <col min="16269" max="16269" width="11.21875" style="162" customWidth="1"/>
    <col min="16270" max="16270" width="11" style="162" customWidth="1"/>
    <col min="16271" max="16384" width="9.109375" style="162"/>
  </cols>
  <sheetData>
    <row r="1" spans="1:148" s="4" customFormat="1" ht="73.5" customHeight="1" x14ac:dyDescent="0.25">
      <c r="A1" s="1"/>
      <c r="B1" s="545" t="s">
        <v>154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545"/>
      <c r="DE1" s="433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3"/>
      <c r="EK1" s="3"/>
      <c r="EL1" s="3"/>
      <c r="EM1" s="3"/>
      <c r="EN1" s="3"/>
      <c r="EO1" s="3"/>
      <c r="EP1" s="3"/>
      <c r="EQ1" s="3"/>
      <c r="ER1" s="3"/>
    </row>
    <row r="2" spans="1:148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436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25"/>
      <c r="BY2" s="532" t="s">
        <v>23</v>
      </c>
      <c r="BZ2" s="533" t="s">
        <v>24</v>
      </c>
      <c r="CA2" s="565"/>
      <c r="CB2" s="534"/>
      <c r="CC2" s="485" t="s">
        <v>25</v>
      </c>
      <c r="CD2" s="484" t="s">
        <v>26</v>
      </c>
      <c r="CE2" s="521"/>
      <c r="CF2" s="521" t="s">
        <v>27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64" t="s">
        <v>144</v>
      </c>
      <c r="CZ2" s="564"/>
      <c r="DA2" s="510" t="s">
        <v>32</v>
      </c>
      <c r="DB2" s="511"/>
      <c r="DC2" s="511"/>
      <c r="DD2" s="512"/>
      <c r="DE2" s="521" t="s">
        <v>28</v>
      </c>
      <c r="DF2" s="516" t="s">
        <v>33</v>
      </c>
      <c r="DG2" s="517"/>
      <c r="DH2" s="517"/>
      <c r="DI2" s="517"/>
      <c r="DJ2" s="517"/>
      <c r="DK2" s="518"/>
      <c r="DL2" s="519" t="s">
        <v>34</v>
      </c>
      <c r="DM2" s="483" t="s">
        <v>35</v>
      </c>
      <c r="DN2" s="483"/>
      <c r="DO2" s="483"/>
      <c r="DP2" s="483"/>
      <c r="DQ2" s="483"/>
      <c r="DR2" s="486" t="s">
        <v>36</v>
      </c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7"/>
      <c r="EE2" s="488"/>
      <c r="EF2" s="483" t="s">
        <v>37</v>
      </c>
      <c r="EG2" s="483"/>
      <c r="EH2" s="483"/>
      <c r="EI2" s="483"/>
    </row>
    <row r="3" spans="1:148" s="16" customFormat="1" ht="49.8" customHeight="1" x14ac:dyDescent="0.3">
      <c r="A3" s="546"/>
      <c r="B3" s="546"/>
      <c r="C3" s="434" t="s">
        <v>38</v>
      </c>
      <c r="D3" s="426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437"/>
      <c r="U3" s="427"/>
      <c r="V3" s="428"/>
      <c r="W3" s="13" t="s">
        <v>43</v>
      </c>
      <c r="X3" s="428" t="s">
        <v>44</v>
      </c>
      <c r="Y3" s="428" t="s">
        <v>45</v>
      </c>
      <c r="Z3" s="14"/>
      <c r="AA3" s="14"/>
      <c r="AB3" s="14"/>
      <c r="AC3" s="429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66"/>
      <c r="CB3" s="520"/>
      <c r="CC3" s="485"/>
      <c r="CD3" s="484"/>
      <c r="CE3" s="522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64"/>
      <c r="CZ3" s="564"/>
      <c r="DA3" s="513"/>
      <c r="DB3" s="514"/>
      <c r="DC3" s="514"/>
      <c r="DD3" s="515"/>
      <c r="DE3" s="523"/>
      <c r="DF3" s="484" t="s">
        <v>66</v>
      </c>
      <c r="DG3" s="484"/>
      <c r="DH3" s="484" t="s">
        <v>67</v>
      </c>
      <c r="DI3" s="484"/>
      <c r="DJ3" s="480" t="s">
        <v>68</v>
      </c>
      <c r="DK3" s="480" t="s">
        <v>69</v>
      </c>
      <c r="DL3" s="519"/>
      <c r="DM3" s="483"/>
      <c r="DN3" s="483"/>
      <c r="DO3" s="483"/>
      <c r="DP3" s="483"/>
      <c r="DQ3" s="483"/>
      <c r="DR3" s="473" t="s">
        <v>54</v>
      </c>
      <c r="DS3" s="474"/>
      <c r="DT3" s="474"/>
      <c r="DU3" s="474"/>
      <c r="DV3" s="475"/>
      <c r="DW3" s="476" t="s">
        <v>53</v>
      </c>
      <c r="DX3" s="477"/>
      <c r="DY3" s="477"/>
      <c r="DZ3" s="477"/>
      <c r="EA3" s="478"/>
      <c r="EB3" s="479" t="s">
        <v>52</v>
      </c>
      <c r="EC3" s="479"/>
      <c r="ED3" s="479"/>
      <c r="EE3" s="479"/>
      <c r="EF3" s="483"/>
      <c r="EG3" s="483"/>
      <c r="EH3" s="483"/>
      <c r="EI3" s="483"/>
    </row>
    <row r="4" spans="1:148" s="16" customFormat="1" ht="67.2" customHeight="1" x14ac:dyDescent="0.3">
      <c r="A4" s="497"/>
      <c r="B4" s="546"/>
      <c r="C4" s="17" t="s">
        <v>51</v>
      </c>
      <c r="D4" s="422" t="s">
        <v>51</v>
      </c>
      <c r="E4" s="426" t="s">
        <v>50</v>
      </c>
      <c r="F4" s="426" t="s">
        <v>51</v>
      </c>
      <c r="G4" s="426" t="s">
        <v>70</v>
      </c>
      <c r="H4" s="426" t="s">
        <v>71</v>
      </c>
      <c r="I4" s="426" t="s">
        <v>50</v>
      </c>
      <c r="J4" s="426" t="s">
        <v>51</v>
      </c>
      <c r="K4" s="429" t="s">
        <v>50</v>
      </c>
      <c r="L4" s="429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435" t="s">
        <v>51</v>
      </c>
      <c r="S4" s="435" t="s">
        <v>70</v>
      </c>
      <c r="T4" s="435" t="s">
        <v>71</v>
      </c>
      <c r="U4" s="430" t="s">
        <v>50</v>
      </c>
      <c r="V4" s="430" t="s">
        <v>51</v>
      </c>
      <c r="W4" s="14" t="s">
        <v>73</v>
      </c>
      <c r="X4" s="430" t="s">
        <v>74</v>
      </c>
      <c r="Y4" s="21"/>
      <c r="Z4" s="14" t="s">
        <v>50</v>
      </c>
      <c r="AA4" s="14" t="s">
        <v>51</v>
      </c>
      <c r="AB4" s="14" t="s">
        <v>50</v>
      </c>
      <c r="AC4" s="429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423" t="s">
        <v>39</v>
      </c>
      <c r="BF4" s="424" t="s">
        <v>76</v>
      </c>
      <c r="BG4" s="28" t="s">
        <v>60</v>
      </c>
      <c r="BH4" s="29" t="s">
        <v>50</v>
      </c>
      <c r="BI4" s="423" t="s">
        <v>51</v>
      </c>
      <c r="BJ4" s="423" t="s">
        <v>70</v>
      </c>
      <c r="BK4" s="423" t="s">
        <v>77</v>
      </c>
      <c r="BL4" s="30" t="s">
        <v>50</v>
      </c>
      <c r="BM4" s="422" t="s">
        <v>51</v>
      </c>
      <c r="BN4" s="422" t="s">
        <v>70</v>
      </c>
      <c r="BO4" s="423" t="s">
        <v>78</v>
      </c>
      <c r="BP4" s="29" t="s">
        <v>50</v>
      </c>
      <c r="BQ4" s="31" t="s">
        <v>51</v>
      </c>
      <c r="BR4" s="422" t="s">
        <v>70</v>
      </c>
      <c r="BS4" s="423" t="s">
        <v>78</v>
      </c>
      <c r="BT4" s="32" t="s">
        <v>79</v>
      </c>
      <c r="BU4" s="32" t="s">
        <v>80</v>
      </c>
      <c r="BV4" s="25" t="s">
        <v>51</v>
      </c>
      <c r="BW4" s="423" t="s">
        <v>70</v>
      </c>
      <c r="BX4" s="423" t="s">
        <v>81</v>
      </c>
      <c r="BY4" s="484"/>
      <c r="BZ4" s="431" t="s">
        <v>152</v>
      </c>
      <c r="CA4" s="424" t="s">
        <v>82</v>
      </c>
      <c r="CB4" s="424" t="s">
        <v>83</v>
      </c>
      <c r="CC4" s="484"/>
      <c r="CD4" s="484"/>
      <c r="CE4" s="423" t="s">
        <v>84</v>
      </c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423" t="s">
        <v>90</v>
      </c>
      <c r="CO4" s="423" t="s">
        <v>91</v>
      </c>
      <c r="CP4" s="24" t="s">
        <v>92</v>
      </c>
      <c r="CQ4" s="423" t="s">
        <v>147</v>
      </c>
      <c r="CR4" s="24" t="s">
        <v>94</v>
      </c>
      <c r="CS4" s="24" t="s">
        <v>95</v>
      </c>
      <c r="CT4" s="423" t="s">
        <v>96</v>
      </c>
      <c r="CU4" s="25" t="s">
        <v>97</v>
      </c>
      <c r="CV4" s="432" t="s">
        <v>50</v>
      </c>
      <c r="CW4" s="432" t="s">
        <v>51</v>
      </c>
      <c r="CX4" s="432" t="s">
        <v>70</v>
      </c>
      <c r="CY4" s="432" t="s">
        <v>82</v>
      </c>
      <c r="CZ4" s="432" t="s">
        <v>83</v>
      </c>
      <c r="DA4" s="25" t="s">
        <v>50</v>
      </c>
      <c r="DB4" s="25" t="s">
        <v>51</v>
      </c>
      <c r="DC4" s="25" t="s">
        <v>70</v>
      </c>
      <c r="DD4" s="25" t="s">
        <v>98</v>
      </c>
      <c r="DE4" s="522"/>
      <c r="DF4" s="25" t="s">
        <v>50</v>
      </c>
      <c r="DG4" s="25" t="s">
        <v>51</v>
      </c>
      <c r="DH4" s="25" t="s">
        <v>50</v>
      </c>
      <c r="DI4" s="25" t="s">
        <v>51</v>
      </c>
      <c r="DJ4" s="480"/>
      <c r="DK4" s="480"/>
      <c r="DL4" s="520"/>
      <c r="DM4" s="423" t="s">
        <v>99</v>
      </c>
      <c r="DN4" s="423" t="s">
        <v>100</v>
      </c>
      <c r="DO4" s="423" t="s">
        <v>101</v>
      </c>
      <c r="DP4" s="422" t="s">
        <v>83</v>
      </c>
      <c r="DQ4" s="422" t="s">
        <v>102</v>
      </c>
      <c r="DR4" s="423" t="s">
        <v>99</v>
      </c>
      <c r="DS4" s="423" t="s">
        <v>100</v>
      </c>
      <c r="DT4" s="423" t="s">
        <v>101</v>
      </c>
      <c r="DU4" s="422" t="s">
        <v>83</v>
      </c>
      <c r="DV4" s="422" t="s">
        <v>102</v>
      </c>
      <c r="DW4" s="423" t="s">
        <v>99</v>
      </c>
      <c r="DX4" s="423" t="s">
        <v>103</v>
      </c>
      <c r="DY4" s="423" t="s">
        <v>101</v>
      </c>
      <c r="DZ4" s="422" t="s">
        <v>83</v>
      </c>
      <c r="EA4" s="422" t="s">
        <v>102</v>
      </c>
      <c r="EB4" s="423" t="s">
        <v>99</v>
      </c>
      <c r="EC4" s="423" t="s">
        <v>101</v>
      </c>
      <c r="ED4" s="422" t="s">
        <v>83</v>
      </c>
      <c r="EE4" s="422" t="s">
        <v>102</v>
      </c>
      <c r="EF4" s="424" t="s">
        <v>99</v>
      </c>
      <c r="EG4" s="424" t="s">
        <v>101</v>
      </c>
      <c r="EH4" s="28" t="s">
        <v>83</v>
      </c>
      <c r="EI4" s="422" t="s">
        <v>102</v>
      </c>
      <c r="EK4" s="37" t="s">
        <v>106</v>
      </c>
      <c r="EL4" s="37" t="s">
        <v>83</v>
      </c>
      <c r="EM4" s="16" t="s">
        <v>107</v>
      </c>
    </row>
    <row r="5" spans="1:148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0">
        <v>6100</v>
      </c>
      <c r="F5" s="40">
        <v>6100</v>
      </c>
      <c r="G5" s="40">
        <f t="shared" ref="G5:G23" si="0">F5/E5*100</f>
        <v>100</v>
      </c>
      <c r="H5" s="40" t="e">
        <f>F5-#REF!</f>
        <v>#REF!</v>
      </c>
      <c r="I5" s="40">
        <v>3647</v>
      </c>
      <c r="J5" s="40">
        <v>3647</v>
      </c>
      <c r="K5" s="38">
        <v>1500</v>
      </c>
      <c r="L5" s="38">
        <v>1279</v>
      </c>
      <c r="M5" s="38"/>
      <c r="N5" s="40">
        <v>3647</v>
      </c>
      <c r="O5" s="38">
        <v>3647</v>
      </c>
      <c r="P5" s="43"/>
      <c r="Q5" s="402">
        <v>5204</v>
      </c>
      <c r="R5" s="43">
        <v>5204</v>
      </c>
      <c r="S5" s="43">
        <f t="shared" ref="S5:S29" si="1">R5/Q5*100</f>
        <v>100</v>
      </c>
      <c r="T5" s="43" t="e">
        <f>R5-#REF!</f>
        <v>#REF!</v>
      </c>
      <c r="U5" s="38"/>
      <c r="V5" s="43"/>
      <c r="W5" s="46"/>
      <c r="X5" s="43"/>
      <c r="Y5" s="47"/>
      <c r="Z5" s="50">
        <v>465</v>
      </c>
      <c r="AA5" s="49">
        <v>465</v>
      </c>
      <c r="AB5" s="50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38">
        <v>150</v>
      </c>
      <c r="AK5" s="38">
        <v>150</v>
      </c>
      <c r="AL5" s="38"/>
      <c r="AM5" s="38"/>
      <c r="AN5" s="38"/>
      <c r="AO5" s="38"/>
      <c r="AP5" s="38"/>
      <c r="AQ5" s="38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4">
        <v>3547</v>
      </c>
      <c r="BI5" s="54">
        <v>3547</v>
      </c>
      <c r="BJ5" s="55">
        <f>BI5/BH5*100</f>
        <v>100</v>
      </c>
      <c r="BK5" s="55" t="e">
        <f>BI5-#REF!</f>
        <v>#REF!</v>
      </c>
      <c r="BL5" s="54">
        <v>3300</v>
      </c>
      <c r="BM5" s="54">
        <v>3350</v>
      </c>
      <c r="BN5" s="55">
        <f>BM5/BL5*100</f>
        <v>101.51515151515152</v>
      </c>
      <c r="BO5" s="55" t="e">
        <f>BM5-#REF!</f>
        <v>#REF!</v>
      </c>
      <c r="BP5" s="54">
        <v>8000</v>
      </c>
      <c r="BQ5" s="55">
        <v>30453</v>
      </c>
      <c r="BR5" s="55">
        <f>BQ5/BP5*100</f>
        <v>380.66249999999997</v>
      </c>
      <c r="BS5" s="55" t="e">
        <f>BQ5-#REF!</f>
        <v>#REF!</v>
      </c>
      <c r="BT5" s="54">
        <v>19000</v>
      </c>
      <c r="BU5" s="54">
        <v>25300</v>
      </c>
      <c r="BV5" s="385">
        <v>1559</v>
      </c>
      <c r="BW5" s="55">
        <f>BV5/BU5*100</f>
        <v>6.162055335968379</v>
      </c>
      <c r="BX5" s="54" t="e">
        <f>BV5-#REF!</f>
        <v>#REF!</v>
      </c>
      <c r="BY5" s="54"/>
      <c r="BZ5" s="54"/>
      <c r="CA5" s="85">
        <v>2079</v>
      </c>
      <c r="CB5" s="85">
        <v>5300</v>
      </c>
      <c r="CC5" s="56">
        <f>((BM5*0.45)+(BQ5*0.34)+(BV5/1.33*0.18)+(CB5*0.2))/DL5*10</f>
        <v>33.52696574215728</v>
      </c>
      <c r="CD5" s="57" t="e">
        <f>(BO5*0.45+BS5*0.35+(BX5/1.33*0.17))/DL5*10</f>
        <v>#REF!</v>
      </c>
      <c r="CE5" s="57">
        <v>23.1</v>
      </c>
      <c r="CF5" s="43">
        <v>1610</v>
      </c>
      <c r="CG5" s="45">
        <v>1500</v>
      </c>
      <c r="CH5" s="80">
        <v>1817</v>
      </c>
      <c r="CI5" s="58">
        <v>6604</v>
      </c>
      <c r="CJ5" s="59">
        <f>CL5+CN5</f>
        <v>6604</v>
      </c>
      <c r="CK5" s="60">
        <v>200</v>
      </c>
      <c r="CL5" s="43">
        <v>414</v>
      </c>
      <c r="CM5" s="43"/>
      <c r="CN5" s="43">
        <v>6190</v>
      </c>
      <c r="CO5" s="43">
        <f t="shared" ref="CO5:CO24" si="2">CN5-EK5</f>
        <v>0</v>
      </c>
      <c r="CP5" s="43">
        <v>17579</v>
      </c>
      <c r="CQ5" s="43">
        <f t="shared" ref="CQ5:CQ24" si="3">CP5-EL5</f>
        <v>0</v>
      </c>
      <c r="CR5" s="61">
        <f t="shared" ref="CR5:CR30" si="4">CP5/CN5*10</f>
        <v>28.39903069466882</v>
      </c>
      <c r="CS5" s="62">
        <v>400</v>
      </c>
      <c r="CT5" s="62">
        <f t="shared" ref="CT5:CT24" si="5">CJ5/CI5*100</f>
        <v>100</v>
      </c>
      <c r="CU5" s="64"/>
      <c r="CV5" s="64"/>
      <c r="CW5" s="64"/>
      <c r="CX5" s="64"/>
      <c r="CY5" s="64"/>
      <c r="CZ5" s="64"/>
      <c r="DA5" s="65">
        <v>5000</v>
      </c>
      <c r="DB5" s="64">
        <v>2436</v>
      </c>
      <c r="DC5" s="66">
        <f>DB5/DA5*100</f>
        <v>48.72</v>
      </c>
      <c r="DD5" s="64">
        <f t="shared" ref="DD5:DD26" si="6">DB5-EM5</f>
        <v>100</v>
      </c>
      <c r="DE5" s="43">
        <v>2</v>
      </c>
      <c r="DF5" s="62">
        <v>384</v>
      </c>
      <c r="DG5" s="64">
        <v>384</v>
      </c>
      <c r="DH5" s="62">
        <v>1383</v>
      </c>
      <c r="DI5" s="64">
        <v>1731</v>
      </c>
      <c r="DJ5" s="67"/>
      <c r="DK5" s="67">
        <v>28</v>
      </c>
      <c r="DL5" s="68">
        <v>3917</v>
      </c>
      <c r="DM5" s="69">
        <v>110</v>
      </c>
      <c r="DN5" s="69"/>
      <c r="DO5" s="69">
        <v>110</v>
      </c>
      <c r="DP5" s="51">
        <v>2118</v>
      </c>
      <c r="DQ5" s="70">
        <f>DP5/DO5*10</f>
        <v>192.54545454545453</v>
      </c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K5" s="43">
        <v>6190</v>
      </c>
      <c r="EL5" s="43">
        <v>17579</v>
      </c>
      <c r="EM5" s="64">
        <v>2336</v>
      </c>
    </row>
    <row r="6" spans="1:148" s="71" customFormat="1" ht="29.25" customHeight="1" x14ac:dyDescent="0.25">
      <c r="A6" s="38">
        <v>2</v>
      </c>
      <c r="B6" s="72" t="s">
        <v>109</v>
      </c>
      <c r="C6" s="39"/>
      <c r="D6" s="40"/>
      <c r="E6" s="40">
        <v>896</v>
      </c>
      <c r="F6" s="40">
        <v>896</v>
      </c>
      <c r="G6" s="40">
        <f t="shared" si="0"/>
        <v>100</v>
      </c>
      <c r="H6" s="40" t="e">
        <f>F6-#REF!</f>
        <v>#REF!</v>
      </c>
      <c r="I6" s="40">
        <v>0</v>
      </c>
      <c r="J6" s="40"/>
      <c r="K6" s="38">
        <v>0</v>
      </c>
      <c r="L6" s="38"/>
      <c r="M6" s="38"/>
      <c r="N6" s="40">
        <v>0</v>
      </c>
      <c r="O6" s="38"/>
      <c r="P6" s="43"/>
      <c r="Q6" s="402">
        <v>896</v>
      </c>
      <c r="R6" s="38">
        <v>896</v>
      </c>
      <c r="S6" s="43">
        <f t="shared" si="1"/>
        <v>100</v>
      </c>
      <c r="T6" s="43" t="e">
        <f>R6-#REF!</f>
        <v>#REF!</v>
      </c>
      <c r="U6" s="38"/>
      <c r="V6" s="43"/>
      <c r="W6" s="73"/>
      <c r="X6" s="43"/>
      <c r="Y6" s="74"/>
      <c r="Z6" s="76"/>
      <c r="AA6" s="38"/>
      <c r="AB6" s="76">
        <v>0</v>
      </c>
      <c r="AC6" s="50"/>
      <c r="AD6" s="76"/>
      <c r="AE6" s="76"/>
      <c r="AF6" s="76"/>
      <c r="AG6" s="76"/>
      <c r="AH6" s="38"/>
      <c r="AI6" s="38"/>
      <c r="AJ6" s="38"/>
      <c r="AK6" s="38"/>
      <c r="AL6" s="38"/>
      <c r="AM6" s="38"/>
      <c r="AN6" s="38"/>
      <c r="AO6" s="38"/>
      <c r="AP6" s="38"/>
      <c r="AQ6" s="38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4"/>
      <c r="BI6" s="54"/>
      <c r="BJ6" s="55"/>
      <c r="BK6" s="55" t="e">
        <f>BI6-#REF!</f>
        <v>#REF!</v>
      </c>
      <c r="BL6" s="54"/>
      <c r="BM6" s="54"/>
      <c r="BN6" s="55"/>
      <c r="BO6" s="55" t="e">
        <f>BM6-#REF!</f>
        <v>#REF!</v>
      </c>
      <c r="BP6" s="54"/>
      <c r="BQ6" s="54"/>
      <c r="BR6" s="55"/>
      <c r="BS6" s="55" t="e">
        <f>BQ6-#REF!</f>
        <v>#REF!</v>
      </c>
      <c r="BT6" s="54"/>
      <c r="BU6" s="54"/>
      <c r="BV6" s="54"/>
      <c r="BW6" s="55"/>
      <c r="BX6" s="54" t="e">
        <f>BV6-#REF!</f>
        <v>#REF!</v>
      </c>
      <c r="BY6" s="54"/>
      <c r="BZ6" s="54"/>
      <c r="CA6" s="38"/>
      <c r="CB6" s="38"/>
      <c r="CC6" s="56"/>
      <c r="CD6" s="57"/>
      <c r="CE6" s="57"/>
      <c r="CF6" s="57"/>
      <c r="CG6" s="56"/>
      <c r="CH6" s="57"/>
      <c r="CI6" s="58">
        <v>896</v>
      </c>
      <c r="CJ6" s="59">
        <f t="shared" ref="CJ6:CJ27" si="7">CL6+CN6</f>
        <v>896</v>
      </c>
      <c r="CK6" s="60"/>
      <c r="CL6" s="43"/>
      <c r="CM6" s="43"/>
      <c r="CN6" s="43">
        <v>896</v>
      </c>
      <c r="CO6" s="43">
        <f t="shared" si="2"/>
        <v>0</v>
      </c>
      <c r="CP6" s="43">
        <v>1801</v>
      </c>
      <c r="CQ6" s="43">
        <f t="shared" si="3"/>
        <v>0</v>
      </c>
      <c r="CR6" s="61">
        <f t="shared" si="4"/>
        <v>20.100446428571427</v>
      </c>
      <c r="CS6" s="62"/>
      <c r="CT6" s="62">
        <f t="shared" si="5"/>
        <v>100</v>
      </c>
      <c r="CU6" s="64"/>
      <c r="CV6" s="66"/>
      <c r="CW6" s="66"/>
      <c r="CX6" s="66"/>
      <c r="CY6" s="66"/>
      <c r="CZ6" s="66"/>
      <c r="DA6" s="65">
        <v>896</v>
      </c>
      <c r="DB6" s="64">
        <v>896</v>
      </c>
      <c r="DC6" s="64">
        <f t="shared" ref="DC6:DC30" si="8">DB6/DA6*100</f>
        <v>100</v>
      </c>
      <c r="DD6" s="64">
        <f t="shared" si="6"/>
        <v>0</v>
      </c>
      <c r="DE6" s="57"/>
      <c r="DF6" s="63"/>
      <c r="DG6" s="66"/>
      <c r="DH6" s="62">
        <v>234</v>
      </c>
      <c r="DI6" s="64">
        <v>269</v>
      </c>
      <c r="DJ6" s="67"/>
      <c r="DK6" s="67"/>
      <c r="DL6" s="68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K6" s="43">
        <v>896</v>
      </c>
      <c r="EL6" s="43">
        <v>1801</v>
      </c>
      <c r="EM6" s="64">
        <v>896</v>
      </c>
    </row>
    <row r="7" spans="1:148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0">
        <v>1800</v>
      </c>
      <c r="F7" s="40">
        <v>1800</v>
      </c>
      <c r="G7" s="40">
        <f t="shared" si="0"/>
        <v>100</v>
      </c>
      <c r="H7" s="40" t="e">
        <f>F7-#REF!</f>
        <v>#REF!</v>
      </c>
      <c r="I7" s="40">
        <v>1614</v>
      </c>
      <c r="J7" s="40">
        <v>1614</v>
      </c>
      <c r="K7" s="38">
        <v>521</v>
      </c>
      <c r="L7" s="38">
        <v>521</v>
      </c>
      <c r="M7" s="38"/>
      <c r="N7" s="40">
        <v>1614</v>
      </c>
      <c r="O7" s="38"/>
      <c r="P7" s="43"/>
      <c r="Q7" s="402">
        <v>1267</v>
      </c>
      <c r="R7" s="43">
        <v>1267</v>
      </c>
      <c r="S7" s="43">
        <f t="shared" si="1"/>
        <v>100</v>
      </c>
      <c r="T7" s="43" t="e">
        <f>R7-#REF!</f>
        <v>#REF!</v>
      </c>
      <c r="U7" s="38"/>
      <c r="V7" s="43"/>
      <c r="W7" s="73"/>
      <c r="X7" s="43"/>
      <c r="Y7" s="43"/>
      <c r="Z7" s="76">
        <v>300</v>
      </c>
      <c r="AA7" s="38">
        <v>300</v>
      </c>
      <c r="AB7" s="76">
        <v>0</v>
      </c>
      <c r="AC7" s="79"/>
      <c r="AD7" s="76"/>
      <c r="AE7" s="76"/>
      <c r="AF7" s="76"/>
      <c r="AG7" s="76"/>
      <c r="AH7" s="38"/>
      <c r="AI7" s="38"/>
      <c r="AJ7" s="38"/>
      <c r="AK7" s="38"/>
      <c r="AL7" s="38"/>
      <c r="AM7" s="38"/>
      <c r="AN7" s="38"/>
      <c r="AO7" s="38"/>
      <c r="AP7" s="38"/>
      <c r="AQ7" s="38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4">
        <v>1439</v>
      </c>
      <c r="BI7" s="54">
        <v>1439</v>
      </c>
      <c r="BJ7" s="55">
        <f t="shared" ref="BJ7:BJ20" si="9">BI7/BH7*100</f>
        <v>100</v>
      </c>
      <c r="BK7" s="55" t="e">
        <f>BI7-#REF!</f>
        <v>#REF!</v>
      </c>
      <c r="BL7" s="54">
        <v>1200</v>
      </c>
      <c r="BM7" s="54">
        <v>1205</v>
      </c>
      <c r="BN7" s="55">
        <f t="shared" ref="BN7:BN20" si="10">BM7/BL7*100</f>
        <v>100.41666666666667</v>
      </c>
      <c r="BO7" s="55" t="e">
        <f>BM7-#REF!</f>
        <v>#REF!</v>
      </c>
      <c r="BP7" s="54">
        <v>4500</v>
      </c>
      <c r="BQ7" s="55">
        <v>6917</v>
      </c>
      <c r="BR7" s="55">
        <f t="shared" ref="BR7:BR19" si="11">BQ7/BP7*100</f>
        <v>153.71111111111111</v>
      </c>
      <c r="BS7" s="55" t="e">
        <f>BQ7-#REF!</f>
        <v>#REF!</v>
      </c>
      <c r="BT7" s="54">
        <v>10000</v>
      </c>
      <c r="BU7" s="54">
        <v>13000</v>
      </c>
      <c r="BV7" s="385">
        <v>9453</v>
      </c>
      <c r="BW7" s="55">
        <f t="shared" ref="BW7:BW30" si="12">BV7/BU7*100</f>
        <v>72.715384615384622</v>
      </c>
      <c r="BX7" s="54" t="e">
        <f>BV7-#REF!</f>
        <v>#REF!</v>
      </c>
      <c r="BY7" s="55">
        <v>1210</v>
      </c>
      <c r="BZ7" s="55"/>
      <c r="CA7" s="43">
        <v>800</v>
      </c>
      <c r="CB7" s="43">
        <v>1418</v>
      </c>
      <c r="CC7" s="56">
        <f t="shared" ref="CC7:CC20" si="13">((BM7*0.45)+(BQ7*0.34)+(BV7/1.33*0.18)+(CB7*0.2))/DL7*10</f>
        <v>28.552103673662053</v>
      </c>
      <c r="CD7" s="57" t="e">
        <f t="shared" ref="CD7:CD20" si="14">(BO7*0.45+BS7*0.35+(BX7/1.33*0.17))/DL7*10</f>
        <v>#REF!</v>
      </c>
      <c r="CE7" s="57">
        <v>18.899999999999999</v>
      </c>
      <c r="CF7" s="80">
        <v>521</v>
      </c>
      <c r="CG7" s="45">
        <v>521</v>
      </c>
      <c r="CH7" s="80">
        <v>521</v>
      </c>
      <c r="CI7" s="58">
        <v>1788</v>
      </c>
      <c r="CJ7" s="59">
        <f t="shared" si="7"/>
        <v>1788</v>
      </c>
      <c r="CK7" s="60">
        <v>286</v>
      </c>
      <c r="CL7" s="43">
        <v>250</v>
      </c>
      <c r="CM7" s="43"/>
      <c r="CN7" s="43">
        <v>1538</v>
      </c>
      <c r="CO7" s="43">
        <f t="shared" si="2"/>
        <v>0</v>
      </c>
      <c r="CP7" s="43">
        <v>5244.6</v>
      </c>
      <c r="CQ7" s="43">
        <f t="shared" si="3"/>
        <v>0</v>
      </c>
      <c r="CR7" s="61">
        <f t="shared" si="4"/>
        <v>34.100130039011709</v>
      </c>
      <c r="CS7" s="62">
        <v>101</v>
      </c>
      <c r="CT7" s="62">
        <f t="shared" si="5"/>
        <v>100</v>
      </c>
      <c r="CU7" s="64"/>
      <c r="CV7" s="66"/>
      <c r="CW7" s="66"/>
      <c r="CX7" s="66"/>
      <c r="CY7" s="66"/>
      <c r="CZ7" s="66"/>
      <c r="DA7" s="65">
        <v>1700</v>
      </c>
      <c r="DB7" s="65">
        <v>1220</v>
      </c>
      <c r="DC7" s="66">
        <f t="shared" si="8"/>
        <v>71.764705882352942</v>
      </c>
      <c r="DD7" s="64">
        <f t="shared" si="6"/>
        <v>15</v>
      </c>
      <c r="DE7" s="43">
        <v>1</v>
      </c>
      <c r="DF7" s="62">
        <v>93</v>
      </c>
      <c r="DG7" s="64"/>
      <c r="DH7" s="62">
        <v>370</v>
      </c>
      <c r="DI7" s="64">
        <v>455</v>
      </c>
      <c r="DJ7" s="67"/>
      <c r="DK7" s="67"/>
      <c r="DL7" s="67">
        <v>1561</v>
      </c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K7" s="43">
        <v>1538</v>
      </c>
      <c r="EL7" s="43">
        <v>5244.6</v>
      </c>
      <c r="EM7" s="65">
        <v>1205</v>
      </c>
    </row>
    <row r="8" spans="1:148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0">
        <v>550</v>
      </c>
      <c r="F8" s="40">
        <v>550</v>
      </c>
      <c r="G8" s="40">
        <f t="shared" si="0"/>
        <v>100</v>
      </c>
      <c r="H8" s="40" t="e">
        <f>F8-#REF!</f>
        <v>#REF!</v>
      </c>
      <c r="I8" s="40">
        <v>1516</v>
      </c>
      <c r="J8" s="40">
        <v>590</v>
      </c>
      <c r="K8" s="38">
        <v>423</v>
      </c>
      <c r="L8" s="38">
        <v>350</v>
      </c>
      <c r="M8" s="38"/>
      <c r="N8" s="40">
        <v>1516</v>
      </c>
      <c r="O8" s="38"/>
      <c r="P8" s="43"/>
      <c r="Q8" s="402">
        <v>334</v>
      </c>
      <c r="R8" s="43">
        <v>334</v>
      </c>
      <c r="S8" s="43">
        <f t="shared" si="1"/>
        <v>100</v>
      </c>
      <c r="T8" s="43" t="e">
        <f>R8-#REF!</f>
        <v>#REF!</v>
      </c>
      <c r="U8" s="38"/>
      <c r="V8" s="43"/>
      <c r="W8" s="73"/>
      <c r="X8" s="43"/>
      <c r="Y8" s="43">
        <v>1</v>
      </c>
      <c r="Z8" s="76"/>
      <c r="AA8" s="38"/>
      <c r="AB8" s="76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38">
        <v>20</v>
      </c>
      <c r="AK8" s="38">
        <v>10</v>
      </c>
      <c r="AL8" s="38"/>
      <c r="AM8" s="38"/>
      <c r="AN8" s="38"/>
      <c r="AO8" s="38"/>
      <c r="AP8" s="38"/>
      <c r="AQ8" s="38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4">
        <v>1461</v>
      </c>
      <c r="BI8" s="54">
        <v>1461</v>
      </c>
      <c r="BJ8" s="55">
        <f t="shared" si="9"/>
        <v>100</v>
      </c>
      <c r="BK8" s="55" t="e">
        <f>BI8-#REF!</f>
        <v>#REF!</v>
      </c>
      <c r="BL8" s="54">
        <v>500</v>
      </c>
      <c r="BM8" s="54">
        <v>700</v>
      </c>
      <c r="BN8" s="55">
        <f t="shared" si="10"/>
        <v>140</v>
      </c>
      <c r="BO8" s="55" t="e">
        <f>BM8-#REF!</f>
        <v>#REF!</v>
      </c>
      <c r="BP8" s="54">
        <v>1100</v>
      </c>
      <c r="BQ8" s="54">
        <v>787</v>
      </c>
      <c r="BR8" s="55">
        <f t="shared" si="11"/>
        <v>71.545454545454547</v>
      </c>
      <c r="BS8" s="55" t="e">
        <f>BQ8-#REF!</f>
        <v>#REF!</v>
      </c>
      <c r="BT8" s="54">
        <v>3000</v>
      </c>
      <c r="BU8" s="54">
        <v>3933</v>
      </c>
      <c r="BV8" s="54">
        <v>3980</v>
      </c>
      <c r="BW8" s="55">
        <f t="shared" si="12"/>
        <v>101.1950165268243</v>
      </c>
      <c r="BX8" s="54" t="e">
        <f>BV8-#REF!</f>
        <v>#REF!</v>
      </c>
      <c r="BY8" s="54"/>
      <c r="BZ8" s="54">
        <v>30</v>
      </c>
      <c r="CA8" s="38">
        <v>320</v>
      </c>
      <c r="CB8" s="38">
        <v>200</v>
      </c>
      <c r="CC8" s="56">
        <f t="shared" si="13"/>
        <v>23.271074479786641</v>
      </c>
      <c r="CD8" s="57" t="e">
        <f t="shared" si="14"/>
        <v>#REF!</v>
      </c>
      <c r="CE8" s="57">
        <v>17.7</v>
      </c>
      <c r="CF8" s="43">
        <v>423</v>
      </c>
      <c r="CG8" s="45">
        <v>423</v>
      </c>
      <c r="CH8" s="80">
        <v>423</v>
      </c>
      <c r="CI8" s="58">
        <v>634</v>
      </c>
      <c r="CJ8" s="59">
        <f t="shared" si="7"/>
        <v>634</v>
      </c>
      <c r="CK8" s="60"/>
      <c r="CL8" s="43">
        <v>244</v>
      </c>
      <c r="CM8" s="43"/>
      <c r="CN8" s="43">
        <v>390</v>
      </c>
      <c r="CO8" s="43">
        <f t="shared" si="2"/>
        <v>0</v>
      </c>
      <c r="CP8" s="43">
        <v>420</v>
      </c>
      <c r="CQ8" s="43">
        <f t="shared" si="3"/>
        <v>0</v>
      </c>
      <c r="CR8" s="61">
        <f t="shared" si="4"/>
        <v>10.769230769230768</v>
      </c>
      <c r="CS8" s="62">
        <v>10</v>
      </c>
      <c r="CT8" s="62">
        <f t="shared" si="5"/>
        <v>100</v>
      </c>
      <c r="CU8" s="64"/>
      <c r="CV8" s="64"/>
      <c r="CW8" s="64"/>
      <c r="CX8" s="64"/>
      <c r="CY8" s="64"/>
      <c r="CZ8" s="64"/>
      <c r="DA8" s="65">
        <v>530</v>
      </c>
      <c r="DB8" s="65">
        <v>540</v>
      </c>
      <c r="DC8" s="66">
        <f t="shared" si="8"/>
        <v>101.88679245283019</v>
      </c>
      <c r="DD8" s="64">
        <f t="shared" si="6"/>
        <v>0</v>
      </c>
      <c r="DE8" s="43"/>
      <c r="DF8" s="62">
        <v>93</v>
      </c>
      <c r="DG8" s="64"/>
      <c r="DH8" s="62">
        <v>106</v>
      </c>
      <c r="DI8" s="64">
        <v>75</v>
      </c>
      <c r="DJ8" s="67"/>
      <c r="DK8" s="403">
        <v>0</v>
      </c>
      <c r="DL8" s="68">
        <v>499</v>
      </c>
      <c r="DM8" s="69">
        <v>30</v>
      </c>
      <c r="DN8" s="69"/>
      <c r="DO8" s="69">
        <v>30</v>
      </c>
      <c r="DP8" s="51">
        <v>237</v>
      </c>
      <c r="DQ8" s="70">
        <f>DP8/DO8*10</f>
        <v>79</v>
      </c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K8" s="43">
        <v>390</v>
      </c>
      <c r="EL8" s="43">
        <v>420</v>
      </c>
      <c r="EM8" s="65">
        <v>540</v>
      </c>
    </row>
    <row r="9" spans="1:148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 t="e">
        <f>BI9-#REF!</f>
        <v>#REF!</v>
      </c>
      <c r="BL9" s="53">
        <v>750</v>
      </c>
      <c r="BM9" s="54">
        <v>1290</v>
      </c>
      <c r="BN9" s="55">
        <f t="shared" si="10"/>
        <v>172</v>
      </c>
      <c r="BO9" s="55" t="e">
        <f>BM9-#REF!</f>
        <v>#REF!</v>
      </c>
      <c r="BP9" s="53">
        <v>1600</v>
      </c>
      <c r="BQ9" s="54">
        <v>292</v>
      </c>
      <c r="BR9" s="55">
        <f t="shared" si="11"/>
        <v>18.25</v>
      </c>
      <c r="BS9" s="55" t="e">
        <f>BQ9-#REF!</f>
        <v>#REF!</v>
      </c>
      <c r="BT9" s="53">
        <v>4700</v>
      </c>
      <c r="BU9" s="53">
        <v>6700</v>
      </c>
      <c r="BV9" s="54">
        <v>11810</v>
      </c>
      <c r="BW9" s="55">
        <f t="shared" si="12"/>
        <v>176.26865671641792</v>
      </c>
      <c r="BX9" s="54" t="e">
        <f>BV9-#REF!</f>
        <v>#REF!</v>
      </c>
      <c r="BY9" s="54">
        <v>292</v>
      </c>
      <c r="BZ9" s="54"/>
      <c r="CA9" s="38">
        <v>1780</v>
      </c>
      <c r="CB9" s="38">
        <v>730</v>
      </c>
      <c r="CC9" s="56">
        <f t="shared" si="13"/>
        <v>27.484420234259112</v>
      </c>
      <c r="CD9" s="57" t="e">
        <f t="shared" si="14"/>
        <v>#REF!</v>
      </c>
      <c r="CE9" s="57">
        <v>18.100000000000001</v>
      </c>
      <c r="CF9" s="43">
        <v>480</v>
      </c>
      <c r="CG9" s="45">
        <v>480</v>
      </c>
      <c r="CH9" s="43">
        <v>391</v>
      </c>
      <c r="CI9" s="58">
        <v>1880</v>
      </c>
      <c r="CJ9" s="59">
        <f t="shared" si="7"/>
        <v>1880</v>
      </c>
      <c r="CK9" s="60"/>
      <c r="CL9" s="43">
        <v>20</v>
      </c>
      <c r="CM9" s="43"/>
      <c r="CN9" s="43">
        <v>1860</v>
      </c>
      <c r="CO9" s="43">
        <f t="shared" si="2"/>
        <v>0</v>
      </c>
      <c r="CP9" s="43">
        <v>3490</v>
      </c>
      <c r="CQ9" s="43">
        <f t="shared" si="3"/>
        <v>0</v>
      </c>
      <c r="CR9" s="61">
        <f t="shared" si="4"/>
        <v>18.763440860215056</v>
      </c>
      <c r="CS9" s="62">
        <v>95</v>
      </c>
      <c r="CT9" s="62">
        <f t="shared" si="5"/>
        <v>100</v>
      </c>
      <c r="CU9" s="64"/>
      <c r="CV9" s="64"/>
      <c r="CW9" s="64"/>
      <c r="CX9" s="64"/>
      <c r="CY9" s="64"/>
      <c r="CZ9" s="64"/>
      <c r="DA9" s="65">
        <v>1100</v>
      </c>
      <c r="DB9" s="64">
        <v>1092</v>
      </c>
      <c r="DC9" s="66">
        <f t="shared" si="8"/>
        <v>99.272727272727266</v>
      </c>
      <c r="DD9" s="64">
        <f t="shared" si="6"/>
        <v>13</v>
      </c>
      <c r="DE9" s="43">
        <v>2</v>
      </c>
      <c r="DF9" s="62">
        <v>99</v>
      </c>
      <c r="DG9" s="64">
        <v>99</v>
      </c>
      <c r="DH9" s="62">
        <v>363</v>
      </c>
      <c r="DI9" s="64">
        <v>363</v>
      </c>
      <c r="DJ9" s="67"/>
      <c r="DK9" s="67"/>
      <c r="DL9" s="68">
        <v>882</v>
      </c>
      <c r="DM9" s="69"/>
      <c r="DN9" s="69"/>
      <c r="DO9" s="69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K9" s="43">
        <v>1860</v>
      </c>
      <c r="EL9" s="43">
        <v>3490</v>
      </c>
      <c r="EM9" s="64">
        <v>1079</v>
      </c>
    </row>
    <row r="10" spans="1:148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9"/>
        <v>100</v>
      </c>
      <c r="BK10" s="55" t="e">
        <f>BI10-#REF!</f>
        <v>#REF!</v>
      </c>
      <c r="BL10" s="53">
        <v>380</v>
      </c>
      <c r="BM10" s="54">
        <v>160</v>
      </c>
      <c r="BN10" s="55">
        <f t="shared" si="10"/>
        <v>42.105263157894733</v>
      </c>
      <c r="BO10" s="55" t="e">
        <f>BM10-#REF!</f>
        <v>#REF!</v>
      </c>
      <c r="BP10" s="53">
        <v>3800</v>
      </c>
      <c r="BQ10" s="54">
        <v>3850</v>
      </c>
      <c r="BR10" s="55">
        <f t="shared" si="11"/>
        <v>101.31578947368421</v>
      </c>
      <c r="BS10" s="55" t="e">
        <f>BQ10-#REF!</f>
        <v>#REF!</v>
      </c>
      <c r="BT10" s="53"/>
      <c r="BU10" s="53"/>
      <c r="BV10" s="54"/>
      <c r="BW10" s="55"/>
      <c r="BX10" s="54" t="e">
        <f>BV10-#REF!</f>
        <v>#REF!</v>
      </c>
      <c r="BY10" s="54">
        <v>3850</v>
      </c>
      <c r="BZ10" s="54">
        <v>40</v>
      </c>
      <c r="CA10" s="85">
        <v>680</v>
      </c>
      <c r="CB10" s="85">
        <v>700</v>
      </c>
      <c r="CC10" s="56">
        <f t="shared" si="13"/>
        <v>24.651539708265805</v>
      </c>
      <c r="CD10" s="57" t="e">
        <f t="shared" si="14"/>
        <v>#REF!</v>
      </c>
      <c r="CE10" s="57">
        <v>15.2</v>
      </c>
      <c r="CF10" s="43">
        <v>90</v>
      </c>
      <c r="CG10" s="45">
        <v>140</v>
      </c>
      <c r="CH10" s="43">
        <v>90</v>
      </c>
      <c r="CI10" s="58">
        <v>760</v>
      </c>
      <c r="CJ10" s="59">
        <f t="shared" si="7"/>
        <v>760</v>
      </c>
      <c r="CK10" s="60"/>
      <c r="CL10" s="43">
        <v>45</v>
      </c>
      <c r="CM10" s="43"/>
      <c r="CN10" s="43">
        <v>715</v>
      </c>
      <c r="CO10" s="43">
        <f t="shared" si="2"/>
        <v>0</v>
      </c>
      <c r="CP10" s="43">
        <v>2088</v>
      </c>
      <c r="CQ10" s="43">
        <f t="shared" si="3"/>
        <v>0</v>
      </c>
      <c r="CR10" s="61">
        <f t="shared" si="4"/>
        <v>29.2027972027972</v>
      </c>
      <c r="CS10" s="62">
        <v>35</v>
      </c>
      <c r="CT10" s="62">
        <f t="shared" si="5"/>
        <v>100</v>
      </c>
      <c r="CU10" s="64"/>
      <c r="CV10" s="66"/>
      <c r="CW10" s="66"/>
      <c r="CX10" s="66"/>
      <c r="CY10" s="66"/>
      <c r="CZ10" s="66"/>
      <c r="DA10" s="65">
        <v>800</v>
      </c>
      <c r="DB10" s="64">
        <v>635</v>
      </c>
      <c r="DC10" s="64">
        <f t="shared" si="8"/>
        <v>79.375</v>
      </c>
      <c r="DD10" s="64">
        <f t="shared" si="6"/>
        <v>20</v>
      </c>
      <c r="DE10" s="43">
        <v>1</v>
      </c>
      <c r="DF10" s="62">
        <v>30</v>
      </c>
      <c r="DG10" s="64">
        <v>21</v>
      </c>
      <c r="DH10" s="62">
        <v>180</v>
      </c>
      <c r="DI10" s="64">
        <v>220</v>
      </c>
      <c r="DJ10" s="67"/>
      <c r="DK10" s="403">
        <v>0</v>
      </c>
      <c r="DL10" s="68">
        <v>617</v>
      </c>
      <c r="DM10" s="69">
        <v>40</v>
      </c>
      <c r="DN10" s="69"/>
      <c r="DO10" s="69">
        <v>40</v>
      </c>
      <c r="DP10" s="51">
        <v>402</v>
      </c>
      <c r="DQ10" s="70">
        <f t="shared" ref="DQ10:DQ15" si="15">DP10/DO10*10</f>
        <v>100.5</v>
      </c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K10" s="43">
        <v>715</v>
      </c>
      <c r="EL10" s="43">
        <v>2088</v>
      </c>
      <c r="EM10" s="64">
        <v>615</v>
      </c>
    </row>
    <row r="11" spans="1:148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9"/>
        <v>100</v>
      </c>
      <c r="BK11" s="55" t="e">
        <f>BI11-#REF!</f>
        <v>#REF!</v>
      </c>
      <c r="BL11" s="53">
        <v>230</v>
      </c>
      <c r="BM11" s="54">
        <v>315</v>
      </c>
      <c r="BN11" s="55">
        <f t="shared" si="10"/>
        <v>136.95652173913044</v>
      </c>
      <c r="BO11" s="55" t="e">
        <f>BM11-#REF!</f>
        <v>#REF!</v>
      </c>
      <c r="BP11" s="53">
        <v>680</v>
      </c>
      <c r="BQ11" s="54">
        <v>830</v>
      </c>
      <c r="BR11" s="55">
        <f t="shared" si="11"/>
        <v>122.05882352941177</v>
      </c>
      <c r="BS11" s="55" t="e">
        <f>BQ11-#REF!</f>
        <v>#REF!</v>
      </c>
      <c r="BT11" s="53">
        <v>1690</v>
      </c>
      <c r="BU11" s="53">
        <v>2200</v>
      </c>
      <c r="BV11" s="54">
        <v>2200</v>
      </c>
      <c r="BW11" s="55">
        <f t="shared" si="12"/>
        <v>100</v>
      </c>
      <c r="BX11" s="54" t="e">
        <f>BV11-#REF!</f>
        <v>#REF!</v>
      </c>
      <c r="BY11" s="54"/>
      <c r="BZ11" s="439">
        <v>0</v>
      </c>
      <c r="CA11" s="85">
        <v>450</v>
      </c>
      <c r="CB11" s="85">
        <v>480</v>
      </c>
      <c r="CC11" s="56">
        <f t="shared" si="13"/>
        <v>21.805182957393484</v>
      </c>
      <c r="CD11" s="57" t="e">
        <f t="shared" si="14"/>
        <v>#REF!</v>
      </c>
      <c r="CE11" s="57">
        <v>12.2</v>
      </c>
      <c r="CF11" s="80">
        <v>70</v>
      </c>
      <c r="CG11" s="45">
        <v>70</v>
      </c>
      <c r="CH11" s="80">
        <v>70</v>
      </c>
      <c r="CI11" s="58">
        <v>590</v>
      </c>
      <c r="CJ11" s="59">
        <f t="shared" si="7"/>
        <v>590</v>
      </c>
      <c r="CK11" s="60"/>
      <c r="CL11" s="43">
        <v>45</v>
      </c>
      <c r="CM11" s="43"/>
      <c r="CN11" s="43">
        <v>545</v>
      </c>
      <c r="CO11" s="43">
        <f t="shared" si="2"/>
        <v>0</v>
      </c>
      <c r="CP11" s="43">
        <v>1526</v>
      </c>
      <c r="CQ11" s="43">
        <f t="shared" si="3"/>
        <v>0</v>
      </c>
      <c r="CR11" s="61">
        <f t="shared" si="4"/>
        <v>28</v>
      </c>
      <c r="CS11" s="62">
        <v>40</v>
      </c>
      <c r="CT11" s="62">
        <f t="shared" si="5"/>
        <v>100</v>
      </c>
      <c r="CU11" s="64"/>
      <c r="CV11" s="66"/>
      <c r="CW11" s="66"/>
      <c r="CX11" s="66"/>
      <c r="CY11" s="66"/>
      <c r="CZ11" s="66"/>
      <c r="DA11" s="65">
        <v>500</v>
      </c>
      <c r="DB11" s="64">
        <v>510</v>
      </c>
      <c r="DC11" s="64">
        <f t="shared" si="8"/>
        <v>102</v>
      </c>
      <c r="DD11" s="64">
        <f t="shared" si="6"/>
        <v>10</v>
      </c>
      <c r="DE11" s="43">
        <v>1</v>
      </c>
      <c r="DF11" s="62">
        <v>15</v>
      </c>
      <c r="DG11" s="64">
        <v>15</v>
      </c>
      <c r="DH11" s="62">
        <v>131</v>
      </c>
      <c r="DI11" s="64">
        <v>140</v>
      </c>
      <c r="DJ11" s="67"/>
      <c r="DK11" s="403">
        <v>0</v>
      </c>
      <c r="DL11" s="68">
        <v>375</v>
      </c>
      <c r="DM11" s="69">
        <v>20</v>
      </c>
      <c r="DN11" s="69">
        <v>15</v>
      </c>
      <c r="DO11" s="69">
        <v>20</v>
      </c>
      <c r="DP11" s="51">
        <v>240</v>
      </c>
      <c r="DQ11" s="51">
        <f t="shared" si="15"/>
        <v>120</v>
      </c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K11" s="43">
        <v>545</v>
      </c>
      <c r="EL11" s="43">
        <v>1526</v>
      </c>
      <c r="EM11" s="64">
        <v>500</v>
      </c>
    </row>
    <row r="12" spans="1:148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9"/>
        <v>100</v>
      </c>
      <c r="BK12" s="55" t="e">
        <f>BI12-#REF!</f>
        <v>#REF!</v>
      </c>
      <c r="BL12" s="53">
        <v>1630</v>
      </c>
      <c r="BM12" s="54">
        <v>564</v>
      </c>
      <c r="BN12" s="55">
        <f t="shared" si="10"/>
        <v>34.601226993865033</v>
      </c>
      <c r="BO12" s="55" t="e">
        <f>BM12-#REF!</f>
        <v>#REF!</v>
      </c>
      <c r="BP12" s="53">
        <v>3700</v>
      </c>
      <c r="BQ12" s="54">
        <v>1990</v>
      </c>
      <c r="BR12" s="55">
        <f t="shared" si="11"/>
        <v>53.783783783783775</v>
      </c>
      <c r="BS12" s="55" t="e">
        <f>BQ12-#REF!</f>
        <v>#REF!</v>
      </c>
      <c r="BT12" s="53">
        <v>3600</v>
      </c>
      <c r="BU12" s="53">
        <v>4800</v>
      </c>
      <c r="BV12" s="54">
        <v>7902</v>
      </c>
      <c r="BW12" s="55">
        <f t="shared" si="12"/>
        <v>164.625</v>
      </c>
      <c r="BX12" s="54" t="e">
        <f>BV12-#REF!</f>
        <v>#REF!</v>
      </c>
      <c r="BY12" s="54">
        <v>1990</v>
      </c>
      <c r="BZ12" s="54">
        <v>400</v>
      </c>
      <c r="CA12" s="38">
        <v>1230</v>
      </c>
      <c r="CB12" s="38">
        <v>1336</v>
      </c>
      <c r="CC12" s="56">
        <f t="shared" si="13"/>
        <v>15.093499394291319</v>
      </c>
      <c r="CD12" s="57" t="e">
        <f t="shared" si="14"/>
        <v>#REF!</v>
      </c>
      <c r="CE12" s="57">
        <v>10</v>
      </c>
      <c r="CF12" s="80">
        <v>250</v>
      </c>
      <c r="CG12" s="45">
        <v>250</v>
      </c>
      <c r="CH12" s="80">
        <v>250</v>
      </c>
      <c r="CI12" s="58">
        <v>1380</v>
      </c>
      <c r="CJ12" s="59">
        <f t="shared" si="7"/>
        <v>1380</v>
      </c>
      <c r="CK12" s="60">
        <v>162</v>
      </c>
      <c r="CL12" s="43"/>
      <c r="CM12" s="43"/>
      <c r="CN12" s="43">
        <v>1380</v>
      </c>
      <c r="CO12" s="43">
        <f t="shared" si="2"/>
        <v>0</v>
      </c>
      <c r="CP12" s="43">
        <v>4290</v>
      </c>
      <c r="CQ12" s="43">
        <f t="shared" si="3"/>
        <v>240</v>
      </c>
      <c r="CR12" s="61">
        <f t="shared" si="4"/>
        <v>31.086956521739133</v>
      </c>
      <c r="CS12" s="62">
        <v>140</v>
      </c>
      <c r="CT12" s="62">
        <f t="shared" si="5"/>
        <v>100</v>
      </c>
      <c r="CU12" s="64"/>
      <c r="CV12" s="64"/>
      <c r="CW12" s="64"/>
      <c r="CX12" s="64"/>
      <c r="CY12" s="64"/>
      <c r="CZ12" s="64"/>
      <c r="DA12" s="65">
        <v>1800</v>
      </c>
      <c r="DB12" s="64">
        <v>717</v>
      </c>
      <c r="DC12" s="66">
        <f t="shared" si="8"/>
        <v>39.833333333333329</v>
      </c>
      <c r="DD12" s="64">
        <f t="shared" si="6"/>
        <v>25</v>
      </c>
      <c r="DE12" s="43">
        <v>2</v>
      </c>
      <c r="DF12" s="62">
        <v>55</v>
      </c>
      <c r="DG12" s="64">
        <v>55</v>
      </c>
      <c r="DH12" s="62">
        <v>350</v>
      </c>
      <c r="DI12" s="64">
        <v>350</v>
      </c>
      <c r="DJ12" s="67"/>
      <c r="DK12" s="403">
        <v>0</v>
      </c>
      <c r="DL12" s="68">
        <v>1502</v>
      </c>
      <c r="DM12" s="69">
        <v>41</v>
      </c>
      <c r="DN12" s="69"/>
      <c r="DO12" s="69">
        <v>41</v>
      </c>
      <c r="DP12" s="51">
        <v>679</v>
      </c>
      <c r="DQ12" s="70">
        <f t="shared" si="15"/>
        <v>165.60975609756099</v>
      </c>
      <c r="DR12" s="51">
        <v>25</v>
      </c>
      <c r="DS12" s="51"/>
      <c r="DT12" s="69">
        <v>25</v>
      </c>
      <c r="DU12" s="51">
        <v>360</v>
      </c>
      <c r="DV12" s="51">
        <f>DU12/DT12*10</f>
        <v>144</v>
      </c>
      <c r="DW12" s="51">
        <v>20</v>
      </c>
      <c r="DX12" s="51"/>
      <c r="DY12" s="69">
        <v>20</v>
      </c>
      <c r="DZ12" s="51">
        <v>318</v>
      </c>
      <c r="EA12" s="51">
        <f>DZ12/DY12*10</f>
        <v>159</v>
      </c>
      <c r="EB12" s="51">
        <v>25</v>
      </c>
      <c r="EC12" s="81">
        <v>25</v>
      </c>
      <c r="ED12" s="81">
        <v>1957</v>
      </c>
      <c r="EE12" s="51">
        <f>ED12/EC12*10</f>
        <v>782.8</v>
      </c>
      <c r="EF12" s="51">
        <f>DR12+DW12+EB12</f>
        <v>70</v>
      </c>
      <c r="EG12" s="51">
        <f>DT12+DY12+EC12</f>
        <v>70</v>
      </c>
      <c r="EH12" s="51">
        <f>DU12+DZ12+ED12</f>
        <v>2635</v>
      </c>
      <c r="EI12" s="51">
        <f>EH12/EG12*10</f>
        <v>376.42857142857144</v>
      </c>
      <c r="EK12" s="43">
        <v>1380</v>
      </c>
      <c r="EL12" s="43">
        <v>4050</v>
      </c>
      <c r="EM12" s="64">
        <v>692</v>
      </c>
    </row>
    <row r="13" spans="1:148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9"/>
        <v>100</v>
      </c>
      <c r="BK13" s="55" t="e">
        <f>BI13-#REF!</f>
        <v>#REF!</v>
      </c>
      <c r="BL13" s="53">
        <v>650</v>
      </c>
      <c r="BM13" s="54">
        <v>800</v>
      </c>
      <c r="BN13" s="55">
        <f t="shared" si="10"/>
        <v>123.07692307692308</v>
      </c>
      <c r="BO13" s="55" t="e">
        <f>BM13-#REF!</f>
        <v>#REF!</v>
      </c>
      <c r="BP13" s="53">
        <v>2850</v>
      </c>
      <c r="BQ13" s="54">
        <v>3030</v>
      </c>
      <c r="BR13" s="55">
        <f t="shared" si="11"/>
        <v>106.31578947368421</v>
      </c>
      <c r="BS13" s="55" t="e">
        <f>BQ13-#REF!</f>
        <v>#REF!</v>
      </c>
      <c r="BT13" s="53"/>
      <c r="BU13" s="53"/>
      <c r="BV13" s="54"/>
      <c r="BW13" s="55"/>
      <c r="BX13" s="54" t="e">
        <f>BV13-#REF!</f>
        <v>#REF!</v>
      </c>
      <c r="BY13" s="54">
        <v>3030</v>
      </c>
      <c r="BZ13" s="54">
        <v>50</v>
      </c>
      <c r="CA13" s="85">
        <v>620</v>
      </c>
      <c r="CB13" s="85">
        <v>730</v>
      </c>
      <c r="CC13" s="56">
        <f t="shared" si="13"/>
        <v>26.349914236706692</v>
      </c>
      <c r="CD13" s="57" t="e">
        <f t="shared" si="14"/>
        <v>#REF!</v>
      </c>
      <c r="CE13" s="57">
        <v>22</v>
      </c>
      <c r="CF13" s="80">
        <v>350</v>
      </c>
      <c r="CG13" s="45">
        <v>350</v>
      </c>
      <c r="CH13" s="80">
        <v>350</v>
      </c>
      <c r="CI13" s="58">
        <v>1113</v>
      </c>
      <c r="CJ13" s="59">
        <f t="shared" si="7"/>
        <v>1113</v>
      </c>
      <c r="CK13" s="60"/>
      <c r="CL13" s="43">
        <v>196</v>
      </c>
      <c r="CM13" s="57"/>
      <c r="CN13" s="43">
        <v>917</v>
      </c>
      <c r="CO13" s="43">
        <f t="shared" si="2"/>
        <v>0</v>
      </c>
      <c r="CP13" s="43">
        <v>2256</v>
      </c>
      <c r="CQ13" s="43">
        <f t="shared" si="3"/>
        <v>0</v>
      </c>
      <c r="CR13" s="61">
        <f t="shared" si="4"/>
        <v>24.601962922573609</v>
      </c>
      <c r="CS13" s="62">
        <v>45</v>
      </c>
      <c r="CT13" s="62">
        <f t="shared" si="5"/>
        <v>100</v>
      </c>
      <c r="CU13" s="64"/>
      <c r="CV13" s="64"/>
      <c r="CW13" s="64"/>
      <c r="CX13" s="64"/>
      <c r="CY13" s="64"/>
      <c r="CZ13" s="64"/>
      <c r="DA13" s="65">
        <v>800</v>
      </c>
      <c r="DB13" s="64">
        <v>590</v>
      </c>
      <c r="DC13" s="66">
        <f t="shared" si="8"/>
        <v>73.75</v>
      </c>
      <c r="DD13" s="64">
        <f t="shared" si="6"/>
        <v>20</v>
      </c>
      <c r="DE13" s="43">
        <v>1</v>
      </c>
      <c r="DF13" s="62">
        <v>77</v>
      </c>
      <c r="DG13" s="64">
        <v>77</v>
      </c>
      <c r="DH13" s="62">
        <v>252</v>
      </c>
      <c r="DI13" s="64">
        <v>260</v>
      </c>
      <c r="DJ13" s="67"/>
      <c r="DK13" s="67">
        <v>10</v>
      </c>
      <c r="DL13" s="68">
        <v>583</v>
      </c>
      <c r="DM13" s="69">
        <v>20</v>
      </c>
      <c r="DN13" s="51"/>
      <c r="DO13" s="69">
        <v>20</v>
      </c>
      <c r="DP13" s="51">
        <v>160</v>
      </c>
      <c r="DQ13" s="70">
        <f t="shared" si="15"/>
        <v>80</v>
      </c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K13" s="43">
        <v>917</v>
      </c>
      <c r="EL13" s="43">
        <v>2256</v>
      </c>
      <c r="EM13" s="64">
        <v>570</v>
      </c>
    </row>
    <row r="14" spans="1:148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9"/>
        <v>100</v>
      </c>
      <c r="BK14" s="55" t="e">
        <f>BI14-#REF!</f>
        <v>#REF!</v>
      </c>
      <c r="BL14" s="53">
        <v>500</v>
      </c>
      <c r="BM14" s="54">
        <v>670</v>
      </c>
      <c r="BN14" s="55">
        <f t="shared" si="10"/>
        <v>134</v>
      </c>
      <c r="BO14" s="55" t="e">
        <f>BM14-#REF!</f>
        <v>#REF!</v>
      </c>
      <c r="BP14" s="53">
        <v>1100</v>
      </c>
      <c r="BQ14" s="54">
        <v>1100</v>
      </c>
      <c r="BR14" s="55">
        <f t="shared" si="11"/>
        <v>100</v>
      </c>
      <c r="BS14" s="55" t="e">
        <f>BQ14-#REF!</f>
        <v>#REF!</v>
      </c>
      <c r="BT14" s="53">
        <v>3200</v>
      </c>
      <c r="BU14" s="53">
        <v>4300</v>
      </c>
      <c r="BV14" s="54">
        <v>3576</v>
      </c>
      <c r="BW14" s="55">
        <f t="shared" si="12"/>
        <v>83.16279069767441</v>
      </c>
      <c r="BX14" s="54" t="e">
        <f>BV14-#REF!</f>
        <v>#REF!</v>
      </c>
      <c r="BY14" s="54"/>
      <c r="BZ14" s="54">
        <v>100</v>
      </c>
      <c r="CA14" s="38">
        <v>820</v>
      </c>
      <c r="CB14" s="38">
        <v>380</v>
      </c>
      <c r="CC14" s="56">
        <f t="shared" si="13"/>
        <v>22.964124996506136</v>
      </c>
      <c r="CD14" s="57" t="e">
        <f t="shared" si="14"/>
        <v>#REF!</v>
      </c>
      <c r="CE14" s="57">
        <v>23.5</v>
      </c>
      <c r="CF14" s="43">
        <v>150</v>
      </c>
      <c r="CG14" s="45">
        <v>150</v>
      </c>
      <c r="CH14" s="80">
        <v>150</v>
      </c>
      <c r="CI14" s="58">
        <v>1085</v>
      </c>
      <c r="CJ14" s="59">
        <f t="shared" si="7"/>
        <v>1085</v>
      </c>
      <c r="CK14" s="60"/>
      <c r="CL14" s="43">
        <v>200</v>
      </c>
      <c r="CM14" s="43"/>
      <c r="CN14" s="43">
        <v>885</v>
      </c>
      <c r="CO14" s="43">
        <f t="shared" si="2"/>
        <v>0</v>
      </c>
      <c r="CP14" s="43">
        <v>2252</v>
      </c>
      <c r="CQ14" s="43">
        <f t="shared" si="3"/>
        <v>0</v>
      </c>
      <c r="CR14" s="61">
        <f t="shared" si="4"/>
        <v>25.44632768361582</v>
      </c>
      <c r="CS14" s="62">
        <v>40</v>
      </c>
      <c r="CT14" s="62">
        <f t="shared" si="5"/>
        <v>100</v>
      </c>
      <c r="CU14" s="64"/>
      <c r="CV14" s="64"/>
      <c r="CW14" s="64"/>
      <c r="CX14" s="64"/>
      <c r="CY14" s="64"/>
      <c r="CZ14" s="64"/>
      <c r="DA14" s="65">
        <v>900</v>
      </c>
      <c r="DB14" s="64">
        <v>600</v>
      </c>
      <c r="DC14" s="66">
        <f t="shared" si="8"/>
        <v>66.666666666666657</v>
      </c>
      <c r="DD14" s="64">
        <f t="shared" si="6"/>
        <v>80</v>
      </c>
      <c r="DE14" s="43">
        <v>3</v>
      </c>
      <c r="DF14" s="62">
        <v>56</v>
      </c>
      <c r="DG14" s="64"/>
      <c r="DH14" s="62">
        <v>223</v>
      </c>
      <c r="DI14" s="64">
        <v>290</v>
      </c>
      <c r="DJ14" s="67"/>
      <c r="DK14" s="403">
        <v>0</v>
      </c>
      <c r="DL14" s="68">
        <v>538</v>
      </c>
      <c r="DM14" s="69">
        <v>7</v>
      </c>
      <c r="DN14" s="69"/>
      <c r="DO14" s="69">
        <v>7</v>
      </c>
      <c r="DP14" s="51">
        <v>18</v>
      </c>
      <c r="DQ14" s="70">
        <f t="shared" si="15"/>
        <v>25.714285714285715</v>
      </c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K14" s="43">
        <v>885</v>
      </c>
      <c r="EL14" s="43">
        <v>2252</v>
      </c>
      <c r="EM14" s="64">
        <v>520</v>
      </c>
    </row>
    <row r="15" spans="1:148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9"/>
        <v>100</v>
      </c>
      <c r="BK15" s="55" t="e">
        <f>BI15-#REF!</f>
        <v>#REF!</v>
      </c>
      <c r="BL15" s="53">
        <v>750</v>
      </c>
      <c r="BM15" s="54">
        <v>1420</v>
      </c>
      <c r="BN15" s="55">
        <f t="shared" si="10"/>
        <v>189.33333333333334</v>
      </c>
      <c r="BO15" s="55" t="e">
        <f>BM15-#REF!</f>
        <v>#REF!</v>
      </c>
      <c r="BP15" s="53">
        <v>2460</v>
      </c>
      <c r="BQ15" s="54">
        <v>4600</v>
      </c>
      <c r="BR15" s="55">
        <f t="shared" si="11"/>
        <v>186.99186991869919</v>
      </c>
      <c r="BS15" s="55" t="e">
        <f>BQ15-#REF!</f>
        <v>#REF!</v>
      </c>
      <c r="BT15" s="53">
        <v>3780</v>
      </c>
      <c r="BU15" s="53">
        <v>5000</v>
      </c>
      <c r="BV15" s="54"/>
      <c r="BW15" s="55">
        <f t="shared" si="12"/>
        <v>0</v>
      </c>
      <c r="BX15" s="54" t="e">
        <f>BV15-#REF!</f>
        <v>#REF!</v>
      </c>
      <c r="BY15" s="54">
        <v>4600</v>
      </c>
      <c r="BZ15" s="54">
        <v>130</v>
      </c>
      <c r="CA15" s="38">
        <v>840</v>
      </c>
      <c r="CB15" s="38">
        <v>600</v>
      </c>
      <c r="CC15" s="56">
        <f t="shared" si="13"/>
        <v>32.997159090909093</v>
      </c>
      <c r="CD15" s="57" t="e">
        <f t="shared" si="14"/>
        <v>#REF!</v>
      </c>
      <c r="CE15" s="57">
        <v>26</v>
      </c>
      <c r="CF15" s="43">
        <v>1000</v>
      </c>
      <c r="CG15" s="45">
        <v>1000</v>
      </c>
      <c r="CH15" s="80">
        <v>1000</v>
      </c>
      <c r="CI15" s="58">
        <v>2000</v>
      </c>
      <c r="CJ15" s="59">
        <f t="shared" si="7"/>
        <v>2000</v>
      </c>
      <c r="CK15" s="60">
        <v>150</v>
      </c>
      <c r="CL15" s="43">
        <v>480</v>
      </c>
      <c r="CM15" s="43"/>
      <c r="CN15" s="43">
        <v>1520</v>
      </c>
      <c r="CO15" s="43">
        <f t="shared" si="2"/>
        <v>0</v>
      </c>
      <c r="CP15" s="43">
        <v>2540</v>
      </c>
      <c r="CQ15" s="43">
        <f t="shared" si="3"/>
        <v>32</v>
      </c>
      <c r="CR15" s="61">
        <f t="shared" si="4"/>
        <v>16.710526315789473</v>
      </c>
      <c r="CS15" s="62">
        <v>80</v>
      </c>
      <c r="CT15" s="62">
        <f t="shared" si="5"/>
        <v>100</v>
      </c>
      <c r="CU15" s="64"/>
      <c r="CV15" s="66"/>
      <c r="CW15" s="66"/>
      <c r="CX15" s="66"/>
      <c r="CY15" s="66"/>
      <c r="CZ15" s="66"/>
      <c r="DA15" s="65">
        <v>1200</v>
      </c>
      <c r="DB15" s="64">
        <v>590</v>
      </c>
      <c r="DC15" s="66">
        <f t="shared" si="8"/>
        <v>49.166666666666664</v>
      </c>
      <c r="DD15" s="64">
        <f t="shared" si="6"/>
        <v>20</v>
      </c>
      <c r="DE15" s="43">
        <v>2</v>
      </c>
      <c r="DF15" s="62">
        <v>220</v>
      </c>
      <c r="DG15" s="64">
        <v>220</v>
      </c>
      <c r="DH15" s="62">
        <v>345</v>
      </c>
      <c r="DI15" s="64">
        <v>420</v>
      </c>
      <c r="DJ15" s="67"/>
      <c r="DK15" s="67"/>
      <c r="DL15" s="68">
        <v>704</v>
      </c>
      <c r="DM15" s="69">
        <v>5</v>
      </c>
      <c r="DN15" s="69"/>
      <c r="DO15" s="69">
        <v>5</v>
      </c>
      <c r="DP15" s="51">
        <v>60</v>
      </c>
      <c r="DQ15" s="51">
        <f t="shared" si="15"/>
        <v>120</v>
      </c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K15" s="43">
        <v>1520</v>
      </c>
      <c r="EL15" s="43">
        <v>2508</v>
      </c>
      <c r="EM15" s="64">
        <v>570</v>
      </c>
    </row>
    <row r="16" spans="1:148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9"/>
        <v>100</v>
      </c>
      <c r="BK16" s="55" t="e">
        <f>BI16-#REF!</f>
        <v>#REF!</v>
      </c>
      <c r="BL16" s="53">
        <v>590</v>
      </c>
      <c r="BM16" s="54">
        <v>706</v>
      </c>
      <c r="BN16" s="55">
        <f t="shared" si="10"/>
        <v>119.66101694915254</v>
      </c>
      <c r="BO16" s="55" t="e">
        <f>BM16-#REF!</f>
        <v>#REF!</v>
      </c>
      <c r="BP16" s="53">
        <v>3200</v>
      </c>
      <c r="BQ16" s="54">
        <v>5142</v>
      </c>
      <c r="BR16" s="55">
        <f t="shared" si="11"/>
        <v>160.6875</v>
      </c>
      <c r="BS16" s="55" t="e">
        <f>BQ16-#REF!</f>
        <v>#REF!</v>
      </c>
      <c r="BT16" s="53">
        <v>5700</v>
      </c>
      <c r="BU16" s="53">
        <v>7580</v>
      </c>
      <c r="BV16" s="54">
        <v>5320</v>
      </c>
      <c r="BW16" s="55">
        <f t="shared" si="12"/>
        <v>70.184696569920845</v>
      </c>
      <c r="BX16" s="54" t="e">
        <f>BV16-#REF!</f>
        <v>#REF!</v>
      </c>
      <c r="BY16" s="54"/>
      <c r="BZ16" s="54">
        <v>0</v>
      </c>
      <c r="CA16" s="85">
        <v>1030</v>
      </c>
      <c r="CB16" s="85">
        <v>1068</v>
      </c>
      <c r="CC16" s="56">
        <f t="shared" si="13"/>
        <v>26.015437987857762</v>
      </c>
      <c r="CD16" s="57" t="e">
        <f t="shared" si="14"/>
        <v>#REF!</v>
      </c>
      <c r="CE16" s="57">
        <v>23.8</v>
      </c>
      <c r="CF16" s="80">
        <v>500</v>
      </c>
      <c r="CG16" s="45">
        <v>500</v>
      </c>
      <c r="CH16" s="80">
        <v>500</v>
      </c>
      <c r="CI16" s="58">
        <v>1863</v>
      </c>
      <c r="CJ16" s="59">
        <f t="shared" si="7"/>
        <v>1863</v>
      </c>
      <c r="CK16" s="60">
        <v>311</v>
      </c>
      <c r="CL16" s="43">
        <v>310</v>
      </c>
      <c r="CM16" s="43"/>
      <c r="CN16" s="43">
        <v>1553</v>
      </c>
      <c r="CO16" s="43">
        <f t="shared" si="2"/>
        <v>0</v>
      </c>
      <c r="CP16" s="43">
        <v>3246</v>
      </c>
      <c r="CQ16" s="43">
        <f t="shared" si="3"/>
        <v>0</v>
      </c>
      <c r="CR16" s="61">
        <f t="shared" si="4"/>
        <v>20.901481004507403</v>
      </c>
      <c r="CS16" s="62">
        <v>42</v>
      </c>
      <c r="CT16" s="62">
        <f t="shared" si="5"/>
        <v>100</v>
      </c>
      <c r="CU16" s="64"/>
      <c r="CV16" s="64">
        <v>355</v>
      </c>
      <c r="CW16" s="64">
        <v>355</v>
      </c>
      <c r="CX16" s="64">
        <f>CW16/CV16*100</f>
        <v>100</v>
      </c>
      <c r="CY16" s="64">
        <v>120</v>
      </c>
      <c r="CZ16" s="64">
        <v>168</v>
      </c>
      <c r="DA16" s="65">
        <v>1700</v>
      </c>
      <c r="DB16" s="64">
        <v>1336</v>
      </c>
      <c r="DC16" s="66">
        <f t="shared" si="8"/>
        <v>78.588235294117652</v>
      </c>
      <c r="DD16" s="64">
        <f t="shared" si="6"/>
        <v>100</v>
      </c>
      <c r="DE16" s="43">
        <v>4</v>
      </c>
      <c r="DF16" s="62">
        <v>110</v>
      </c>
      <c r="DG16" s="64">
        <v>110</v>
      </c>
      <c r="DH16" s="62">
        <v>325</v>
      </c>
      <c r="DI16" s="64">
        <v>400</v>
      </c>
      <c r="DJ16" s="67">
        <v>49</v>
      </c>
      <c r="DK16" s="67"/>
      <c r="DL16" s="68">
        <v>1153</v>
      </c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K16" s="43">
        <v>1553</v>
      </c>
      <c r="EL16" s="43">
        <v>3246</v>
      </c>
      <c r="EM16" s="64">
        <v>1236</v>
      </c>
    </row>
    <row r="17" spans="1:143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9"/>
        <v>100</v>
      </c>
      <c r="BK17" s="55" t="e">
        <f>BI17-#REF!</f>
        <v>#REF!</v>
      </c>
      <c r="BL17" s="53">
        <v>280</v>
      </c>
      <c r="BM17" s="54">
        <v>280</v>
      </c>
      <c r="BN17" s="55">
        <f t="shared" si="10"/>
        <v>100</v>
      </c>
      <c r="BO17" s="55" t="e">
        <f>BM17-#REF!</f>
        <v>#REF!</v>
      </c>
      <c r="BP17" s="53"/>
      <c r="BQ17" s="54">
        <v>1800</v>
      </c>
      <c r="BR17" s="55"/>
      <c r="BS17" s="55" t="e">
        <f>BQ17-#REF!</f>
        <v>#REF!</v>
      </c>
      <c r="BT17" s="53">
        <v>630</v>
      </c>
      <c r="BU17" s="53">
        <v>850</v>
      </c>
      <c r="BV17" s="54">
        <v>850</v>
      </c>
      <c r="BW17" s="55">
        <f t="shared" si="12"/>
        <v>100</v>
      </c>
      <c r="BX17" s="54" t="e">
        <f>BV17-#REF!</f>
        <v>#REF!</v>
      </c>
      <c r="BY17" s="54"/>
      <c r="BZ17" s="54">
        <v>80</v>
      </c>
      <c r="CA17" s="85">
        <v>100</v>
      </c>
      <c r="CB17" s="85">
        <v>100</v>
      </c>
      <c r="CC17" s="56">
        <f t="shared" si="13"/>
        <v>35.780229261678784</v>
      </c>
      <c r="CD17" s="57" t="e">
        <f t="shared" si="14"/>
        <v>#REF!</v>
      </c>
      <c r="CE17" s="57">
        <v>22.4</v>
      </c>
      <c r="CF17" s="80">
        <v>100</v>
      </c>
      <c r="CG17" s="45">
        <v>100</v>
      </c>
      <c r="CH17" s="80">
        <v>100</v>
      </c>
      <c r="CI17" s="58">
        <v>520</v>
      </c>
      <c r="CJ17" s="59">
        <f t="shared" si="7"/>
        <v>520</v>
      </c>
      <c r="CK17" s="60"/>
      <c r="CL17" s="43">
        <v>50</v>
      </c>
      <c r="CM17" s="43"/>
      <c r="CN17" s="43">
        <v>470</v>
      </c>
      <c r="CO17" s="43">
        <f t="shared" si="2"/>
        <v>0</v>
      </c>
      <c r="CP17" s="43">
        <v>1410</v>
      </c>
      <c r="CQ17" s="43">
        <f t="shared" si="3"/>
        <v>0</v>
      </c>
      <c r="CR17" s="61">
        <f t="shared" si="4"/>
        <v>30</v>
      </c>
      <c r="CS17" s="62">
        <v>14</v>
      </c>
      <c r="CT17" s="62">
        <f t="shared" si="5"/>
        <v>100</v>
      </c>
      <c r="CU17" s="64"/>
      <c r="CV17" s="66"/>
      <c r="CW17" s="66"/>
      <c r="CX17" s="64"/>
      <c r="CY17" s="64"/>
      <c r="CZ17" s="64"/>
      <c r="DA17" s="65">
        <v>350</v>
      </c>
      <c r="DB17" s="64">
        <v>360</v>
      </c>
      <c r="DC17" s="64">
        <f t="shared" si="8"/>
        <v>102.85714285714285</v>
      </c>
      <c r="DD17" s="64">
        <f t="shared" si="6"/>
        <v>0</v>
      </c>
      <c r="DE17" s="43"/>
      <c r="DF17" s="62">
        <v>57</v>
      </c>
      <c r="DG17" s="64">
        <v>60</v>
      </c>
      <c r="DH17" s="62">
        <v>80</v>
      </c>
      <c r="DI17" s="64">
        <v>145</v>
      </c>
      <c r="DJ17" s="67"/>
      <c r="DK17" s="403">
        <v>0</v>
      </c>
      <c r="DL17" s="68">
        <v>244</v>
      </c>
      <c r="DM17" s="69">
        <v>10</v>
      </c>
      <c r="DN17" s="69"/>
      <c r="DO17" s="69">
        <v>10</v>
      </c>
      <c r="DP17" s="51">
        <v>100</v>
      </c>
      <c r="DQ17" s="51">
        <f>DP17/DO17*10</f>
        <v>100</v>
      </c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K17" s="43">
        <v>470</v>
      </c>
      <c r="EL17" s="43">
        <v>1410</v>
      </c>
      <c r="EM17" s="64">
        <v>360</v>
      </c>
    </row>
    <row r="18" spans="1:143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9"/>
        <v>100</v>
      </c>
      <c r="BK18" s="55" t="e">
        <f>BI18-#REF!</f>
        <v>#REF!</v>
      </c>
      <c r="BL18" s="53">
        <v>680</v>
      </c>
      <c r="BM18" s="54">
        <v>750</v>
      </c>
      <c r="BN18" s="55">
        <f t="shared" si="10"/>
        <v>110.29411764705883</v>
      </c>
      <c r="BO18" s="55" t="e">
        <f>BM18-#REF!</f>
        <v>#REF!</v>
      </c>
      <c r="BP18" s="53">
        <v>1300</v>
      </c>
      <c r="BQ18" s="54">
        <v>1385</v>
      </c>
      <c r="BR18" s="55">
        <f t="shared" si="11"/>
        <v>106.53846153846153</v>
      </c>
      <c r="BS18" s="55" t="e">
        <f>BQ18-#REF!</f>
        <v>#REF!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 t="e">
        <f>BV18-#REF!</f>
        <v>#REF!</v>
      </c>
      <c r="BY18" s="54">
        <v>677</v>
      </c>
      <c r="BZ18" s="54">
        <v>120</v>
      </c>
      <c r="CA18" s="38">
        <v>174</v>
      </c>
      <c r="CB18" s="38">
        <v>261</v>
      </c>
      <c r="CC18" s="56">
        <f t="shared" si="13"/>
        <v>25.79000872968939</v>
      </c>
      <c r="CD18" s="57" t="e">
        <f t="shared" si="14"/>
        <v>#REF!</v>
      </c>
      <c r="CE18" s="57">
        <v>22</v>
      </c>
      <c r="CF18" s="80">
        <v>500</v>
      </c>
      <c r="CG18" s="45">
        <v>500</v>
      </c>
      <c r="CH18" s="80">
        <v>500</v>
      </c>
      <c r="CI18" s="58">
        <v>1800</v>
      </c>
      <c r="CJ18" s="59">
        <f t="shared" si="7"/>
        <v>1800</v>
      </c>
      <c r="CK18" s="86"/>
      <c r="CL18" s="43">
        <v>260</v>
      </c>
      <c r="CM18" s="43"/>
      <c r="CN18" s="43">
        <v>1540</v>
      </c>
      <c r="CO18" s="43">
        <f t="shared" si="2"/>
        <v>0</v>
      </c>
      <c r="CP18" s="43">
        <v>2929</v>
      </c>
      <c r="CQ18" s="43">
        <f t="shared" si="3"/>
        <v>0</v>
      </c>
      <c r="CR18" s="61">
        <f t="shared" si="4"/>
        <v>19.019480519480521</v>
      </c>
      <c r="CS18" s="62">
        <v>35</v>
      </c>
      <c r="CT18" s="62">
        <f t="shared" si="5"/>
        <v>100</v>
      </c>
      <c r="CU18" s="64"/>
      <c r="CV18" s="64"/>
      <c r="CW18" s="64"/>
      <c r="CX18" s="64"/>
      <c r="CY18" s="64"/>
      <c r="CZ18" s="64"/>
      <c r="DA18" s="65">
        <v>1500</v>
      </c>
      <c r="DB18" s="64">
        <v>950</v>
      </c>
      <c r="DC18" s="66">
        <f t="shared" si="8"/>
        <v>63.333333333333329</v>
      </c>
      <c r="DD18" s="64">
        <f t="shared" si="6"/>
        <v>50</v>
      </c>
      <c r="DE18" s="43">
        <v>2</v>
      </c>
      <c r="DF18" s="62">
        <v>110</v>
      </c>
      <c r="DG18" s="64">
        <v>110</v>
      </c>
      <c r="DH18" s="62">
        <v>337</v>
      </c>
      <c r="DI18" s="64">
        <v>340</v>
      </c>
      <c r="DJ18" s="67"/>
      <c r="DK18" s="403">
        <v>5</v>
      </c>
      <c r="DL18" s="68">
        <v>534</v>
      </c>
      <c r="DM18" s="69">
        <v>20</v>
      </c>
      <c r="DN18" s="51"/>
      <c r="DO18" s="69">
        <v>20</v>
      </c>
      <c r="DP18" s="51">
        <v>300</v>
      </c>
      <c r="DQ18" s="51">
        <f>DP18/DO18*10</f>
        <v>150</v>
      </c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K18" s="43">
        <v>1540</v>
      </c>
      <c r="EL18" s="43">
        <v>2929</v>
      </c>
      <c r="EM18" s="64">
        <v>900</v>
      </c>
    </row>
    <row r="19" spans="1:143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9"/>
        <v>100</v>
      </c>
      <c r="BK19" s="55" t="e">
        <f>BI19-#REF!</f>
        <v>#REF!</v>
      </c>
      <c r="BL19" s="53">
        <v>280</v>
      </c>
      <c r="BM19" s="54">
        <v>282</v>
      </c>
      <c r="BN19" s="55">
        <f t="shared" si="10"/>
        <v>100.71428571428571</v>
      </c>
      <c r="BO19" s="55" t="e">
        <f>BM19-#REF!</f>
        <v>#REF!</v>
      </c>
      <c r="BP19" s="53">
        <v>400</v>
      </c>
      <c r="BQ19" s="54">
        <v>406</v>
      </c>
      <c r="BR19" s="55">
        <f t="shared" si="11"/>
        <v>101.49999999999999</v>
      </c>
      <c r="BS19" s="55" t="e">
        <f>BQ19-#REF!</f>
        <v>#REF!</v>
      </c>
      <c r="BT19" s="53">
        <v>1800</v>
      </c>
      <c r="BU19" s="53">
        <v>2400</v>
      </c>
      <c r="BV19" s="54">
        <v>2888</v>
      </c>
      <c r="BW19" s="55">
        <f t="shared" si="12"/>
        <v>120.33333333333334</v>
      </c>
      <c r="BX19" s="54" t="e">
        <f>BV19-#REF!</f>
        <v>#REF!</v>
      </c>
      <c r="BY19" s="54"/>
      <c r="BZ19" s="54">
        <v>55</v>
      </c>
      <c r="CA19" s="38">
        <v>222</v>
      </c>
      <c r="CB19" s="38">
        <v>252</v>
      </c>
      <c r="CC19" s="56">
        <f t="shared" si="13"/>
        <v>32.999866488651534</v>
      </c>
      <c r="CD19" s="57" t="e">
        <f t="shared" si="14"/>
        <v>#REF!</v>
      </c>
      <c r="CE19" s="57">
        <v>16.8</v>
      </c>
      <c r="CF19" s="80">
        <v>63</v>
      </c>
      <c r="CG19" s="45">
        <v>60</v>
      </c>
      <c r="CH19" s="80">
        <v>63</v>
      </c>
      <c r="CI19" s="58">
        <v>287</v>
      </c>
      <c r="CJ19" s="59">
        <f t="shared" si="7"/>
        <v>287</v>
      </c>
      <c r="CK19" s="87"/>
      <c r="CL19" s="43">
        <v>40</v>
      </c>
      <c r="CM19" s="43"/>
      <c r="CN19" s="43">
        <v>247</v>
      </c>
      <c r="CO19" s="43">
        <f t="shared" si="2"/>
        <v>0</v>
      </c>
      <c r="CP19" s="43">
        <v>545</v>
      </c>
      <c r="CQ19" s="43">
        <f t="shared" si="3"/>
        <v>0</v>
      </c>
      <c r="CR19" s="61">
        <f t="shared" si="4"/>
        <v>22.064777327935225</v>
      </c>
      <c r="CS19" s="62"/>
      <c r="CT19" s="62">
        <f t="shared" si="5"/>
        <v>100</v>
      </c>
      <c r="CU19" s="88"/>
      <c r="CV19" s="66"/>
      <c r="CW19" s="66"/>
      <c r="CX19" s="64"/>
      <c r="CY19" s="64"/>
      <c r="CZ19" s="64"/>
      <c r="DA19" s="65">
        <v>300</v>
      </c>
      <c r="DB19" s="64">
        <v>120</v>
      </c>
      <c r="DC19" s="66">
        <f t="shared" si="8"/>
        <v>40</v>
      </c>
      <c r="DD19" s="64">
        <f t="shared" si="6"/>
        <v>0</v>
      </c>
      <c r="DE19" s="43"/>
      <c r="DF19" s="62">
        <v>12</v>
      </c>
      <c r="DG19" s="64"/>
      <c r="DH19" s="62">
        <v>70</v>
      </c>
      <c r="DI19" s="64">
        <v>45</v>
      </c>
      <c r="DJ19" s="67"/>
      <c r="DK19" s="67">
        <v>0</v>
      </c>
      <c r="DL19" s="68">
        <v>214</v>
      </c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K19" s="43">
        <v>247</v>
      </c>
      <c r="EL19" s="43">
        <v>545</v>
      </c>
      <c r="EM19" s="64">
        <v>120</v>
      </c>
    </row>
    <row r="20" spans="1:143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9"/>
        <v>100</v>
      </c>
      <c r="BK20" s="55" t="e">
        <f>BI20-#REF!</f>
        <v>#REF!</v>
      </c>
      <c r="BL20" s="53">
        <v>280</v>
      </c>
      <c r="BM20" s="54">
        <v>201</v>
      </c>
      <c r="BN20" s="55">
        <f t="shared" si="10"/>
        <v>71.785714285714292</v>
      </c>
      <c r="BO20" s="55" t="e">
        <f>BM20-#REF!</f>
        <v>#REF!</v>
      </c>
      <c r="BP20" s="53"/>
      <c r="BQ20" s="54"/>
      <c r="BR20" s="55"/>
      <c r="BS20" s="55" t="e">
        <f>BQ20-#REF!</f>
        <v>#REF!</v>
      </c>
      <c r="BT20" s="53">
        <v>1200</v>
      </c>
      <c r="BU20" s="53">
        <v>1500</v>
      </c>
      <c r="BV20" s="54">
        <v>1960</v>
      </c>
      <c r="BW20" s="55">
        <f t="shared" si="12"/>
        <v>130.66666666666666</v>
      </c>
      <c r="BX20" s="54" t="e">
        <f>BV20-#REF!</f>
        <v>#REF!</v>
      </c>
      <c r="BY20" s="54"/>
      <c r="BZ20" s="54"/>
      <c r="CA20" s="38">
        <v>160</v>
      </c>
      <c r="CB20" s="38">
        <v>235</v>
      </c>
      <c r="CC20" s="56">
        <f t="shared" si="13"/>
        <v>16.710089539200695</v>
      </c>
      <c r="CD20" s="57" t="e">
        <f t="shared" si="14"/>
        <v>#REF!</v>
      </c>
      <c r="CE20" s="57">
        <v>4.9000000000000004</v>
      </c>
      <c r="CF20" s="80">
        <v>100</v>
      </c>
      <c r="CG20" s="45">
        <v>100</v>
      </c>
      <c r="CH20" s="80">
        <v>100</v>
      </c>
      <c r="CI20" s="58">
        <v>355</v>
      </c>
      <c r="CJ20" s="59">
        <f t="shared" si="7"/>
        <v>355</v>
      </c>
      <c r="CK20" s="87"/>
      <c r="CL20" s="43">
        <v>195</v>
      </c>
      <c r="CM20" s="43"/>
      <c r="CN20" s="43">
        <v>160</v>
      </c>
      <c r="CO20" s="43">
        <f t="shared" si="2"/>
        <v>0</v>
      </c>
      <c r="CP20" s="43">
        <v>347</v>
      </c>
      <c r="CQ20" s="43">
        <f t="shared" si="3"/>
        <v>0</v>
      </c>
      <c r="CR20" s="61">
        <f t="shared" si="4"/>
        <v>21.6875</v>
      </c>
      <c r="CS20" s="62"/>
      <c r="CT20" s="62">
        <f t="shared" si="5"/>
        <v>100</v>
      </c>
      <c r="CU20" s="64"/>
      <c r="CV20" s="66"/>
      <c r="CW20" s="66"/>
      <c r="CX20" s="64"/>
      <c r="CY20" s="64"/>
      <c r="CZ20" s="64"/>
      <c r="DA20" s="65">
        <v>280</v>
      </c>
      <c r="DB20" s="65">
        <v>177</v>
      </c>
      <c r="DC20" s="66">
        <f t="shared" si="8"/>
        <v>63.214285714285708</v>
      </c>
      <c r="DD20" s="64">
        <f t="shared" si="6"/>
        <v>20</v>
      </c>
      <c r="DE20" s="43">
        <v>2</v>
      </c>
      <c r="DF20" s="62">
        <v>22</v>
      </c>
      <c r="DG20" s="89"/>
      <c r="DH20" s="62">
        <v>40</v>
      </c>
      <c r="DI20" s="64"/>
      <c r="DJ20" s="67"/>
      <c r="DK20" s="67"/>
      <c r="DL20" s="68">
        <v>241</v>
      </c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K20" s="43">
        <v>160</v>
      </c>
      <c r="EL20" s="43">
        <v>347</v>
      </c>
      <c r="EM20" s="65">
        <v>157</v>
      </c>
    </row>
    <row r="21" spans="1:143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 t="e">
        <f>BI21-#REF!</f>
        <v>#REF!</v>
      </c>
      <c r="BL21" s="53"/>
      <c r="BM21" s="54"/>
      <c r="BN21" s="55"/>
      <c r="BO21" s="55" t="e">
        <f>BM21-#REF!</f>
        <v>#REF!</v>
      </c>
      <c r="BP21" s="53"/>
      <c r="BQ21" s="54"/>
      <c r="BR21" s="55"/>
      <c r="BS21" s="55" t="e">
        <f>BQ21-#REF!</f>
        <v>#REF!</v>
      </c>
      <c r="BT21" s="53"/>
      <c r="BU21" s="53"/>
      <c r="BV21" s="54"/>
      <c r="BW21" s="55"/>
      <c r="BX21" s="54" t="e">
        <f>BV21-#REF!</f>
        <v>#REF!</v>
      </c>
      <c r="BY21" s="54"/>
      <c r="BZ21" s="54"/>
      <c r="CA21" s="38">
        <v>100</v>
      </c>
      <c r="CB21" s="38">
        <v>150</v>
      </c>
      <c r="CC21" s="56"/>
      <c r="CD21" s="57"/>
      <c r="CE21" s="57"/>
      <c r="CF21" s="43"/>
      <c r="CG21" s="45"/>
      <c r="CH21" s="43"/>
      <c r="CI21" s="58">
        <v>100</v>
      </c>
      <c r="CJ21" s="59">
        <f t="shared" si="7"/>
        <v>100</v>
      </c>
      <c r="CK21" s="86"/>
      <c r="CL21" s="57"/>
      <c r="CM21" s="43"/>
      <c r="CN21" s="43">
        <v>100</v>
      </c>
      <c r="CO21" s="43">
        <f t="shared" si="2"/>
        <v>0</v>
      </c>
      <c r="CP21" s="43">
        <v>200</v>
      </c>
      <c r="CQ21" s="43">
        <f t="shared" si="3"/>
        <v>0</v>
      </c>
      <c r="CR21" s="61">
        <f t="shared" si="4"/>
        <v>20</v>
      </c>
      <c r="CS21" s="62"/>
      <c r="CT21" s="62">
        <f t="shared" si="5"/>
        <v>100</v>
      </c>
      <c r="CU21" s="64"/>
      <c r="CV21" s="64"/>
      <c r="CW21" s="64"/>
      <c r="CX21" s="64"/>
      <c r="CY21" s="64"/>
      <c r="CZ21" s="64"/>
      <c r="DA21" s="65">
        <v>0</v>
      </c>
      <c r="DB21" s="78">
        <v>100</v>
      </c>
      <c r="DC21" s="64">
        <v>0</v>
      </c>
      <c r="DD21" s="64">
        <f t="shared" si="6"/>
        <v>0</v>
      </c>
      <c r="DE21" s="43"/>
      <c r="DF21" s="62">
        <v>22</v>
      </c>
      <c r="DG21" s="64"/>
      <c r="DH21" s="62"/>
      <c r="DI21" s="64"/>
      <c r="DJ21" s="67"/>
      <c r="DK21" s="67"/>
      <c r="DL21" s="68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K21" s="43">
        <v>100</v>
      </c>
      <c r="EL21" s="43">
        <v>200</v>
      </c>
      <c r="EM21" s="78">
        <v>100</v>
      </c>
    </row>
    <row r="22" spans="1:143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 t="e">
        <f>BI22-#REF!</f>
        <v>#REF!</v>
      </c>
      <c r="BL22" s="53"/>
      <c r="BM22" s="54"/>
      <c r="BN22" s="55"/>
      <c r="BO22" s="55" t="e">
        <f>BM22-#REF!</f>
        <v>#REF!</v>
      </c>
      <c r="BP22" s="53"/>
      <c r="BQ22" s="54"/>
      <c r="BR22" s="55"/>
      <c r="BS22" s="55" t="e">
        <f>BQ22-#REF!</f>
        <v>#REF!</v>
      </c>
      <c r="BT22" s="53"/>
      <c r="BU22" s="53"/>
      <c r="BV22" s="54"/>
      <c r="BW22" s="55"/>
      <c r="BX22" s="54" t="e">
        <f>BV22-#REF!</f>
        <v>#REF!</v>
      </c>
      <c r="BY22" s="54"/>
      <c r="BZ22" s="54"/>
      <c r="CA22" s="38"/>
      <c r="CB22" s="38"/>
      <c r="CC22" s="56"/>
      <c r="CD22" s="57"/>
      <c r="CE22" s="57"/>
      <c r="CF22" s="57"/>
      <c r="CG22" s="56"/>
      <c r="CH22" s="57"/>
      <c r="CI22" s="58">
        <v>115</v>
      </c>
      <c r="CJ22" s="59">
        <f t="shared" si="7"/>
        <v>115</v>
      </c>
      <c r="CK22" s="87"/>
      <c r="CL22" s="43">
        <v>65</v>
      </c>
      <c r="CM22" s="43"/>
      <c r="CN22" s="43">
        <v>50</v>
      </c>
      <c r="CO22" s="43">
        <f t="shared" si="2"/>
        <v>0</v>
      </c>
      <c r="CP22" s="43">
        <v>125</v>
      </c>
      <c r="CQ22" s="43">
        <f t="shared" si="3"/>
        <v>0</v>
      </c>
      <c r="CR22" s="61">
        <f t="shared" si="4"/>
        <v>25</v>
      </c>
      <c r="CS22" s="62"/>
      <c r="CT22" s="62">
        <f t="shared" si="5"/>
        <v>100</v>
      </c>
      <c r="CU22" s="64"/>
      <c r="CV22" s="66"/>
      <c r="CW22" s="66"/>
      <c r="CX22" s="64"/>
      <c r="CY22" s="64"/>
      <c r="CZ22" s="64"/>
      <c r="DA22" s="65">
        <v>115</v>
      </c>
      <c r="DB22" s="78">
        <v>115</v>
      </c>
      <c r="DC22" s="64">
        <f t="shared" si="8"/>
        <v>100</v>
      </c>
      <c r="DD22" s="64">
        <f t="shared" si="6"/>
        <v>0</v>
      </c>
      <c r="DE22" s="43"/>
      <c r="DF22" s="63"/>
      <c r="DG22" s="66"/>
      <c r="DH22" s="62">
        <v>25</v>
      </c>
      <c r="DI22" s="64">
        <v>25</v>
      </c>
      <c r="DJ22" s="67"/>
      <c r="DK22" s="67"/>
      <c r="DL22" s="68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K22" s="43">
        <v>50</v>
      </c>
      <c r="EL22" s="43">
        <v>125</v>
      </c>
      <c r="EM22" s="78">
        <v>115</v>
      </c>
    </row>
    <row r="23" spans="1:143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 t="e">
        <f>BI23-#REF!</f>
        <v>#REF!</v>
      </c>
      <c r="BL23" s="53"/>
      <c r="BM23" s="54">
        <v>100</v>
      </c>
      <c r="BN23" s="55"/>
      <c r="BO23" s="55" t="e">
        <f>BM23-#REF!</f>
        <v>#REF!</v>
      </c>
      <c r="BP23" s="53"/>
      <c r="BQ23" s="54"/>
      <c r="BR23" s="55"/>
      <c r="BS23" s="55" t="e">
        <f>BQ23-#REF!</f>
        <v>#REF!</v>
      </c>
      <c r="BT23" s="53"/>
      <c r="BU23" s="53"/>
      <c r="BV23" s="54"/>
      <c r="BW23" s="55"/>
      <c r="BX23" s="54" t="e">
        <f>BV23-#REF!</f>
        <v>#REF!</v>
      </c>
      <c r="BY23" s="54"/>
      <c r="BZ23" s="54"/>
      <c r="CA23" s="38"/>
      <c r="CB23" s="38"/>
      <c r="CC23" s="56"/>
      <c r="CD23" s="57"/>
      <c r="CE23" s="57"/>
      <c r="CF23" s="57"/>
      <c r="CG23" s="56"/>
      <c r="CH23" s="57"/>
      <c r="CI23" s="58">
        <v>250</v>
      </c>
      <c r="CJ23" s="59">
        <f t="shared" si="7"/>
        <v>250</v>
      </c>
      <c r="CK23" s="87"/>
      <c r="CL23" s="57"/>
      <c r="CM23" s="57"/>
      <c r="CN23" s="43">
        <v>250</v>
      </c>
      <c r="CO23" s="43">
        <f t="shared" si="2"/>
        <v>0</v>
      </c>
      <c r="CP23" s="43">
        <v>625</v>
      </c>
      <c r="CQ23" s="43">
        <f t="shared" si="3"/>
        <v>0</v>
      </c>
      <c r="CR23" s="61">
        <f t="shared" si="4"/>
        <v>25</v>
      </c>
      <c r="CS23" s="62"/>
      <c r="CT23" s="62">
        <f t="shared" si="5"/>
        <v>100</v>
      </c>
      <c r="CU23" s="64"/>
      <c r="CV23" s="66"/>
      <c r="CW23" s="66"/>
      <c r="CX23" s="64"/>
      <c r="CY23" s="64"/>
      <c r="CZ23" s="64"/>
      <c r="DA23" s="65">
        <v>420</v>
      </c>
      <c r="DB23" s="64">
        <v>300</v>
      </c>
      <c r="DC23" s="66">
        <f t="shared" si="8"/>
        <v>71.428571428571431</v>
      </c>
      <c r="DD23" s="64">
        <f t="shared" si="6"/>
        <v>0</v>
      </c>
      <c r="DE23" s="43"/>
      <c r="DF23" s="63"/>
      <c r="DG23" s="66"/>
      <c r="DH23" s="62">
        <v>65</v>
      </c>
      <c r="DI23" s="64"/>
      <c r="DJ23" s="67"/>
      <c r="DK23" s="67"/>
      <c r="DL23" s="68"/>
      <c r="DM23" s="69">
        <v>120</v>
      </c>
      <c r="DN23" s="69">
        <v>80</v>
      </c>
      <c r="DO23" s="69">
        <v>120</v>
      </c>
      <c r="DP23" s="51">
        <v>1200</v>
      </c>
      <c r="DQ23" s="51">
        <f>DP23/DO23*10</f>
        <v>100</v>
      </c>
      <c r="DR23" s="69">
        <v>9</v>
      </c>
      <c r="DS23" s="51">
        <v>7</v>
      </c>
      <c r="DT23" s="69">
        <v>2</v>
      </c>
      <c r="DU23" s="51">
        <v>40</v>
      </c>
      <c r="DV23" s="51">
        <f>DU23/DT23*10</f>
        <v>200</v>
      </c>
      <c r="DW23" s="69">
        <v>7</v>
      </c>
      <c r="DX23" s="51">
        <v>5</v>
      </c>
      <c r="DY23" s="69">
        <v>2</v>
      </c>
      <c r="DZ23" s="51">
        <v>20</v>
      </c>
      <c r="EA23" s="51">
        <f>DZ23/DY23*10</f>
        <v>100</v>
      </c>
      <c r="EB23" s="51"/>
      <c r="EC23" s="51"/>
      <c r="ED23" s="51"/>
      <c r="EE23" s="51"/>
      <c r="EF23" s="51">
        <f>DR23+DW23+EB23</f>
        <v>16</v>
      </c>
      <c r="EG23" s="69">
        <f>DT23+DY23+EC23</f>
        <v>4</v>
      </c>
      <c r="EH23" s="51">
        <f>DU23+DZ23+ED23</f>
        <v>60</v>
      </c>
      <c r="EI23" s="51">
        <f>EH23/EG23*10</f>
        <v>150</v>
      </c>
      <c r="EK23" s="43">
        <v>250</v>
      </c>
      <c r="EL23" s="43">
        <v>625</v>
      </c>
      <c r="EM23" s="64">
        <v>300</v>
      </c>
    </row>
    <row r="24" spans="1:143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 t="e">
        <f>BI24-#REF!</f>
        <v>#REF!</v>
      </c>
      <c r="BL24" s="53">
        <v>1840</v>
      </c>
      <c r="BM24" s="54">
        <v>1414</v>
      </c>
      <c r="BN24" s="55">
        <f>BM24/BL24*100</f>
        <v>76.847826086956516</v>
      </c>
      <c r="BO24" s="55" t="e">
        <f>BM24-#REF!</f>
        <v>#REF!</v>
      </c>
      <c r="BP24" s="53">
        <v>3700</v>
      </c>
      <c r="BQ24" s="54">
        <v>1522</v>
      </c>
      <c r="BR24" s="55">
        <f>BQ24/BP24*100</f>
        <v>41.135135135135137</v>
      </c>
      <c r="BS24" s="55" t="e">
        <f>BQ24-#REF!</f>
        <v>#REF!</v>
      </c>
      <c r="BT24" s="53"/>
      <c r="BU24" s="53"/>
      <c r="BV24" s="54"/>
      <c r="BW24" s="55"/>
      <c r="BX24" s="54" t="e">
        <f>BV24-#REF!</f>
        <v>#REF!</v>
      </c>
      <c r="BY24" s="54">
        <v>1522</v>
      </c>
      <c r="BZ24" s="54"/>
      <c r="CA24" s="38"/>
      <c r="CB24" s="38"/>
      <c r="CC24" s="56">
        <f>((BM24*0.45)+(BQ24*0.34)+(BV24/1.33*0.18)+(CB24*0.2))/DL24*10</f>
        <v>42.263003663003673</v>
      </c>
      <c r="CD24" s="57" t="e">
        <f>(BO24*0.45+BS24*0.35+(BX24/1.33*0.17))/DL24*10</f>
        <v>#REF!</v>
      </c>
      <c r="CE24" s="57">
        <v>26.7</v>
      </c>
      <c r="CF24" s="43"/>
      <c r="CG24" s="45">
        <v>100</v>
      </c>
      <c r="CH24" s="43"/>
      <c r="CI24" s="58">
        <v>100</v>
      </c>
      <c r="CJ24" s="59">
        <f t="shared" si="7"/>
        <v>100</v>
      </c>
      <c r="CK24" s="87"/>
      <c r="CL24" s="43">
        <v>100</v>
      </c>
      <c r="CM24" s="43"/>
      <c r="CN24" s="43">
        <v>0</v>
      </c>
      <c r="CO24" s="43">
        <f t="shared" si="2"/>
        <v>0</v>
      </c>
      <c r="CP24" s="43">
        <v>0</v>
      </c>
      <c r="CQ24" s="43">
        <f t="shared" si="3"/>
        <v>0</v>
      </c>
      <c r="CR24" s="61">
        <v>0</v>
      </c>
      <c r="CS24" s="62"/>
      <c r="CT24" s="62">
        <f t="shared" si="5"/>
        <v>100</v>
      </c>
      <c r="CU24" s="64"/>
      <c r="CV24" s="66"/>
      <c r="CW24" s="66"/>
      <c r="CX24" s="64"/>
      <c r="CY24" s="64"/>
      <c r="CZ24" s="64"/>
      <c r="DA24" s="65">
        <v>180</v>
      </c>
      <c r="DB24" s="78">
        <v>180</v>
      </c>
      <c r="DC24" s="64">
        <f t="shared" si="8"/>
        <v>100</v>
      </c>
      <c r="DD24" s="64">
        <f t="shared" si="6"/>
        <v>0</v>
      </c>
      <c r="DE24" s="43"/>
      <c r="DF24" s="63"/>
      <c r="DG24" s="66"/>
      <c r="DH24" s="62"/>
      <c r="DI24" s="64"/>
      <c r="DJ24" s="67"/>
      <c r="DK24" s="67"/>
      <c r="DL24" s="68">
        <v>273</v>
      </c>
      <c r="DM24" s="69"/>
      <c r="DN24" s="69"/>
      <c r="DO24" s="69"/>
      <c r="DP24" s="51"/>
      <c r="DQ24" s="51"/>
      <c r="DR24" s="69"/>
      <c r="DS24" s="51"/>
      <c r="DT24" s="69"/>
      <c r="DU24" s="51"/>
      <c r="DV24" s="51"/>
      <c r="DW24" s="69"/>
      <c r="DX24" s="51"/>
      <c r="DY24" s="69"/>
      <c r="DZ24" s="51"/>
      <c r="EA24" s="51"/>
      <c r="EB24" s="51"/>
      <c r="EC24" s="51"/>
      <c r="ED24" s="51"/>
      <c r="EE24" s="51"/>
      <c r="EF24" s="51"/>
      <c r="EG24" s="69"/>
      <c r="EH24" s="51"/>
      <c r="EI24" s="51"/>
      <c r="EK24" s="43">
        <v>0</v>
      </c>
      <c r="EL24" s="43">
        <v>0</v>
      </c>
      <c r="EM24" s="64">
        <v>180</v>
      </c>
    </row>
    <row r="25" spans="1:143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 t="e">
        <f>BI25-#REF!</f>
        <v>#REF!</v>
      </c>
      <c r="BL25" s="53"/>
      <c r="BM25" s="54"/>
      <c r="BN25" s="55"/>
      <c r="BO25" s="55" t="e">
        <f>BM25-#REF!</f>
        <v>#REF!</v>
      </c>
      <c r="BP25" s="53"/>
      <c r="BQ25" s="54"/>
      <c r="BR25" s="55"/>
      <c r="BS25" s="55" t="e">
        <f>BQ25-#REF!</f>
        <v>#REF!</v>
      </c>
      <c r="BT25" s="53"/>
      <c r="BU25" s="53"/>
      <c r="BV25" s="54"/>
      <c r="BW25" s="55"/>
      <c r="BX25" s="54" t="e">
        <f>BV25-#REF!</f>
        <v>#REF!</v>
      </c>
      <c r="BY25" s="54"/>
      <c r="BZ25" s="54"/>
      <c r="CA25" s="38"/>
      <c r="CB25" s="38"/>
      <c r="CC25" s="56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345</v>
      </c>
      <c r="CX25" s="92">
        <f>CW25/CV25*100</f>
        <v>98.571428571428584</v>
      </c>
      <c r="CY25" s="92">
        <v>90</v>
      </c>
      <c r="CZ25" s="92">
        <v>180</v>
      </c>
      <c r="DA25" s="93">
        <v>200</v>
      </c>
      <c r="DB25" s="94"/>
      <c r="DC25" s="66">
        <f t="shared" si="8"/>
        <v>0</v>
      </c>
      <c r="DD25" s="64">
        <f t="shared" si="6"/>
        <v>0</v>
      </c>
      <c r="DE25" s="57"/>
      <c r="DF25" s="95"/>
      <c r="DG25" s="94"/>
      <c r="DH25" s="95"/>
      <c r="DI25" s="94"/>
      <c r="DJ25" s="324">
        <v>15</v>
      </c>
      <c r="DK25" s="96"/>
      <c r="DL25" s="97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K25" s="43"/>
      <c r="EL25" s="43"/>
      <c r="EM25" s="94"/>
    </row>
    <row r="26" spans="1:143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 t="e">
        <f>BI26-#REF!</f>
        <v>#REF!</v>
      </c>
      <c r="BL26" s="53">
        <v>1500</v>
      </c>
      <c r="BM26" s="54">
        <v>1500</v>
      </c>
      <c r="BN26" s="55">
        <f>BM26/BL26*100</f>
        <v>100</v>
      </c>
      <c r="BO26" s="55" t="e">
        <f>BM26-#REF!</f>
        <v>#REF!</v>
      </c>
      <c r="BP26" s="53"/>
      <c r="BQ26" s="54"/>
      <c r="BR26" s="55"/>
      <c r="BS26" s="55" t="e">
        <f>BQ26-#REF!</f>
        <v>#REF!</v>
      </c>
      <c r="BT26" s="53"/>
      <c r="BU26" s="53"/>
      <c r="BV26" s="54"/>
      <c r="BW26" s="55"/>
      <c r="BX26" s="54" t="e">
        <f>BV26-#REF!</f>
        <v>#REF!</v>
      </c>
      <c r="BY26" s="54"/>
      <c r="BZ26" s="54"/>
      <c r="CA26" s="38">
        <v>35</v>
      </c>
      <c r="CB26" s="38">
        <v>42</v>
      </c>
      <c r="CC26" s="56">
        <f>((BM26*0.45)+(BQ26*0.34)+(BV26/1.33*0.18)+(CB26*0.2))/DL26*10</f>
        <v>13.066921606118546</v>
      </c>
      <c r="CD26" s="57" t="e">
        <f>(BO26*0.45+BS26*0.35+(BX26/1.33*0.17))/DL26*10</f>
        <v>#REF!</v>
      </c>
      <c r="CE26" s="57"/>
      <c r="CF26" s="43">
        <v>484</v>
      </c>
      <c r="CG26" s="45">
        <v>270</v>
      </c>
      <c r="CH26" s="80">
        <v>484</v>
      </c>
      <c r="CI26" s="58">
        <v>800</v>
      </c>
      <c r="CJ26" s="59">
        <f t="shared" si="7"/>
        <v>800</v>
      </c>
      <c r="CK26" s="87"/>
      <c r="CL26" s="43">
        <v>198</v>
      </c>
      <c r="CM26" s="57"/>
      <c r="CN26" s="43">
        <v>602</v>
      </c>
      <c r="CO26" s="43">
        <f>CN26-EK26</f>
        <v>0</v>
      </c>
      <c r="CP26" s="43">
        <v>1116</v>
      </c>
      <c r="CQ26" s="43">
        <f>CP26-EL26</f>
        <v>0</v>
      </c>
      <c r="CR26" s="61">
        <f t="shared" si="4"/>
        <v>18.538205980066444</v>
      </c>
      <c r="CS26" s="62"/>
      <c r="CT26" s="62">
        <f>CJ26/CI26*100</f>
        <v>100</v>
      </c>
      <c r="CU26" s="64"/>
      <c r="CV26" s="66"/>
      <c r="CW26" s="57"/>
      <c r="CX26" s="43"/>
      <c r="CY26" s="43"/>
      <c r="CZ26" s="43"/>
      <c r="DA26" s="100">
        <v>775</v>
      </c>
      <c r="DB26" s="43">
        <v>864</v>
      </c>
      <c r="DC26" s="64">
        <f t="shared" si="8"/>
        <v>111.48387096774192</v>
      </c>
      <c r="DD26" s="64">
        <f t="shared" si="6"/>
        <v>0</v>
      </c>
      <c r="DE26" s="43"/>
      <c r="DF26" s="61"/>
      <c r="DG26" s="80">
        <v>132</v>
      </c>
      <c r="DH26" s="101"/>
      <c r="DI26" s="80">
        <v>18</v>
      </c>
      <c r="DJ26" s="102"/>
      <c r="DK26" s="102"/>
      <c r="DL26" s="51">
        <v>523</v>
      </c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43">
        <v>602</v>
      </c>
      <c r="EL26" s="43">
        <v>1116</v>
      </c>
      <c r="EM26" s="43">
        <v>864</v>
      </c>
    </row>
    <row r="27" spans="1:143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54"/>
      <c r="CA27" s="38"/>
      <c r="CB27" s="38"/>
      <c r="CC27" s="56"/>
      <c r="CD27" s="57"/>
      <c r="CE27" s="57"/>
      <c r="CF27" s="43"/>
      <c r="CG27" s="45"/>
      <c r="CH27" s="43"/>
      <c r="CI27" s="58">
        <v>85</v>
      </c>
      <c r="CJ27" s="59">
        <f t="shared" si="7"/>
        <v>85</v>
      </c>
      <c r="CK27" s="87"/>
      <c r="CL27" s="57"/>
      <c r="CM27" s="57"/>
      <c r="CN27" s="43">
        <v>85</v>
      </c>
      <c r="CO27" s="43">
        <f>CN27-EK27</f>
        <v>0</v>
      </c>
      <c r="CP27" s="43">
        <v>209</v>
      </c>
      <c r="CQ27" s="43"/>
      <c r="CR27" s="61"/>
      <c r="CS27" s="62"/>
      <c r="CT27" s="62">
        <f>CJ27/CI27*100</f>
        <v>100</v>
      </c>
      <c r="CU27" s="64"/>
      <c r="CV27" s="66"/>
      <c r="CW27" s="57"/>
      <c r="CX27" s="43"/>
      <c r="CY27" s="43"/>
      <c r="CZ27" s="43"/>
      <c r="DA27" s="100"/>
      <c r="DB27" s="80"/>
      <c r="DC27" s="66"/>
      <c r="DD27" s="64"/>
      <c r="DE27" s="43"/>
      <c r="DF27" s="61"/>
      <c r="DG27" s="80"/>
      <c r="DH27" s="101"/>
      <c r="DI27" s="80"/>
      <c r="DJ27" s="102"/>
      <c r="DK27" s="102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43">
        <v>85</v>
      </c>
      <c r="EL27" s="43">
        <v>209</v>
      </c>
      <c r="EM27" s="80"/>
    </row>
    <row r="28" spans="1:143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16">SUM(I5:I26)</f>
        <v>20674</v>
      </c>
      <c r="J28" s="41">
        <f t="shared" si="16"/>
        <v>12393</v>
      </c>
      <c r="K28" s="41">
        <f t="shared" si="16"/>
        <v>6684</v>
      </c>
      <c r="L28" s="41">
        <f t="shared" si="16"/>
        <v>3925</v>
      </c>
      <c r="M28" s="41">
        <f t="shared" si="16"/>
        <v>20</v>
      </c>
      <c r="N28" s="41">
        <f t="shared" si="16"/>
        <v>20674</v>
      </c>
      <c r="O28" s="41">
        <f t="shared" si="16"/>
        <v>4542</v>
      </c>
      <c r="P28" s="41">
        <f t="shared" si="16"/>
        <v>0</v>
      </c>
      <c r="Q28" s="41">
        <f t="shared" si="16"/>
        <v>19344</v>
      </c>
      <c r="R28" s="41">
        <f t="shared" si="16"/>
        <v>19344</v>
      </c>
      <c r="S28" s="45">
        <f t="shared" si="1"/>
        <v>100</v>
      </c>
      <c r="T28" s="45" t="e">
        <f>R28-#REF!</f>
        <v>#REF!</v>
      </c>
      <c r="U28" s="41">
        <f t="shared" ref="U28:BI28" si="17">SUM(U5:U26)</f>
        <v>550</v>
      </c>
      <c r="V28" s="41">
        <f t="shared" si="17"/>
        <v>700</v>
      </c>
      <c r="W28" s="41">
        <f t="shared" si="17"/>
        <v>0</v>
      </c>
      <c r="X28" s="41">
        <f t="shared" si="17"/>
        <v>0</v>
      </c>
      <c r="Y28" s="41">
        <f t="shared" si="17"/>
        <v>20</v>
      </c>
      <c r="Z28" s="41">
        <f t="shared" si="17"/>
        <v>1080</v>
      </c>
      <c r="AA28" s="41">
        <f t="shared" si="17"/>
        <v>1249</v>
      </c>
      <c r="AB28" s="41">
        <f t="shared" si="17"/>
        <v>2061</v>
      </c>
      <c r="AC28" s="41">
        <f t="shared" si="17"/>
        <v>2287</v>
      </c>
      <c r="AD28" s="41">
        <f t="shared" si="17"/>
        <v>965</v>
      </c>
      <c r="AE28" s="41">
        <f t="shared" si="17"/>
        <v>444</v>
      </c>
      <c r="AF28" s="41">
        <f t="shared" si="17"/>
        <v>442</v>
      </c>
      <c r="AG28" s="41">
        <f t="shared" si="17"/>
        <v>120</v>
      </c>
      <c r="AH28" s="41">
        <f t="shared" si="17"/>
        <v>0</v>
      </c>
      <c r="AI28" s="41">
        <f t="shared" si="17"/>
        <v>0</v>
      </c>
      <c r="AJ28" s="41">
        <f t="shared" si="17"/>
        <v>465</v>
      </c>
      <c r="AK28" s="41">
        <f t="shared" si="17"/>
        <v>460</v>
      </c>
      <c r="AL28" s="41">
        <f t="shared" si="17"/>
        <v>70</v>
      </c>
      <c r="AM28" s="41">
        <f t="shared" si="17"/>
        <v>55</v>
      </c>
      <c r="AN28" s="41">
        <f t="shared" si="17"/>
        <v>21</v>
      </c>
      <c r="AO28" s="41">
        <f t="shared" si="17"/>
        <v>9</v>
      </c>
      <c r="AP28" s="41">
        <f t="shared" si="17"/>
        <v>25</v>
      </c>
      <c r="AQ28" s="41">
        <f t="shared" si="17"/>
        <v>4069</v>
      </c>
      <c r="AR28" s="41">
        <f t="shared" si="17"/>
        <v>4204</v>
      </c>
      <c r="AS28" s="41">
        <f t="shared" si="17"/>
        <v>0</v>
      </c>
      <c r="AT28" s="41">
        <f t="shared" si="17"/>
        <v>0</v>
      </c>
      <c r="AU28" s="41">
        <f t="shared" si="17"/>
        <v>0</v>
      </c>
      <c r="AV28" s="41">
        <f t="shared" si="17"/>
        <v>0</v>
      </c>
      <c r="AW28" s="41">
        <f t="shared" si="17"/>
        <v>0</v>
      </c>
      <c r="AX28" s="41">
        <f t="shared" si="17"/>
        <v>0</v>
      </c>
      <c r="AY28" s="41">
        <f t="shared" si="17"/>
        <v>0</v>
      </c>
      <c r="AZ28" s="41">
        <f t="shared" si="17"/>
        <v>0</v>
      </c>
      <c r="BA28" s="41">
        <f t="shared" si="17"/>
        <v>0</v>
      </c>
      <c r="BB28" s="41">
        <f t="shared" si="17"/>
        <v>2192</v>
      </c>
      <c r="BC28" s="41">
        <f t="shared" si="17"/>
        <v>15248</v>
      </c>
      <c r="BD28" s="41">
        <f t="shared" si="17"/>
        <v>415</v>
      </c>
      <c r="BE28" s="41">
        <f t="shared" si="17"/>
        <v>550</v>
      </c>
      <c r="BF28" s="41">
        <f t="shared" si="17"/>
        <v>290</v>
      </c>
      <c r="BG28" s="41">
        <f t="shared" si="17"/>
        <v>61</v>
      </c>
      <c r="BH28" s="105">
        <f t="shared" si="17"/>
        <v>21187</v>
      </c>
      <c r="BI28" s="106">
        <f t="shared" si="17"/>
        <v>21187</v>
      </c>
      <c r="BJ28" s="107">
        <f>BI28/BH28*100</f>
        <v>100</v>
      </c>
      <c r="BK28" s="108" t="e">
        <f>SUM(BK5:BK26)</f>
        <v>#REF!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 t="e">
        <f>SUM(BO5:BO26)</f>
        <v>#REF!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 t="e">
        <f>SUM(BS5:BS26)</f>
        <v>#REF!</v>
      </c>
      <c r="BT28" s="106">
        <f>SUM(BT5:BT26)</f>
        <v>61100</v>
      </c>
      <c r="BU28" s="106">
        <f>SUM(BU5:BU26)</f>
        <v>81263</v>
      </c>
      <c r="BV28" s="106">
        <f>SUM(BV5:BV26)</f>
        <v>55315</v>
      </c>
      <c r="BW28" s="107">
        <f t="shared" si="12"/>
        <v>68.069108942569187</v>
      </c>
      <c r="BX28" s="106" t="e">
        <f>SUM(BX5:BX26)</f>
        <v>#REF!</v>
      </c>
      <c r="BY28" s="106">
        <f>SUM(BY5:BY26)</f>
        <v>17171</v>
      </c>
      <c r="BZ28" s="41">
        <f>SUM(BZ5:BZ27)</f>
        <v>1005</v>
      </c>
      <c r="CA28" s="41">
        <f>SUM(CA5:CA27)</f>
        <v>11440</v>
      </c>
      <c r="CB28" s="41">
        <f>SUM(CB5:CB27)</f>
        <v>13982</v>
      </c>
      <c r="CC28" s="109">
        <f>((BM28*0.45)+(BQ28*0.34)+(BV28/1.33*0.18)+(CB28*0.2))/DL28*10</f>
        <v>27.26055055815025</v>
      </c>
      <c r="CD28" s="109" t="e">
        <f>(BO28*0.45+BS28*0.35+(BX28/1.33*0.17))/DL28*10</f>
        <v>#REF!</v>
      </c>
      <c r="CE28" s="109"/>
      <c r="CF28" s="110">
        <f t="shared" ref="CF28:CM28" si="18">SUM(CF5:CF27)</f>
        <v>6691</v>
      </c>
      <c r="CG28" s="110">
        <f t="shared" si="18"/>
        <v>6514</v>
      </c>
      <c r="CH28" s="110">
        <f t="shared" si="18"/>
        <v>6809</v>
      </c>
      <c r="CI28" s="110">
        <f t="shared" si="18"/>
        <v>25005</v>
      </c>
      <c r="CJ28" s="110">
        <f>SUM(CJ5:CJ27)</f>
        <v>25005</v>
      </c>
      <c r="CK28" s="110">
        <f t="shared" si="18"/>
        <v>1109</v>
      </c>
      <c r="CL28" s="110">
        <f t="shared" si="18"/>
        <v>3112</v>
      </c>
      <c r="CM28" s="110">
        <f t="shared" si="18"/>
        <v>0</v>
      </c>
      <c r="CN28" s="110">
        <f>SUM(CN5:CN27)</f>
        <v>21893</v>
      </c>
      <c r="CO28" s="110">
        <f>SUM(CO5:CO27)</f>
        <v>0</v>
      </c>
      <c r="CP28" s="110">
        <f>SUM(CP5:CP27)</f>
        <v>54238.6</v>
      </c>
      <c r="CQ28" s="110">
        <f>SUM(CQ5:CQ27)</f>
        <v>272</v>
      </c>
      <c r="CR28" s="61">
        <f t="shared" si="4"/>
        <v>24.774402777143379</v>
      </c>
      <c r="CS28" s="111">
        <f>SUM(CS5:CS26)</f>
        <v>1077</v>
      </c>
      <c r="CT28" s="62">
        <f>CJ28/CI28*100</f>
        <v>100</v>
      </c>
      <c r="CU28" s="110">
        <f>SUM(CU5:CU26)</f>
        <v>0</v>
      </c>
      <c r="CV28" s="110">
        <f t="shared" ref="CV28:EI28" si="19">SUM(CV5:CV26)</f>
        <v>705</v>
      </c>
      <c r="CW28" s="110">
        <f t="shared" si="19"/>
        <v>700</v>
      </c>
      <c r="CX28" s="110">
        <f>CW28/CV28*100</f>
        <v>99.290780141843967</v>
      </c>
      <c r="CY28" s="110">
        <f>SUM(CY5:CY27)</f>
        <v>210</v>
      </c>
      <c r="CZ28" s="110">
        <f>SUM(CZ5:CZ27)</f>
        <v>348</v>
      </c>
      <c r="DA28" s="45">
        <f t="shared" si="19"/>
        <v>21046</v>
      </c>
      <c r="DB28" s="45">
        <f>SUM(DB5:DB27)</f>
        <v>14328</v>
      </c>
      <c r="DC28" s="113">
        <f t="shared" si="8"/>
        <v>68.079445025182935</v>
      </c>
      <c r="DD28" s="45">
        <f t="shared" si="19"/>
        <v>473</v>
      </c>
      <c r="DE28" s="45">
        <f t="shared" si="19"/>
        <v>23</v>
      </c>
      <c r="DF28" s="45">
        <f t="shared" si="19"/>
        <v>1455</v>
      </c>
      <c r="DG28" s="45">
        <f>SUM(DG5:DG25)</f>
        <v>1151</v>
      </c>
      <c r="DH28" s="45">
        <f>SUM(DH5:DH26)</f>
        <v>4879</v>
      </c>
      <c r="DI28" s="45">
        <f>SUM(DI5:DI25)</f>
        <v>5528</v>
      </c>
      <c r="DJ28" s="114">
        <f t="shared" si="19"/>
        <v>64</v>
      </c>
      <c r="DK28" s="114">
        <f t="shared" si="19"/>
        <v>43</v>
      </c>
      <c r="DL28" s="114">
        <f t="shared" si="19"/>
        <v>14360</v>
      </c>
      <c r="DM28" s="114">
        <f t="shared" si="19"/>
        <v>423</v>
      </c>
      <c r="DN28" s="114">
        <f t="shared" si="19"/>
        <v>95</v>
      </c>
      <c r="DO28" s="114">
        <f t="shared" si="19"/>
        <v>423</v>
      </c>
      <c r="DP28" s="114">
        <f t="shared" si="19"/>
        <v>5514</v>
      </c>
      <c r="DQ28" s="114">
        <f t="shared" si="19"/>
        <v>1233.3694963573012</v>
      </c>
      <c r="DR28" s="114">
        <f t="shared" si="19"/>
        <v>34</v>
      </c>
      <c r="DS28" s="114">
        <f t="shared" si="19"/>
        <v>7</v>
      </c>
      <c r="DT28" s="114">
        <f t="shared" si="19"/>
        <v>27</v>
      </c>
      <c r="DU28" s="114">
        <f t="shared" si="19"/>
        <v>400</v>
      </c>
      <c r="DV28" s="114">
        <f t="shared" si="19"/>
        <v>344</v>
      </c>
      <c r="DW28" s="114">
        <f t="shared" si="19"/>
        <v>27</v>
      </c>
      <c r="DX28" s="114">
        <f t="shared" si="19"/>
        <v>5</v>
      </c>
      <c r="DY28" s="114">
        <f t="shared" si="19"/>
        <v>22</v>
      </c>
      <c r="DZ28" s="114">
        <f t="shared" si="19"/>
        <v>338</v>
      </c>
      <c r="EA28" s="114">
        <f t="shared" si="19"/>
        <v>259</v>
      </c>
      <c r="EB28" s="114">
        <f t="shared" si="19"/>
        <v>25</v>
      </c>
      <c r="EC28" s="114">
        <f t="shared" si="19"/>
        <v>25</v>
      </c>
      <c r="ED28" s="114">
        <f t="shared" si="19"/>
        <v>1957</v>
      </c>
      <c r="EE28" s="114">
        <f t="shared" si="19"/>
        <v>782.8</v>
      </c>
      <c r="EF28" s="114">
        <f t="shared" si="19"/>
        <v>86</v>
      </c>
      <c r="EG28" s="114">
        <f t="shared" si="19"/>
        <v>74</v>
      </c>
      <c r="EH28" s="114">
        <f t="shared" si="19"/>
        <v>2695</v>
      </c>
      <c r="EI28" s="114">
        <f t="shared" si="19"/>
        <v>526.42857142857144</v>
      </c>
      <c r="EJ28" s="114">
        <f>SUM(EJ5:EJ26)</f>
        <v>0</v>
      </c>
      <c r="EK28" s="114">
        <f>SUM(EK5:EK27)</f>
        <v>21893</v>
      </c>
      <c r="EL28" s="114">
        <f>SUM(EL5:EL27)</f>
        <v>53966.6</v>
      </c>
      <c r="EM28" s="114">
        <f>SUM(EM5:EM27)</f>
        <v>13855</v>
      </c>
    </row>
    <row r="29" spans="1:143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2"/>
        <v>72.180451127819538</v>
      </c>
      <c r="BX29" s="123"/>
      <c r="BY29" s="123">
        <v>560</v>
      </c>
      <c r="BZ29" s="123"/>
      <c r="CA29" s="125">
        <v>3500</v>
      </c>
      <c r="CB29" s="125">
        <v>4550</v>
      </c>
      <c r="CC29" s="109">
        <f>((BM29*0.45)+(BQ29*0.34)+(BV29/1.33*0.18)+(CB29*0.2))/DL29*10</f>
        <v>23.596675461191122</v>
      </c>
      <c r="CD29" s="125"/>
      <c r="CE29" s="125"/>
      <c r="CF29" s="125">
        <v>600</v>
      </c>
      <c r="CG29" s="125">
        <v>600</v>
      </c>
      <c r="CH29" s="127">
        <v>505</v>
      </c>
      <c r="CI29" s="127">
        <v>8096</v>
      </c>
      <c r="CJ29" s="278">
        <f>CL29+CN29</f>
        <v>8096</v>
      </c>
      <c r="CK29" s="127">
        <v>20</v>
      </c>
      <c r="CL29" s="127">
        <v>1100</v>
      </c>
      <c r="CM29" s="127"/>
      <c r="CN29" s="127">
        <v>6996</v>
      </c>
      <c r="CO29" s="127"/>
      <c r="CP29" s="127">
        <v>15391</v>
      </c>
      <c r="CQ29" s="127"/>
      <c r="CR29" s="128">
        <f t="shared" si="4"/>
        <v>21.999714122355631</v>
      </c>
      <c r="CS29" s="129"/>
      <c r="CT29" s="405">
        <f>CJ29/CI29*100</f>
        <v>100</v>
      </c>
      <c r="CU29" s="127"/>
      <c r="CV29" s="127"/>
      <c r="CW29" s="130"/>
      <c r="CX29" s="131"/>
      <c r="CY29" s="323"/>
      <c r="CZ29" s="323"/>
      <c r="DA29" s="132"/>
      <c r="DB29" s="132">
        <v>4200</v>
      </c>
      <c r="DC29" s="133"/>
      <c r="DD29" s="132"/>
      <c r="DE29" s="132"/>
      <c r="DF29" s="130"/>
      <c r="DG29" s="130"/>
      <c r="DH29" s="130"/>
      <c r="DI29" s="130"/>
      <c r="DJ29" s="279"/>
      <c r="DK29" s="279"/>
      <c r="DL29" s="135">
        <v>2163</v>
      </c>
      <c r="DM29" s="134">
        <v>553</v>
      </c>
      <c r="DN29" s="134"/>
      <c r="DO29" s="134">
        <v>549</v>
      </c>
      <c r="DP29" s="134">
        <v>7023</v>
      </c>
      <c r="DQ29" s="136">
        <f>DP29/DO29*10</f>
        <v>127.92349726775956</v>
      </c>
      <c r="DR29" s="134"/>
      <c r="DS29" s="134"/>
      <c r="DT29" s="134">
        <v>20</v>
      </c>
      <c r="DU29" s="134">
        <v>650</v>
      </c>
      <c r="DV29" s="137">
        <f>DU29/DT29*10</f>
        <v>325</v>
      </c>
      <c r="DW29" s="134"/>
      <c r="DX29" s="134"/>
      <c r="DY29" s="134">
        <v>16</v>
      </c>
      <c r="DZ29" s="134">
        <v>384</v>
      </c>
      <c r="EA29" s="137">
        <f>DZ29/DY29*10</f>
        <v>240</v>
      </c>
      <c r="EB29" s="134"/>
      <c r="EC29" s="134">
        <v>27</v>
      </c>
      <c r="ED29" s="134">
        <v>832</v>
      </c>
      <c r="EE29" s="137">
        <f>ED29/EC29*10</f>
        <v>308.14814814814815</v>
      </c>
      <c r="EF29" s="134"/>
      <c r="EG29" s="134">
        <f>DT29+DY29+EC29</f>
        <v>63</v>
      </c>
      <c r="EH29" s="134">
        <f>DU29+DZ29+ED29</f>
        <v>1866</v>
      </c>
      <c r="EI29" s="137">
        <f>EH29/EG29*10</f>
        <v>296.1904761904762</v>
      </c>
    </row>
    <row r="30" spans="1:143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44038</v>
      </c>
      <c r="BW30" s="146">
        <f t="shared" si="12"/>
        <v>60.326027397260276</v>
      </c>
      <c r="BX30" s="145"/>
      <c r="BY30" s="145">
        <v>9386</v>
      </c>
      <c r="BZ30" s="145"/>
      <c r="CA30" s="147">
        <v>20653</v>
      </c>
      <c r="CB30" s="147">
        <v>11165</v>
      </c>
      <c r="CC30" s="148">
        <v>23.8</v>
      </c>
      <c r="CD30" s="147"/>
      <c r="CE30" s="147"/>
      <c r="CF30" s="147">
        <v>6760</v>
      </c>
      <c r="CG30" s="147">
        <v>7600</v>
      </c>
      <c r="CH30" s="147">
        <v>6654</v>
      </c>
      <c r="CI30" s="147">
        <v>24880</v>
      </c>
      <c r="CJ30" s="147"/>
      <c r="CK30" s="147"/>
      <c r="CL30" s="147">
        <v>173</v>
      </c>
      <c r="CM30" s="147"/>
      <c r="CN30" s="147">
        <v>13356</v>
      </c>
      <c r="CO30" s="147"/>
      <c r="CP30" s="147">
        <v>16762</v>
      </c>
      <c r="CQ30" s="147"/>
      <c r="CR30" s="128">
        <f t="shared" si="4"/>
        <v>12.55016471997604</v>
      </c>
      <c r="CS30" s="149"/>
      <c r="CT30" s="149">
        <v>54</v>
      </c>
      <c r="CU30" s="147"/>
      <c r="CV30" s="147">
        <v>700</v>
      </c>
      <c r="CW30" s="147">
        <v>195</v>
      </c>
      <c r="CX30" s="150"/>
      <c r="CY30" s="150"/>
      <c r="CZ30" s="150"/>
      <c r="DA30" s="147">
        <v>21035</v>
      </c>
      <c r="DB30" s="147">
        <v>16534</v>
      </c>
      <c r="DC30" s="151">
        <f t="shared" si="8"/>
        <v>78.602329450915136</v>
      </c>
      <c r="DD30" s="147"/>
      <c r="DE30" s="147"/>
      <c r="DF30" s="147">
        <v>1274</v>
      </c>
      <c r="DG30" s="147">
        <v>997</v>
      </c>
      <c r="DH30" s="147">
        <v>5964</v>
      </c>
      <c r="DI30" s="147">
        <v>5915</v>
      </c>
      <c r="DJ30" s="143">
        <v>13</v>
      </c>
      <c r="DK30" s="143">
        <v>48</v>
      </c>
    </row>
    <row r="31" spans="1:143" ht="12.75" customHeight="1" x14ac:dyDescent="0.3">
      <c r="B31" s="155"/>
      <c r="C31" s="156"/>
      <c r="Y31" s="135"/>
      <c r="EK31" s="163"/>
      <c r="EL31" s="163"/>
    </row>
    <row r="32" spans="1:143" ht="12.75" customHeight="1" x14ac:dyDescent="0.3">
      <c r="B32" s="155"/>
      <c r="C32" s="156"/>
      <c r="EK32" s="163"/>
      <c r="EL32" s="163"/>
    </row>
    <row r="33" spans="2:142" ht="12.75" customHeight="1" x14ac:dyDescent="0.3">
      <c r="B33" s="155"/>
      <c r="C33" s="156"/>
      <c r="EK33" s="163"/>
      <c r="EL33" s="163"/>
    </row>
    <row r="34" spans="2:142" ht="12.75" customHeight="1" x14ac:dyDescent="0.3">
      <c r="B34" s="155"/>
      <c r="C34" s="156"/>
      <c r="EK34" s="163"/>
      <c r="EL34" s="163"/>
    </row>
    <row r="35" spans="2:142" ht="12.75" customHeight="1" x14ac:dyDescent="0.3">
      <c r="B35" s="155"/>
      <c r="C35" s="156"/>
      <c r="CV35" s="164"/>
      <c r="EK35" s="163"/>
      <c r="EL35" s="163"/>
    </row>
    <row r="36" spans="2:142" ht="12.75" customHeight="1" x14ac:dyDescent="0.3">
      <c r="B36" s="155"/>
      <c r="C36" s="156"/>
      <c r="EK36" s="163"/>
      <c r="EL36" s="163"/>
    </row>
    <row r="37" spans="2:142" x14ac:dyDescent="0.3">
      <c r="EK37" s="163"/>
      <c r="EL37" s="163"/>
    </row>
    <row r="38" spans="2:142" x14ac:dyDescent="0.3">
      <c r="EK38" s="163"/>
      <c r="EL38" s="163"/>
    </row>
    <row r="39" spans="2:142" x14ac:dyDescent="0.3">
      <c r="EK39" s="163"/>
      <c r="EL39" s="163"/>
    </row>
    <row r="40" spans="2:142" x14ac:dyDescent="0.3">
      <c r="EK40" s="163"/>
      <c r="EL40" s="163"/>
    </row>
    <row r="41" spans="2:142" x14ac:dyDescent="0.3">
      <c r="EK41" s="163"/>
      <c r="EL41" s="163"/>
    </row>
    <row r="42" spans="2:142" x14ac:dyDescent="0.3">
      <c r="EK42" s="163"/>
      <c r="EL42" s="163"/>
    </row>
    <row r="43" spans="2:142" x14ac:dyDescent="0.3">
      <c r="EK43" s="163"/>
      <c r="EL43" s="163"/>
    </row>
    <row r="44" spans="2:142" x14ac:dyDescent="0.3">
      <c r="EK44" s="163"/>
      <c r="EL44" s="163"/>
    </row>
    <row r="45" spans="2:142" x14ac:dyDescent="0.3">
      <c r="EK45" s="163"/>
      <c r="EL45" s="163"/>
    </row>
    <row r="46" spans="2:142" x14ac:dyDescent="0.3">
      <c r="EK46" s="163"/>
      <c r="EL46" s="163"/>
    </row>
    <row r="47" spans="2:142" x14ac:dyDescent="0.3">
      <c r="EK47" s="163"/>
      <c r="EL47" s="163"/>
    </row>
  </sheetData>
  <mergeCells count="76">
    <mergeCell ref="AJ2:AK3"/>
    <mergeCell ref="AG3:AG4"/>
    <mergeCell ref="B1:DD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E2:CE3"/>
    <mergeCell ref="CF2:CF4"/>
    <mergeCell ref="CG2:CH3"/>
    <mergeCell ref="CI2:CU3"/>
    <mergeCell ref="BC2:BE3"/>
    <mergeCell ref="BF2:BG3"/>
    <mergeCell ref="BH2:BK3"/>
    <mergeCell ref="BL2:BW2"/>
    <mergeCell ref="BY2:BY4"/>
    <mergeCell ref="BZ2:CB2"/>
    <mergeCell ref="BT3:BX3"/>
    <mergeCell ref="BZ3:CB3"/>
    <mergeCell ref="DM2:DQ3"/>
    <mergeCell ref="DR2:EE2"/>
    <mergeCell ref="EF2:EI3"/>
    <mergeCell ref="E3:H3"/>
    <mergeCell ref="I3:J3"/>
    <mergeCell ref="K3:M3"/>
    <mergeCell ref="N3:O3"/>
    <mergeCell ref="AD3:AD4"/>
    <mergeCell ref="AE3:AE4"/>
    <mergeCell ref="AF3:AF4"/>
    <mergeCell ref="CV2:CX3"/>
    <mergeCell ref="CY2:CZ3"/>
    <mergeCell ref="DA2:DD3"/>
    <mergeCell ref="DE2:DE4"/>
    <mergeCell ref="DF2:DK2"/>
    <mergeCell ref="AP3:AP4"/>
    <mergeCell ref="DR3:DV3"/>
    <mergeCell ref="DW3:EA3"/>
    <mergeCell ref="EB3:EE3"/>
    <mergeCell ref="AX3:AX4"/>
    <mergeCell ref="AY3:AY4"/>
    <mergeCell ref="AZ3:AZ4"/>
    <mergeCell ref="BA3:BA4"/>
    <mergeCell ref="BL3:BO3"/>
    <mergeCell ref="BP3:BS3"/>
    <mergeCell ref="DL2:DL4"/>
    <mergeCell ref="DF3:DG3"/>
    <mergeCell ref="DH3:DI3"/>
    <mergeCell ref="DJ3:DJ4"/>
    <mergeCell ref="DK3:DK4"/>
    <mergeCell ref="CC2:CC4"/>
    <mergeCell ref="CD2:CD4"/>
  </mergeCells>
  <pageMargins left="0.51181102362204722" right="0.11811023622047245" top="0.55118110236220474" bottom="0.55118110236220474" header="0.31496062992125984" footer="0.31496062992125984"/>
  <pageSetup paperSize="9" scale="5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49"/>
  <sheetViews>
    <sheetView view="pageBreakPreview" zoomScale="50" zoomScaleNormal="43" zoomScaleSheetLayoutView="50" zoomScalePageLayoutView="29" workbookViewId="0">
      <pane xSplit="77" ySplit="4" topLeftCell="BZ14" activePane="bottomRight" state="frozen"/>
      <selection pane="topRight" activeCell="BZ1" sqref="BZ1"/>
      <selection pane="bottomLeft" activeCell="A5" sqref="A5"/>
      <selection pane="bottomRight" activeCell="CU21" sqref="CU21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8.554687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10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8.554687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7" width="9.77734375" style="162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58" width="5.88671875" style="162" customWidth="1"/>
    <col min="359" max="359" width="10" style="162" customWidth="1"/>
    <col min="360" max="360" width="9.5546875" style="162" customWidth="1"/>
    <col min="361" max="361" width="7.109375" style="162" customWidth="1"/>
    <col min="362" max="362" width="7.21875" style="162" customWidth="1"/>
    <col min="363" max="363" width="8.44140625" style="162" customWidth="1"/>
    <col min="364" max="364" width="8.88671875" style="162" customWidth="1"/>
    <col min="365" max="365" width="8.33203125" style="162" customWidth="1"/>
    <col min="366" max="366" width="9.21875" style="162" customWidth="1"/>
    <col min="367" max="367" width="7.109375" style="162" customWidth="1"/>
    <col min="368" max="368" width="7.6640625" style="162" customWidth="1"/>
    <col min="369" max="392" width="0" style="162" hidden="1" customWidth="1"/>
    <col min="393" max="393" width="9.109375" style="162" customWidth="1"/>
    <col min="394" max="394" width="13.109375" style="162" customWidth="1"/>
    <col min="395" max="397" width="9.44140625" style="162" bestFit="1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8.554687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3" width="9.77734375" style="162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4" width="5.88671875" style="162" customWidth="1"/>
    <col min="615" max="615" width="10" style="162" customWidth="1"/>
    <col min="616" max="616" width="9.5546875" style="162" customWidth="1"/>
    <col min="617" max="617" width="7.109375" style="162" customWidth="1"/>
    <col min="618" max="618" width="7.21875" style="162" customWidth="1"/>
    <col min="619" max="619" width="8.44140625" style="162" customWidth="1"/>
    <col min="620" max="620" width="8.88671875" style="162" customWidth="1"/>
    <col min="621" max="621" width="8.33203125" style="162" customWidth="1"/>
    <col min="622" max="622" width="9.21875" style="162" customWidth="1"/>
    <col min="623" max="623" width="7.109375" style="162" customWidth="1"/>
    <col min="624" max="624" width="7.6640625" style="162" customWidth="1"/>
    <col min="625" max="648" width="0" style="162" hidden="1" customWidth="1"/>
    <col min="649" max="649" width="9.109375" style="162" customWidth="1"/>
    <col min="650" max="650" width="13.109375" style="162" customWidth="1"/>
    <col min="651" max="653" width="9.44140625" style="162" bestFit="1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8.554687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9" width="9.77734375" style="162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0" width="5.88671875" style="162" customWidth="1"/>
    <col min="871" max="871" width="10" style="162" customWidth="1"/>
    <col min="872" max="872" width="9.5546875" style="162" customWidth="1"/>
    <col min="873" max="873" width="7.109375" style="162" customWidth="1"/>
    <col min="874" max="874" width="7.21875" style="162" customWidth="1"/>
    <col min="875" max="875" width="8.44140625" style="162" customWidth="1"/>
    <col min="876" max="876" width="8.88671875" style="162" customWidth="1"/>
    <col min="877" max="877" width="8.33203125" style="162" customWidth="1"/>
    <col min="878" max="878" width="9.21875" style="162" customWidth="1"/>
    <col min="879" max="879" width="7.109375" style="162" customWidth="1"/>
    <col min="880" max="880" width="7.6640625" style="162" customWidth="1"/>
    <col min="881" max="904" width="0" style="162" hidden="1" customWidth="1"/>
    <col min="905" max="905" width="9.109375" style="162" customWidth="1"/>
    <col min="906" max="906" width="13.109375" style="162" customWidth="1"/>
    <col min="907" max="909" width="9.44140625" style="162" bestFit="1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8.554687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5" width="9.77734375" style="162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6" width="5.88671875" style="162" customWidth="1"/>
    <col min="1127" max="1127" width="10" style="162" customWidth="1"/>
    <col min="1128" max="1128" width="9.5546875" style="162" customWidth="1"/>
    <col min="1129" max="1129" width="7.109375" style="162" customWidth="1"/>
    <col min="1130" max="1130" width="7.21875" style="162" customWidth="1"/>
    <col min="1131" max="1131" width="8.44140625" style="162" customWidth="1"/>
    <col min="1132" max="1132" width="8.88671875" style="162" customWidth="1"/>
    <col min="1133" max="1133" width="8.33203125" style="162" customWidth="1"/>
    <col min="1134" max="1134" width="9.21875" style="162" customWidth="1"/>
    <col min="1135" max="1135" width="7.109375" style="162" customWidth="1"/>
    <col min="1136" max="1136" width="7.6640625" style="162" customWidth="1"/>
    <col min="1137" max="1160" width="0" style="162" hidden="1" customWidth="1"/>
    <col min="1161" max="1161" width="9.109375" style="162" customWidth="1"/>
    <col min="1162" max="1162" width="13.109375" style="162" customWidth="1"/>
    <col min="1163" max="1165" width="9.44140625" style="162" bestFit="1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8.554687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1" width="9.77734375" style="162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2" width="5.88671875" style="162" customWidth="1"/>
    <col min="1383" max="1383" width="10" style="162" customWidth="1"/>
    <col min="1384" max="1384" width="9.5546875" style="162" customWidth="1"/>
    <col min="1385" max="1385" width="7.109375" style="162" customWidth="1"/>
    <col min="1386" max="1386" width="7.21875" style="162" customWidth="1"/>
    <col min="1387" max="1387" width="8.44140625" style="162" customWidth="1"/>
    <col min="1388" max="1388" width="8.88671875" style="162" customWidth="1"/>
    <col min="1389" max="1389" width="8.33203125" style="162" customWidth="1"/>
    <col min="1390" max="1390" width="9.21875" style="162" customWidth="1"/>
    <col min="1391" max="1391" width="7.109375" style="162" customWidth="1"/>
    <col min="1392" max="1392" width="7.6640625" style="162" customWidth="1"/>
    <col min="1393" max="1416" width="0" style="162" hidden="1" customWidth="1"/>
    <col min="1417" max="1417" width="9.109375" style="162" customWidth="1"/>
    <col min="1418" max="1418" width="13.109375" style="162" customWidth="1"/>
    <col min="1419" max="1421" width="9.44140625" style="162" bestFit="1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8.554687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7" width="9.77734375" style="162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38" width="5.88671875" style="162" customWidth="1"/>
    <col min="1639" max="1639" width="10" style="162" customWidth="1"/>
    <col min="1640" max="1640" width="9.5546875" style="162" customWidth="1"/>
    <col min="1641" max="1641" width="7.109375" style="162" customWidth="1"/>
    <col min="1642" max="1642" width="7.21875" style="162" customWidth="1"/>
    <col min="1643" max="1643" width="8.44140625" style="162" customWidth="1"/>
    <col min="1644" max="1644" width="8.88671875" style="162" customWidth="1"/>
    <col min="1645" max="1645" width="8.33203125" style="162" customWidth="1"/>
    <col min="1646" max="1646" width="9.21875" style="162" customWidth="1"/>
    <col min="1647" max="1647" width="7.109375" style="162" customWidth="1"/>
    <col min="1648" max="1648" width="7.6640625" style="162" customWidth="1"/>
    <col min="1649" max="1672" width="0" style="162" hidden="1" customWidth="1"/>
    <col min="1673" max="1673" width="9.109375" style="162" customWidth="1"/>
    <col min="1674" max="1674" width="13.109375" style="162" customWidth="1"/>
    <col min="1675" max="1677" width="9.44140625" style="162" bestFit="1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8.554687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3" width="9.77734375" style="162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4" width="5.88671875" style="162" customWidth="1"/>
    <col min="1895" max="1895" width="10" style="162" customWidth="1"/>
    <col min="1896" max="1896" width="9.5546875" style="162" customWidth="1"/>
    <col min="1897" max="1897" width="7.109375" style="162" customWidth="1"/>
    <col min="1898" max="1898" width="7.21875" style="162" customWidth="1"/>
    <col min="1899" max="1899" width="8.44140625" style="162" customWidth="1"/>
    <col min="1900" max="1900" width="8.88671875" style="162" customWidth="1"/>
    <col min="1901" max="1901" width="8.33203125" style="162" customWidth="1"/>
    <col min="1902" max="1902" width="9.21875" style="162" customWidth="1"/>
    <col min="1903" max="1903" width="7.109375" style="162" customWidth="1"/>
    <col min="1904" max="1904" width="7.6640625" style="162" customWidth="1"/>
    <col min="1905" max="1928" width="0" style="162" hidden="1" customWidth="1"/>
    <col min="1929" max="1929" width="9.109375" style="162" customWidth="1"/>
    <col min="1930" max="1930" width="13.109375" style="162" customWidth="1"/>
    <col min="1931" max="1933" width="9.44140625" style="162" bestFit="1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8.554687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9" width="9.77734375" style="162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0" width="5.88671875" style="162" customWidth="1"/>
    <col min="2151" max="2151" width="10" style="162" customWidth="1"/>
    <col min="2152" max="2152" width="9.5546875" style="162" customWidth="1"/>
    <col min="2153" max="2153" width="7.109375" style="162" customWidth="1"/>
    <col min="2154" max="2154" width="7.21875" style="162" customWidth="1"/>
    <col min="2155" max="2155" width="8.44140625" style="162" customWidth="1"/>
    <col min="2156" max="2156" width="8.88671875" style="162" customWidth="1"/>
    <col min="2157" max="2157" width="8.33203125" style="162" customWidth="1"/>
    <col min="2158" max="2158" width="9.21875" style="162" customWidth="1"/>
    <col min="2159" max="2159" width="7.109375" style="162" customWidth="1"/>
    <col min="2160" max="2160" width="7.6640625" style="162" customWidth="1"/>
    <col min="2161" max="2184" width="0" style="162" hidden="1" customWidth="1"/>
    <col min="2185" max="2185" width="9.109375" style="162" customWidth="1"/>
    <col min="2186" max="2186" width="13.109375" style="162" customWidth="1"/>
    <col min="2187" max="2189" width="9.44140625" style="162" bestFit="1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8.554687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5" width="9.77734375" style="162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6" width="5.88671875" style="162" customWidth="1"/>
    <col min="2407" max="2407" width="10" style="162" customWidth="1"/>
    <col min="2408" max="2408" width="9.5546875" style="162" customWidth="1"/>
    <col min="2409" max="2409" width="7.109375" style="162" customWidth="1"/>
    <col min="2410" max="2410" width="7.21875" style="162" customWidth="1"/>
    <col min="2411" max="2411" width="8.44140625" style="162" customWidth="1"/>
    <col min="2412" max="2412" width="8.88671875" style="162" customWidth="1"/>
    <col min="2413" max="2413" width="8.33203125" style="162" customWidth="1"/>
    <col min="2414" max="2414" width="9.21875" style="162" customWidth="1"/>
    <col min="2415" max="2415" width="7.109375" style="162" customWidth="1"/>
    <col min="2416" max="2416" width="7.6640625" style="162" customWidth="1"/>
    <col min="2417" max="2440" width="0" style="162" hidden="1" customWidth="1"/>
    <col min="2441" max="2441" width="9.109375" style="162" customWidth="1"/>
    <col min="2442" max="2442" width="13.109375" style="162" customWidth="1"/>
    <col min="2443" max="2445" width="9.44140625" style="162" bestFit="1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8.554687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1" width="9.77734375" style="162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2" width="5.88671875" style="162" customWidth="1"/>
    <col min="2663" max="2663" width="10" style="162" customWidth="1"/>
    <col min="2664" max="2664" width="9.5546875" style="162" customWidth="1"/>
    <col min="2665" max="2665" width="7.109375" style="162" customWidth="1"/>
    <col min="2666" max="2666" width="7.21875" style="162" customWidth="1"/>
    <col min="2667" max="2667" width="8.44140625" style="162" customWidth="1"/>
    <col min="2668" max="2668" width="8.88671875" style="162" customWidth="1"/>
    <col min="2669" max="2669" width="8.33203125" style="162" customWidth="1"/>
    <col min="2670" max="2670" width="9.21875" style="162" customWidth="1"/>
    <col min="2671" max="2671" width="7.109375" style="162" customWidth="1"/>
    <col min="2672" max="2672" width="7.6640625" style="162" customWidth="1"/>
    <col min="2673" max="2696" width="0" style="162" hidden="1" customWidth="1"/>
    <col min="2697" max="2697" width="9.109375" style="162" customWidth="1"/>
    <col min="2698" max="2698" width="13.109375" style="162" customWidth="1"/>
    <col min="2699" max="2701" width="9.44140625" style="162" bestFit="1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8.554687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7" width="9.77734375" style="162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18" width="5.88671875" style="162" customWidth="1"/>
    <col min="2919" max="2919" width="10" style="162" customWidth="1"/>
    <col min="2920" max="2920" width="9.5546875" style="162" customWidth="1"/>
    <col min="2921" max="2921" width="7.109375" style="162" customWidth="1"/>
    <col min="2922" max="2922" width="7.21875" style="162" customWidth="1"/>
    <col min="2923" max="2923" width="8.44140625" style="162" customWidth="1"/>
    <col min="2924" max="2924" width="8.88671875" style="162" customWidth="1"/>
    <col min="2925" max="2925" width="8.33203125" style="162" customWidth="1"/>
    <col min="2926" max="2926" width="9.21875" style="162" customWidth="1"/>
    <col min="2927" max="2927" width="7.109375" style="162" customWidth="1"/>
    <col min="2928" max="2928" width="7.6640625" style="162" customWidth="1"/>
    <col min="2929" max="2952" width="0" style="162" hidden="1" customWidth="1"/>
    <col min="2953" max="2953" width="9.109375" style="162" customWidth="1"/>
    <col min="2954" max="2954" width="13.109375" style="162" customWidth="1"/>
    <col min="2955" max="2957" width="9.44140625" style="162" bestFit="1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8.554687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3" width="9.77734375" style="162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4" width="5.88671875" style="162" customWidth="1"/>
    <col min="3175" max="3175" width="10" style="162" customWidth="1"/>
    <col min="3176" max="3176" width="9.5546875" style="162" customWidth="1"/>
    <col min="3177" max="3177" width="7.109375" style="162" customWidth="1"/>
    <col min="3178" max="3178" width="7.21875" style="162" customWidth="1"/>
    <col min="3179" max="3179" width="8.44140625" style="162" customWidth="1"/>
    <col min="3180" max="3180" width="8.88671875" style="162" customWidth="1"/>
    <col min="3181" max="3181" width="8.33203125" style="162" customWidth="1"/>
    <col min="3182" max="3182" width="9.21875" style="162" customWidth="1"/>
    <col min="3183" max="3183" width="7.109375" style="162" customWidth="1"/>
    <col min="3184" max="3184" width="7.6640625" style="162" customWidth="1"/>
    <col min="3185" max="3208" width="0" style="162" hidden="1" customWidth="1"/>
    <col min="3209" max="3209" width="9.109375" style="162" customWidth="1"/>
    <col min="3210" max="3210" width="13.109375" style="162" customWidth="1"/>
    <col min="3211" max="3213" width="9.44140625" style="162" bestFit="1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8.554687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9" width="9.77734375" style="162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0" width="5.88671875" style="162" customWidth="1"/>
    <col min="3431" max="3431" width="10" style="162" customWidth="1"/>
    <col min="3432" max="3432" width="9.5546875" style="162" customWidth="1"/>
    <col min="3433" max="3433" width="7.109375" style="162" customWidth="1"/>
    <col min="3434" max="3434" width="7.21875" style="162" customWidth="1"/>
    <col min="3435" max="3435" width="8.44140625" style="162" customWidth="1"/>
    <col min="3436" max="3436" width="8.88671875" style="162" customWidth="1"/>
    <col min="3437" max="3437" width="8.33203125" style="162" customWidth="1"/>
    <col min="3438" max="3438" width="9.21875" style="162" customWidth="1"/>
    <col min="3439" max="3439" width="7.109375" style="162" customWidth="1"/>
    <col min="3440" max="3440" width="7.6640625" style="162" customWidth="1"/>
    <col min="3441" max="3464" width="0" style="162" hidden="1" customWidth="1"/>
    <col min="3465" max="3465" width="9.109375" style="162" customWidth="1"/>
    <col min="3466" max="3466" width="13.109375" style="162" customWidth="1"/>
    <col min="3467" max="3469" width="9.44140625" style="162" bestFit="1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8.554687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5" width="9.77734375" style="162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6" width="5.88671875" style="162" customWidth="1"/>
    <col min="3687" max="3687" width="10" style="162" customWidth="1"/>
    <col min="3688" max="3688" width="9.5546875" style="162" customWidth="1"/>
    <col min="3689" max="3689" width="7.109375" style="162" customWidth="1"/>
    <col min="3690" max="3690" width="7.21875" style="162" customWidth="1"/>
    <col min="3691" max="3691" width="8.44140625" style="162" customWidth="1"/>
    <col min="3692" max="3692" width="8.88671875" style="162" customWidth="1"/>
    <col min="3693" max="3693" width="8.33203125" style="162" customWidth="1"/>
    <col min="3694" max="3694" width="9.21875" style="162" customWidth="1"/>
    <col min="3695" max="3695" width="7.109375" style="162" customWidth="1"/>
    <col min="3696" max="3696" width="7.6640625" style="162" customWidth="1"/>
    <col min="3697" max="3720" width="0" style="162" hidden="1" customWidth="1"/>
    <col min="3721" max="3721" width="9.109375" style="162" customWidth="1"/>
    <col min="3722" max="3722" width="13.109375" style="162" customWidth="1"/>
    <col min="3723" max="3725" width="9.44140625" style="162" bestFit="1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8.554687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1" width="9.77734375" style="162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2" width="5.88671875" style="162" customWidth="1"/>
    <col min="3943" max="3943" width="10" style="162" customWidth="1"/>
    <col min="3944" max="3944" width="9.5546875" style="162" customWidth="1"/>
    <col min="3945" max="3945" width="7.109375" style="162" customWidth="1"/>
    <col min="3946" max="3946" width="7.21875" style="162" customWidth="1"/>
    <col min="3947" max="3947" width="8.44140625" style="162" customWidth="1"/>
    <col min="3948" max="3948" width="8.88671875" style="162" customWidth="1"/>
    <col min="3949" max="3949" width="8.33203125" style="162" customWidth="1"/>
    <col min="3950" max="3950" width="9.21875" style="162" customWidth="1"/>
    <col min="3951" max="3951" width="7.109375" style="162" customWidth="1"/>
    <col min="3952" max="3952" width="7.6640625" style="162" customWidth="1"/>
    <col min="3953" max="3976" width="0" style="162" hidden="1" customWidth="1"/>
    <col min="3977" max="3977" width="9.109375" style="162" customWidth="1"/>
    <col min="3978" max="3978" width="13.109375" style="162" customWidth="1"/>
    <col min="3979" max="3981" width="9.44140625" style="162" bestFit="1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8.554687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7" width="9.77734375" style="162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198" width="5.88671875" style="162" customWidth="1"/>
    <col min="4199" max="4199" width="10" style="162" customWidth="1"/>
    <col min="4200" max="4200" width="9.5546875" style="162" customWidth="1"/>
    <col min="4201" max="4201" width="7.109375" style="162" customWidth="1"/>
    <col min="4202" max="4202" width="7.21875" style="162" customWidth="1"/>
    <col min="4203" max="4203" width="8.44140625" style="162" customWidth="1"/>
    <col min="4204" max="4204" width="8.88671875" style="162" customWidth="1"/>
    <col min="4205" max="4205" width="8.33203125" style="162" customWidth="1"/>
    <col min="4206" max="4206" width="9.21875" style="162" customWidth="1"/>
    <col min="4207" max="4207" width="7.109375" style="162" customWidth="1"/>
    <col min="4208" max="4208" width="7.6640625" style="162" customWidth="1"/>
    <col min="4209" max="4232" width="0" style="162" hidden="1" customWidth="1"/>
    <col min="4233" max="4233" width="9.109375" style="162" customWidth="1"/>
    <col min="4234" max="4234" width="13.109375" style="162" customWidth="1"/>
    <col min="4235" max="4237" width="9.44140625" style="162" bestFit="1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8.554687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3" width="9.77734375" style="162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4" width="5.88671875" style="162" customWidth="1"/>
    <col min="4455" max="4455" width="10" style="162" customWidth="1"/>
    <col min="4456" max="4456" width="9.5546875" style="162" customWidth="1"/>
    <col min="4457" max="4457" width="7.109375" style="162" customWidth="1"/>
    <col min="4458" max="4458" width="7.21875" style="162" customWidth="1"/>
    <col min="4459" max="4459" width="8.44140625" style="162" customWidth="1"/>
    <col min="4460" max="4460" width="8.88671875" style="162" customWidth="1"/>
    <col min="4461" max="4461" width="8.33203125" style="162" customWidth="1"/>
    <col min="4462" max="4462" width="9.21875" style="162" customWidth="1"/>
    <col min="4463" max="4463" width="7.109375" style="162" customWidth="1"/>
    <col min="4464" max="4464" width="7.6640625" style="162" customWidth="1"/>
    <col min="4465" max="4488" width="0" style="162" hidden="1" customWidth="1"/>
    <col min="4489" max="4489" width="9.109375" style="162" customWidth="1"/>
    <col min="4490" max="4490" width="13.109375" style="162" customWidth="1"/>
    <col min="4491" max="4493" width="9.44140625" style="162" bestFit="1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8.554687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9" width="9.77734375" style="162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0" width="5.88671875" style="162" customWidth="1"/>
    <col min="4711" max="4711" width="10" style="162" customWidth="1"/>
    <col min="4712" max="4712" width="9.5546875" style="162" customWidth="1"/>
    <col min="4713" max="4713" width="7.109375" style="162" customWidth="1"/>
    <col min="4714" max="4714" width="7.21875" style="162" customWidth="1"/>
    <col min="4715" max="4715" width="8.44140625" style="162" customWidth="1"/>
    <col min="4716" max="4716" width="8.88671875" style="162" customWidth="1"/>
    <col min="4717" max="4717" width="8.33203125" style="162" customWidth="1"/>
    <col min="4718" max="4718" width="9.21875" style="162" customWidth="1"/>
    <col min="4719" max="4719" width="7.109375" style="162" customWidth="1"/>
    <col min="4720" max="4720" width="7.6640625" style="162" customWidth="1"/>
    <col min="4721" max="4744" width="0" style="162" hidden="1" customWidth="1"/>
    <col min="4745" max="4745" width="9.109375" style="162" customWidth="1"/>
    <col min="4746" max="4746" width="13.109375" style="162" customWidth="1"/>
    <col min="4747" max="4749" width="9.44140625" style="162" bestFit="1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8.554687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5" width="9.77734375" style="162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6" width="5.88671875" style="162" customWidth="1"/>
    <col min="4967" max="4967" width="10" style="162" customWidth="1"/>
    <col min="4968" max="4968" width="9.5546875" style="162" customWidth="1"/>
    <col min="4969" max="4969" width="7.109375" style="162" customWidth="1"/>
    <col min="4970" max="4970" width="7.21875" style="162" customWidth="1"/>
    <col min="4971" max="4971" width="8.44140625" style="162" customWidth="1"/>
    <col min="4972" max="4972" width="8.88671875" style="162" customWidth="1"/>
    <col min="4973" max="4973" width="8.33203125" style="162" customWidth="1"/>
    <col min="4974" max="4974" width="9.21875" style="162" customWidth="1"/>
    <col min="4975" max="4975" width="7.109375" style="162" customWidth="1"/>
    <col min="4976" max="4976" width="7.6640625" style="162" customWidth="1"/>
    <col min="4977" max="5000" width="0" style="162" hidden="1" customWidth="1"/>
    <col min="5001" max="5001" width="9.109375" style="162" customWidth="1"/>
    <col min="5002" max="5002" width="13.109375" style="162" customWidth="1"/>
    <col min="5003" max="5005" width="9.44140625" style="162" bestFit="1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8.554687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1" width="9.77734375" style="162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2" width="5.88671875" style="162" customWidth="1"/>
    <col min="5223" max="5223" width="10" style="162" customWidth="1"/>
    <col min="5224" max="5224" width="9.5546875" style="162" customWidth="1"/>
    <col min="5225" max="5225" width="7.109375" style="162" customWidth="1"/>
    <col min="5226" max="5226" width="7.21875" style="162" customWidth="1"/>
    <col min="5227" max="5227" width="8.44140625" style="162" customWidth="1"/>
    <col min="5228" max="5228" width="8.88671875" style="162" customWidth="1"/>
    <col min="5229" max="5229" width="8.33203125" style="162" customWidth="1"/>
    <col min="5230" max="5230" width="9.21875" style="162" customWidth="1"/>
    <col min="5231" max="5231" width="7.109375" style="162" customWidth="1"/>
    <col min="5232" max="5232" width="7.6640625" style="162" customWidth="1"/>
    <col min="5233" max="5256" width="0" style="162" hidden="1" customWidth="1"/>
    <col min="5257" max="5257" width="9.109375" style="162" customWidth="1"/>
    <col min="5258" max="5258" width="13.109375" style="162" customWidth="1"/>
    <col min="5259" max="5261" width="9.44140625" style="162" bestFit="1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8.554687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7" width="9.77734375" style="162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78" width="5.88671875" style="162" customWidth="1"/>
    <col min="5479" max="5479" width="10" style="162" customWidth="1"/>
    <col min="5480" max="5480" width="9.5546875" style="162" customWidth="1"/>
    <col min="5481" max="5481" width="7.109375" style="162" customWidth="1"/>
    <col min="5482" max="5482" width="7.21875" style="162" customWidth="1"/>
    <col min="5483" max="5483" width="8.44140625" style="162" customWidth="1"/>
    <col min="5484" max="5484" width="8.88671875" style="162" customWidth="1"/>
    <col min="5485" max="5485" width="8.33203125" style="162" customWidth="1"/>
    <col min="5486" max="5486" width="9.21875" style="162" customWidth="1"/>
    <col min="5487" max="5487" width="7.109375" style="162" customWidth="1"/>
    <col min="5488" max="5488" width="7.6640625" style="162" customWidth="1"/>
    <col min="5489" max="5512" width="0" style="162" hidden="1" customWidth="1"/>
    <col min="5513" max="5513" width="9.109375" style="162" customWidth="1"/>
    <col min="5514" max="5514" width="13.109375" style="162" customWidth="1"/>
    <col min="5515" max="5517" width="9.44140625" style="162" bestFit="1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8.554687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3" width="9.77734375" style="162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4" width="5.88671875" style="162" customWidth="1"/>
    <col min="5735" max="5735" width="10" style="162" customWidth="1"/>
    <col min="5736" max="5736" width="9.5546875" style="162" customWidth="1"/>
    <col min="5737" max="5737" width="7.109375" style="162" customWidth="1"/>
    <col min="5738" max="5738" width="7.21875" style="162" customWidth="1"/>
    <col min="5739" max="5739" width="8.44140625" style="162" customWidth="1"/>
    <col min="5740" max="5740" width="8.88671875" style="162" customWidth="1"/>
    <col min="5741" max="5741" width="8.33203125" style="162" customWidth="1"/>
    <col min="5742" max="5742" width="9.21875" style="162" customWidth="1"/>
    <col min="5743" max="5743" width="7.109375" style="162" customWidth="1"/>
    <col min="5744" max="5744" width="7.6640625" style="162" customWidth="1"/>
    <col min="5745" max="5768" width="0" style="162" hidden="1" customWidth="1"/>
    <col min="5769" max="5769" width="9.109375" style="162" customWidth="1"/>
    <col min="5770" max="5770" width="13.109375" style="162" customWidth="1"/>
    <col min="5771" max="5773" width="9.44140625" style="162" bestFit="1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8.554687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9" width="9.77734375" style="162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0" width="5.88671875" style="162" customWidth="1"/>
    <col min="5991" max="5991" width="10" style="162" customWidth="1"/>
    <col min="5992" max="5992" width="9.5546875" style="162" customWidth="1"/>
    <col min="5993" max="5993" width="7.109375" style="162" customWidth="1"/>
    <col min="5994" max="5994" width="7.21875" style="162" customWidth="1"/>
    <col min="5995" max="5995" width="8.44140625" style="162" customWidth="1"/>
    <col min="5996" max="5996" width="8.88671875" style="162" customWidth="1"/>
    <col min="5997" max="5997" width="8.33203125" style="162" customWidth="1"/>
    <col min="5998" max="5998" width="9.21875" style="162" customWidth="1"/>
    <col min="5999" max="5999" width="7.109375" style="162" customWidth="1"/>
    <col min="6000" max="6000" width="7.6640625" style="162" customWidth="1"/>
    <col min="6001" max="6024" width="0" style="162" hidden="1" customWidth="1"/>
    <col min="6025" max="6025" width="9.109375" style="162" customWidth="1"/>
    <col min="6026" max="6026" width="13.109375" style="162" customWidth="1"/>
    <col min="6027" max="6029" width="9.44140625" style="162" bestFit="1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8.554687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5" width="9.77734375" style="162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6" width="5.88671875" style="162" customWidth="1"/>
    <col min="6247" max="6247" width="10" style="162" customWidth="1"/>
    <col min="6248" max="6248" width="9.5546875" style="162" customWidth="1"/>
    <col min="6249" max="6249" width="7.109375" style="162" customWidth="1"/>
    <col min="6250" max="6250" width="7.21875" style="162" customWidth="1"/>
    <col min="6251" max="6251" width="8.44140625" style="162" customWidth="1"/>
    <col min="6252" max="6252" width="8.88671875" style="162" customWidth="1"/>
    <col min="6253" max="6253" width="8.33203125" style="162" customWidth="1"/>
    <col min="6254" max="6254" width="9.21875" style="162" customWidth="1"/>
    <col min="6255" max="6255" width="7.109375" style="162" customWidth="1"/>
    <col min="6256" max="6256" width="7.6640625" style="162" customWidth="1"/>
    <col min="6257" max="6280" width="0" style="162" hidden="1" customWidth="1"/>
    <col min="6281" max="6281" width="9.109375" style="162" customWidth="1"/>
    <col min="6282" max="6282" width="13.109375" style="162" customWidth="1"/>
    <col min="6283" max="6285" width="9.44140625" style="162" bestFit="1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8.554687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1" width="9.77734375" style="162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2" width="5.88671875" style="162" customWidth="1"/>
    <col min="6503" max="6503" width="10" style="162" customWidth="1"/>
    <col min="6504" max="6504" width="9.5546875" style="162" customWidth="1"/>
    <col min="6505" max="6505" width="7.109375" style="162" customWidth="1"/>
    <col min="6506" max="6506" width="7.21875" style="162" customWidth="1"/>
    <col min="6507" max="6507" width="8.44140625" style="162" customWidth="1"/>
    <col min="6508" max="6508" width="8.88671875" style="162" customWidth="1"/>
    <col min="6509" max="6509" width="8.33203125" style="162" customWidth="1"/>
    <col min="6510" max="6510" width="9.21875" style="162" customWidth="1"/>
    <col min="6511" max="6511" width="7.109375" style="162" customWidth="1"/>
    <col min="6512" max="6512" width="7.6640625" style="162" customWidth="1"/>
    <col min="6513" max="6536" width="0" style="162" hidden="1" customWidth="1"/>
    <col min="6537" max="6537" width="9.109375" style="162" customWidth="1"/>
    <col min="6538" max="6538" width="13.109375" style="162" customWidth="1"/>
    <col min="6539" max="6541" width="9.44140625" style="162" bestFit="1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8.554687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7" width="9.77734375" style="162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58" width="5.88671875" style="162" customWidth="1"/>
    <col min="6759" max="6759" width="10" style="162" customWidth="1"/>
    <col min="6760" max="6760" width="9.5546875" style="162" customWidth="1"/>
    <col min="6761" max="6761" width="7.109375" style="162" customWidth="1"/>
    <col min="6762" max="6762" width="7.21875" style="162" customWidth="1"/>
    <col min="6763" max="6763" width="8.44140625" style="162" customWidth="1"/>
    <col min="6764" max="6764" width="8.88671875" style="162" customWidth="1"/>
    <col min="6765" max="6765" width="8.33203125" style="162" customWidth="1"/>
    <col min="6766" max="6766" width="9.21875" style="162" customWidth="1"/>
    <col min="6767" max="6767" width="7.109375" style="162" customWidth="1"/>
    <col min="6768" max="6768" width="7.6640625" style="162" customWidth="1"/>
    <col min="6769" max="6792" width="0" style="162" hidden="1" customWidth="1"/>
    <col min="6793" max="6793" width="9.109375" style="162" customWidth="1"/>
    <col min="6794" max="6794" width="13.109375" style="162" customWidth="1"/>
    <col min="6795" max="6797" width="9.44140625" style="162" bestFit="1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8.554687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3" width="9.77734375" style="162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4" width="5.88671875" style="162" customWidth="1"/>
    <col min="7015" max="7015" width="10" style="162" customWidth="1"/>
    <col min="7016" max="7016" width="9.5546875" style="162" customWidth="1"/>
    <col min="7017" max="7017" width="7.109375" style="162" customWidth="1"/>
    <col min="7018" max="7018" width="7.21875" style="162" customWidth="1"/>
    <col min="7019" max="7019" width="8.44140625" style="162" customWidth="1"/>
    <col min="7020" max="7020" width="8.88671875" style="162" customWidth="1"/>
    <col min="7021" max="7021" width="8.33203125" style="162" customWidth="1"/>
    <col min="7022" max="7022" width="9.21875" style="162" customWidth="1"/>
    <col min="7023" max="7023" width="7.109375" style="162" customWidth="1"/>
    <col min="7024" max="7024" width="7.6640625" style="162" customWidth="1"/>
    <col min="7025" max="7048" width="0" style="162" hidden="1" customWidth="1"/>
    <col min="7049" max="7049" width="9.109375" style="162" customWidth="1"/>
    <col min="7050" max="7050" width="13.109375" style="162" customWidth="1"/>
    <col min="7051" max="7053" width="9.44140625" style="162" bestFit="1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8.554687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9" width="9.77734375" style="162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0" width="5.88671875" style="162" customWidth="1"/>
    <col min="7271" max="7271" width="10" style="162" customWidth="1"/>
    <col min="7272" max="7272" width="9.5546875" style="162" customWidth="1"/>
    <col min="7273" max="7273" width="7.109375" style="162" customWidth="1"/>
    <col min="7274" max="7274" width="7.21875" style="162" customWidth="1"/>
    <col min="7275" max="7275" width="8.44140625" style="162" customWidth="1"/>
    <col min="7276" max="7276" width="8.88671875" style="162" customWidth="1"/>
    <col min="7277" max="7277" width="8.33203125" style="162" customWidth="1"/>
    <col min="7278" max="7278" width="9.21875" style="162" customWidth="1"/>
    <col min="7279" max="7279" width="7.109375" style="162" customWidth="1"/>
    <col min="7280" max="7280" width="7.6640625" style="162" customWidth="1"/>
    <col min="7281" max="7304" width="0" style="162" hidden="1" customWidth="1"/>
    <col min="7305" max="7305" width="9.109375" style="162" customWidth="1"/>
    <col min="7306" max="7306" width="13.109375" style="162" customWidth="1"/>
    <col min="7307" max="7309" width="9.44140625" style="162" bestFit="1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8.554687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5" width="9.77734375" style="162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6" width="5.88671875" style="162" customWidth="1"/>
    <col min="7527" max="7527" width="10" style="162" customWidth="1"/>
    <col min="7528" max="7528" width="9.5546875" style="162" customWidth="1"/>
    <col min="7529" max="7529" width="7.109375" style="162" customWidth="1"/>
    <col min="7530" max="7530" width="7.21875" style="162" customWidth="1"/>
    <col min="7531" max="7531" width="8.44140625" style="162" customWidth="1"/>
    <col min="7532" max="7532" width="8.88671875" style="162" customWidth="1"/>
    <col min="7533" max="7533" width="8.33203125" style="162" customWidth="1"/>
    <col min="7534" max="7534" width="9.21875" style="162" customWidth="1"/>
    <col min="7535" max="7535" width="7.109375" style="162" customWidth="1"/>
    <col min="7536" max="7536" width="7.6640625" style="162" customWidth="1"/>
    <col min="7537" max="7560" width="0" style="162" hidden="1" customWidth="1"/>
    <col min="7561" max="7561" width="9.109375" style="162" customWidth="1"/>
    <col min="7562" max="7562" width="13.109375" style="162" customWidth="1"/>
    <col min="7563" max="7565" width="9.44140625" style="162" bestFit="1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8.554687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1" width="9.77734375" style="162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2" width="5.88671875" style="162" customWidth="1"/>
    <col min="7783" max="7783" width="10" style="162" customWidth="1"/>
    <col min="7784" max="7784" width="9.5546875" style="162" customWidth="1"/>
    <col min="7785" max="7785" width="7.109375" style="162" customWidth="1"/>
    <col min="7786" max="7786" width="7.21875" style="162" customWidth="1"/>
    <col min="7787" max="7787" width="8.44140625" style="162" customWidth="1"/>
    <col min="7788" max="7788" width="8.88671875" style="162" customWidth="1"/>
    <col min="7789" max="7789" width="8.33203125" style="162" customWidth="1"/>
    <col min="7790" max="7790" width="9.21875" style="162" customWidth="1"/>
    <col min="7791" max="7791" width="7.109375" style="162" customWidth="1"/>
    <col min="7792" max="7792" width="7.6640625" style="162" customWidth="1"/>
    <col min="7793" max="7816" width="0" style="162" hidden="1" customWidth="1"/>
    <col min="7817" max="7817" width="9.109375" style="162" customWidth="1"/>
    <col min="7818" max="7818" width="13.109375" style="162" customWidth="1"/>
    <col min="7819" max="7821" width="9.44140625" style="162" bestFit="1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8.554687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7" width="9.77734375" style="162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38" width="5.88671875" style="162" customWidth="1"/>
    <col min="8039" max="8039" width="10" style="162" customWidth="1"/>
    <col min="8040" max="8040" width="9.5546875" style="162" customWidth="1"/>
    <col min="8041" max="8041" width="7.109375" style="162" customWidth="1"/>
    <col min="8042" max="8042" width="7.21875" style="162" customWidth="1"/>
    <col min="8043" max="8043" width="8.44140625" style="162" customWidth="1"/>
    <col min="8044" max="8044" width="8.88671875" style="162" customWidth="1"/>
    <col min="8045" max="8045" width="8.33203125" style="162" customWidth="1"/>
    <col min="8046" max="8046" width="9.21875" style="162" customWidth="1"/>
    <col min="8047" max="8047" width="7.109375" style="162" customWidth="1"/>
    <col min="8048" max="8048" width="7.6640625" style="162" customWidth="1"/>
    <col min="8049" max="8072" width="0" style="162" hidden="1" customWidth="1"/>
    <col min="8073" max="8073" width="9.109375" style="162" customWidth="1"/>
    <col min="8074" max="8074" width="13.109375" style="162" customWidth="1"/>
    <col min="8075" max="8077" width="9.44140625" style="162" bestFit="1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8.554687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3" width="9.77734375" style="162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4" width="5.88671875" style="162" customWidth="1"/>
    <col min="8295" max="8295" width="10" style="162" customWidth="1"/>
    <col min="8296" max="8296" width="9.5546875" style="162" customWidth="1"/>
    <col min="8297" max="8297" width="7.109375" style="162" customWidth="1"/>
    <col min="8298" max="8298" width="7.21875" style="162" customWidth="1"/>
    <col min="8299" max="8299" width="8.44140625" style="162" customWidth="1"/>
    <col min="8300" max="8300" width="8.88671875" style="162" customWidth="1"/>
    <col min="8301" max="8301" width="8.33203125" style="162" customWidth="1"/>
    <col min="8302" max="8302" width="9.21875" style="162" customWidth="1"/>
    <col min="8303" max="8303" width="7.109375" style="162" customWidth="1"/>
    <col min="8304" max="8304" width="7.6640625" style="162" customWidth="1"/>
    <col min="8305" max="8328" width="0" style="162" hidden="1" customWidth="1"/>
    <col min="8329" max="8329" width="9.109375" style="162" customWidth="1"/>
    <col min="8330" max="8330" width="13.109375" style="162" customWidth="1"/>
    <col min="8331" max="8333" width="9.44140625" style="162" bestFit="1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8.554687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9" width="9.77734375" style="162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0" width="5.88671875" style="162" customWidth="1"/>
    <col min="8551" max="8551" width="10" style="162" customWidth="1"/>
    <col min="8552" max="8552" width="9.5546875" style="162" customWidth="1"/>
    <col min="8553" max="8553" width="7.109375" style="162" customWidth="1"/>
    <col min="8554" max="8554" width="7.21875" style="162" customWidth="1"/>
    <col min="8555" max="8555" width="8.44140625" style="162" customWidth="1"/>
    <col min="8556" max="8556" width="8.88671875" style="162" customWidth="1"/>
    <col min="8557" max="8557" width="8.33203125" style="162" customWidth="1"/>
    <col min="8558" max="8558" width="9.21875" style="162" customWidth="1"/>
    <col min="8559" max="8559" width="7.109375" style="162" customWidth="1"/>
    <col min="8560" max="8560" width="7.6640625" style="162" customWidth="1"/>
    <col min="8561" max="8584" width="0" style="162" hidden="1" customWidth="1"/>
    <col min="8585" max="8585" width="9.109375" style="162" customWidth="1"/>
    <col min="8586" max="8586" width="13.109375" style="162" customWidth="1"/>
    <col min="8587" max="8589" width="9.44140625" style="162" bestFit="1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8.554687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5" width="9.77734375" style="162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6" width="5.88671875" style="162" customWidth="1"/>
    <col min="8807" max="8807" width="10" style="162" customWidth="1"/>
    <col min="8808" max="8808" width="9.5546875" style="162" customWidth="1"/>
    <col min="8809" max="8809" width="7.109375" style="162" customWidth="1"/>
    <col min="8810" max="8810" width="7.21875" style="162" customWidth="1"/>
    <col min="8811" max="8811" width="8.44140625" style="162" customWidth="1"/>
    <col min="8812" max="8812" width="8.88671875" style="162" customWidth="1"/>
    <col min="8813" max="8813" width="8.33203125" style="162" customWidth="1"/>
    <col min="8814" max="8814" width="9.21875" style="162" customWidth="1"/>
    <col min="8815" max="8815" width="7.109375" style="162" customWidth="1"/>
    <col min="8816" max="8816" width="7.6640625" style="162" customWidth="1"/>
    <col min="8817" max="8840" width="0" style="162" hidden="1" customWidth="1"/>
    <col min="8841" max="8841" width="9.109375" style="162" customWidth="1"/>
    <col min="8842" max="8842" width="13.109375" style="162" customWidth="1"/>
    <col min="8843" max="8845" width="9.44140625" style="162" bestFit="1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8.554687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1" width="9.77734375" style="162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2" width="5.88671875" style="162" customWidth="1"/>
    <col min="9063" max="9063" width="10" style="162" customWidth="1"/>
    <col min="9064" max="9064" width="9.5546875" style="162" customWidth="1"/>
    <col min="9065" max="9065" width="7.109375" style="162" customWidth="1"/>
    <col min="9066" max="9066" width="7.21875" style="162" customWidth="1"/>
    <col min="9067" max="9067" width="8.44140625" style="162" customWidth="1"/>
    <col min="9068" max="9068" width="8.88671875" style="162" customWidth="1"/>
    <col min="9069" max="9069" width="8.33203125" style="162" customWidth="1"/>
    <col min="9070" max="9070" width="9.21875" style="162" customWidth="1"/>
    <col min="9071" max="9071" width="7.109375" style="162" customWidth="1"/>
    <col min="9072" max="9072" width="7.6640625" style="162" customWidth="1"/>
    <col min="9073" max="9096" width="0" style="162" hidden="1" customWidth="1"/>
    <col min="9097" max="9097" width="9.109375" style="162" customWidth="1"/>
    <col min="9098" max="9098" width="13.109375" style="162" customWidth="1"/>
    <col min="9099" max="9101" width="9.44140625" style="162" bestFit="1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8.554687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7" width="9.77734375" style="162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18" width="5.88671875" style="162" customWidth="1"/>
    <col min="9319" max="9319" width="10" style="162" customWidth="1"/>
    <col min="9320" max="9320" width="9.5546875" style="162" customWidth="1"/>
    <col min="9321" max="9321" width="7.109375" style="162" customWidth="1"/>
    <col min="9322" max="9322" width="7.21875" style="162" customWidth="1"/>
    <col min="9323" max="9323" width="8.44140625" style="162" customWidth="1"/>
    <col min="9324" max="9324" width="8.88671875" style="162" customWidth="1"/>
    <col min="9325" max="9325" width="8.33203125" style="162" customWidth="1"/>
    <col min="9326" max="9326" width="9.21875" style="162" customWidth="1"/>
    <col min="9327" max="9327" width="7.109375" style="162" customWidth="1"/>
    <col min="9328" max="9328" width="7.6640625" style="162" customWidth="1"/>
    <col min="9329" max="9352" width="0" style="162" hidden="1" customWidth="1"/>
    <col min="9353" max="9353" width="9.109375" style="162" customWidth="1"/>
    <col min="9354" max="9354" width="13.109375" style="162" customWidth="1"/>
    <col min="9355" max="9357" width="9.44140625" style="162" bestFit="1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8.554687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3" width="9.77734375" style="162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4" width="5.88671875" style="162" customWidth="1"/>
    <col min="9575" max="9575" width="10" style="162" customWidth="1"/>
    <col min="9576" max="9576" width="9.5546875" style="162" customWidth="1"/>
    <col min="9577" max="9577" width="7.109375" style="162" customWidth="1"/>
    <col min="9578" max="9578" width="7.21875" style="162" customWidth="1"/>
    <col min="9579" max="9579" width="8.44140625" style="162" customWidth="1"/>
    <col min="9580" max="9580" width="8.88671875" style="162" customWidth="1"/>
    <col min="9581" max="9581" width="8.33203125" style="162" customWidth="1"/>
    <col min="9582" max="9582" width="9.21875" style="162" customWidth="1"/>
    <col min="9583" max="9583" width="7.109375" style="162" customWidth="1"/>
    <col min="9584" max="9584" width="7.6640625" style="162" customWidth="1"/>
    <col min="9585" max="9608" width="0" style="162" hidden="1" customWidth="1"/>
    <col min="9609" max="9609" width="9.109375" style="162" customWidth="1"/>
    <col min="9610" max="9610" width="13.109375" style="162" customWidth="1"/>
    <col min="9611" max="9613" width="9.44140625" style="162" bestFit="1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8.554687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9" width="9.77734375" style="162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0" width="5.88671875" style="162" customWidth="1"/>
    <col min="9831" max="9831" width="10" style="162" customWidth="1"/>
    <col min="9832" max="9832" width="9.5546875" style="162" customWidth="1"/>
    <col min="9833" max="9833" width="7.109375" style="162" customWidth="1"/>
    <col min="9834" max="9834" width="7.21875" style="162" customWidth="1"/>
    <col min="9835" max="9835" width="8.44140625" style="162" customWidth="1"/>
    <col min="9836" max="9836" width="8.88671875" style="162" customWidth="1"/>
    <col min="9837" max="9837" width="8.33203125" style="162" customWidth="1"/>
    <col min="9838" max="9838" width="9.21875" style="162" customWidth="1"/>
    <col min="9839" max="9839" width="7.109375" style="162" customWidth="1"/>
    <col min="9840" max="9840" width="7.6640625" style="162" customWidth="1"/>
    <col min="9841" max="9864" width="0" style="162" hidden="1" customWidth="1"/>
    <col min="9865" max="9865" width="9.109375" style="162" customWidth="1"/>
    <col min="9866" max="9866" width="13.109375" style="162" customWidth="1"/>
    <col min="9867" max="9869" width="9.44140625" style="162" bestFit="1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8.554687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5" width="9.77734375" style="162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6" width="5.88671875" style="162" customWidth="1"/>
    <col min="10087" max="10087" width="10" style="162" customWidth="1"/>
    <col min="10088" max="10088" width="9.5546875" style="162" customWidth="1"/>
    <col min="10089" max="10089" width="7.109375" style="162" customWidth="1"/>
    <col min="10090" max="10090" width="7.21875" style="162" customWidth="1"/>
    <col min="10091" max="10091" width="8.44140625" style="162" customWidth="1"/>
    <col min="10092" max="10092" width="8.88671875" style="162" customWidth="1"/>
    <col min="10093" max="10093" width="8.33203125" style="162" customWidth="1"/>
    <col min="10094" max="10094" width="9.21875" style="162" customWidth="1"/>
    <col min="10095" max="10095" width="7.109375" style="162" customWidth="1"/>
    <col min="10096" max="10096" width="7.6640625" style="162" customWidth="1"/>
    <col min="10097" max="10120" width="0" style="162" hidden="1" customWidth="1"/>
    <col min="10121" max="10121" width="9.109375" style="162" customWidth="1"/>
    <col min="10122" max="10122" width="13.109375" style="162" customWidth="1"/>
    <col min="10123" max="10125" width="9.44140625" style="162" bestFit="1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8.554687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1" width="9.77734375" style="162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2" width="5.88671875" style="162" customWidth="1"/>
    <col min="10343" max="10343" width="10" style="162" customWidth="1"/>
    <col min="10344" max="10344" width="9.5546875" style="162" customWidth="1"/>
    <col min="10345" max="10345" width="7.109375" style="162" customWidth="1"/>
    <col min="10346" max="10346" width="7.21875" style="162" customWidth="1"/>
    <col min="10347" max="10347" width="8.44140625" style="162" customWidth="1"/>
    <col min="10348" max="10348" width="8.88671875" style="162" customWidth="1"/>
    <col min="10349" max="10349" width="8.33203125" style="162" customWidth="1"/>
    <col min="10350" max="10350" width="9.21875" style="162" customWidth="1"/>
    <col min="10351" max="10351" width="7.109375" style="162" customWidth="1"/>
    <col min="10352" max="10352" width="7.6640625" style="162" customWidth="1"/>
    <col min="10353" max="10376" width="0" style="162" hidden="1" customWidth="1"/>
    <col min="10377" max="10377" width="9.109375" style="162" customWidth="1"/>
    <col min="10378" max="10378" width="13.109375" style="162" customWidth="1"/>
    <col min="10379" max="10381" width="9.44140625" style="162" bestFit="1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8.554687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7" width="9.77734375" style="162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598" width="5.88671875" style="162" customWidth="1"/>
    <col min="10599" max="10599" width="10" style="162" customWidth="1"/>
    <col min="10600" max="10600" width="9.5546875" style="162" customWidth="1"/>
    <col min="10601" max="10601" width="7.109375" style="162" customWidth="1"/>
    <col min="10602" max="10602" width="7.21875" style="162" customWidth="1"/>
    <col min="10603" max="10603" width="8.44140625" style="162" customWidth="1"/>
    <col min="10604" max="10604" width="8.88671875" style="162" customWidth="1"/>
    <col min="10605" max="10605" width="8.33203125" style="162" customWidth="1"/>
    <col min="10606" max="10606" width="9.21875" style="162" customWidth="1"/>
    <col min="10607" max="10607" width="7.109375" style="162" customWidth="1"/>
    <col min="10608" max="10608" width="7.6640625" style="162" customWidth="1"/>
    <col min="10609" max="10632" width="0" style="162" hidden="1" customWidth="1"/>
    <col min="10633" max="10633" width="9.109375" style="162" customWidth="1"/>
    <col min="10634" max="10634" width="13.109375" style="162" customWidth="1"/>
    <col min="10635" max="10637" width="9.44140625" style="162" bestFit="1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8.554687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3" width="9.77734375" style="162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4" width="5.88671875" style="162" customWidth="1"/>
    <col min="10855" max="10855" width="10" style="162" customWidth="1"/>
    <col min="10856" max="10856" width="9.5546875" style="162" customWidth="1"/>
    <col min="10857" max="10857" width="7.109375" style="162" customWidth="1"/>
    <col min="10858" max="10858" width="7.21875" style="162" customWidth="1"/>
    <col min="10859" max="10859" width="8.44140625" style="162" customWidth="1"/>
    <col min="10860" max="10860" width="8.88671875" style="162" customWidth="1"/>
    <col min="10861" max="10861" width="8.33203125" style="162" customWidth="1"/>
    <col min="10862" max="10862" width="9.21875" style="162" customWidth="1"/>
    <col min="10863" max="10863" width="7.109375" style="162" customWidth="1"/>
    <col min="10864" max="10864" width="7.6640625" style="162" customWidth="1"/>
    <col min="10865" max="10888" width="0" style="162" hidden="1" customWidth="1"/>
    <col min="10889" max="10889" width="9.109375" style="162" customWidth="1"/>
    <col min="10890" max="10890" width="13.109375" style="162" customWidth="1"/>
    <col min="10891" max="10893" width="9.44140625" style="162" bestFit="1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8.554687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9" width="9.77734375" style="162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0" width="5.88671875" style="162" customWidth="1"/>
    <col min="11111" max="11111" width="10" style="162" customWidth="1"/>
    <col min="11112" max="11112" width="9.5546875" style="162" customWidth="1"/>
    <col min="11113" max="11113" width="7.109375" style="162" customWidth="1"/>
    <col min="11114" max="11114" width="7.21875" style="162" customWidth="1"/>
    <col min="11115" max="11115" width="8.44140625" style="162" customWidth="1"/>
    <col min="11116" max="11116" width="8.88671875" style="162" customWidth="1"/>
    <col min="11117" max="11117" width="8.33203125" style="162" customWidth="1"/>
    <col min="11118" max="11118" width="9.21875" style="162" customWidth="1"/>
    <col min="11119" max="11119" width="7.109375" style="162" customWidth="1"/>
    <col min="11120" max="11120" width="7.6640625" style="162" customWidth="1"/>
    <col min="11121" max="11144" width="0" style="162" hidden="1" customWidth="1"/>
    <col min="11145" max="11145" width="9.109375" style="162" customWidth="1"/>
    <col min="11146" max="11146" width="13.109375" style="162" customWidth="1"/>
    <col min="11147" max="11149" width="9.44140625" style="162" bestFit="1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8.554687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5" width="9.77734375" style="162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6" width="5.88671875" style="162" customWidth="1"/>
    <col min="11367" max="11367" width="10" style="162" customWidth="1"/>
    <col min="11368" max="11368" width="9.5546875" style="162" customWidth="1"/>
    <col min="11369" max="11369" width="7.109375" style="162" customWidth="1"/>
    <col min="11370" max="11370" width="7.21875" style="162" customWidth="1"/>
    <col min="11371" max="11371" width="8.44140625" style="162" customWidth="1"/>
    <col min="11372" max="11372" width="8.88671875" style="162" customWidth="1"/>
    <col min="11373" max="11373" width="8.33203125" style="162" customWidth="1"/>
    <col min="11374" max="11374" width="9.21875" style="162" customWidth="1"/>
    <col min="11375" max="11375" width="7.109375" style="162" customWidth="1"/>
    <col min="11376" max="11376" width="7.6640625" style="162" customWidth="1"/>
    <col min="11377" max="11400" width="0" style="162" hidden="1" customWidth="1"/>
    <col min="11401" max="11401" width="9.109375" style="162" customWidth="1"/>
    <col min="11402" max="11402" width="13.109375" style="162" customWidth="1"/>
    <col min="11403" max="11405" width="9.44140625" style="162" bestFit="1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8.554687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1" width="9.77734375" style="162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2" width="5.88671875" style="162" customWidth="1"/>
    <col min="11623" max="11623" width="10" style="162" customWidth="1"/>
    <col min="11624" max="11624" width="9.5546875" style="162" customWidth="1"/>
    <col min="11625" max="11625" width="7.109375" style="162" customWidth="1"/>
    <col min="11626" max="11626" width="7.21875" style="162" customWidth="1"/>
    <col min="11627" max="11627" width="8.44140625" style="162" customWidth="1"/>
    <col min="11628" max="11628" width="8.88671875" style="162" customWidth="1"/>
    <col min="11629" max="11629" width="8.33203125" style="162" customWidth="1"/>
    <col min="11630" max="11630" width="9.21875" style="162" customWidth="1"/>
    <col min="11631" max="11631" width="7.109375" style="162" customWidth="1"/>
    <col min="11632" max="11632" width="7.6640625" style="162" customWidth="1"/>
    <col min="11633" max="11656" width="0" style="162" hidden="1" customWidth="1"/>
    <col min="11657" max="11657" width="9.109375" style="162" customWidth="1"/>
    <col min="11658" max="11658" width="13.109375" style="162" customWidth="1"/>
    <col min="11659" max="11661" width="9.44140625" style="162" bestFit="1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8.554687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7" width="9.77734375" style="162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78" width="5.88671875" style="162" customWidth="1"/>
    <col min="11879" max="11879" width="10" style="162" customWidth="1"/>
    <col min="11880" max="11880" width="9.5546875" style="162" customWidth="1"/>
    <col min="11881" max="11881" width="7.109375" style="162" customWidth="1"/>
    <col min="11882" max="11882" width="7.21875" style="162" customWidth="1"/>
    <col min="11883" max="11883" width="8.44140625" style="162" customWidth="1"/>
    <col min="11884" max="11884" width="8.88671875" style="162" customWidth="1"/>
    <col min="11885" max="11885" width="8.33203125" style="162" customWidth="1"/>
    <col min="11886" max="11886" width="9.21875" style="162" customWidth="1"/>
    <col min="11887" max="11887" width="7.109375" style="162" customWidth="1"/>
    <col min="11888" max="11888" width="7.6640625" style="162" customWidth="1"/>
    <col min="11889" max="11912" width="0" style="162" hidden="1" customWidth="1"/>
    <col min="11913" max="11913" width="9.109375" style="162" customWidth="1"/>
    <col min="11914" max="11914" width="13.109375" style="162" customWidth="1"/>
    <col min="11915" max="11917" width="9.44140625" style="162" bestFit="1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8.554687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3" width="9.77734375" style="162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4" width="5.88671875" style="162" customWidth="1"/>
    <col min="12135" max="12135" width="10" style="162" customWidth="1"/>
    <col min="12136" max="12136" width="9.5546875" style="162" customWidth="1"/>
    <col min="12137" max="12137" width="7.109375" style="162" customWidth="1"/>
    <col min="12138" max="12138" width="7.21875" style="162" customWidth="1"/>
    <col min="12139" max="12139" width="8.44140625" style="162" customWidth="1"/>
    <col min="12140" max="12140" width="8.88671875" style="162" customWidth="1"/>
    <col min="12141" max="12141" width="8.33203125" style="162" customWidth="1"/>
    <col min="12142" max="12142" width="9.21875" style="162" customWidth="1"/>
    <col min="12143" max="12143" width="7.109375" style="162" customWidth="1"/>
    <col min="12144" max="12144" width="7.6640625" style="162" customWidth="1"/>
    <col min="12145" max="12168" width="0" style="162" hidden="1" customWidth="1"/>
    <col min="12169" max="12169" width="9.109375" style="162" customWidth="1"/>
    <col min="12170" max="12170" width="13.109375" style="162" customWidth="1"/>
    <col min="12171" max="12173" width="9.44140625" style="162" bestFit="1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8.554687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9" width="9.77734375" style="162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0" width="5.88671875" style="162" customWidth="1"/>
    <col min="12391" max="12391" width="10" style="162" customWidth="1"/>
    <col min="12392" max="12392" width="9.5546875" style="162" customWidth="1"/>
    <col min="12393" max="12393" width="7.109375" style="162" customWidth="1"/>
    <col min="12394" max="12394" width="7.21875" style="162" customWidth="1"/>
    <col min="12395" max="12395" width="8.44140625" style="162" customWidth="1"/>
    <col min="12396" max="12396" width="8.88671875" style="162" customWidth="1"/>
    <col min="12397" max="12397" width="8.33203125" style="162" customWidth="1"/>
    <col min="12398" max="12398" width="9.21875" style="162" customWidth="1"/>
    <col min="12399" max="12399" width="7.109375" style="162" customWidth="1"/>
    <col min="12400" max="12400" width="7.6640625" style="162" customWidth="1"/>
    <col min="12401" max="12424" width="0" style="162" hidden="1" customWidth="1"/>
    <col min="12425" max="12425" width="9.109375" style="162" customWidth="1"/>
    <col min="12426" max="12426" width="13.109375" style="162" customWidth="1"/>
    <col min="12427" max="12429" width="9.44140625" style="162" bestFit="1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8.554687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5" width="9.77734375" style="162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6" width="5.88671875" style="162" customWidth="1"/>
    <col min="12647" max="12647" width="10" style="162" customWidth="1"/>
    <col min="12648" max="12648" width="9.5546875" style="162" customWidth="1"/>
    <col min="12649" max="12649" width="7.109375" style="162" customWidth="1"/>
    <col min="12650" max="12650" width="7.21875" style="162" customWidth="1"/>
    <col min="12651" max="12651" width="8.44140625" style="162" customWidth="1"/>
    <col min="12652" max="12652" width="8.88671875" style="162" customWidth="1"/>
    <col min="12653" max="12653" width="8.33203125" style="162" customWidth="1"/>
    <col min="12654" max="12654" width="9.21875" style="162" customWidth="1"/>
    <col min="12655" max="12655" width="7.109375" style="162" customWidth="1"/>
    <col min="12656" max="12656" width="7.6640625" style="162" customWidth="1"/>
    <col min="12657" max="12680" width="0" style="162" hidden="1" customWidth="1"/>
    <col min="12681" max="12681" width="9.109375" style="162" customWidth="1"/>
    <col min="12682" max="12682" width="13.109375" style="162" customWidth="1"/>
    <col min="12683" max="12685" width="9.44140625" style="162" bestFit="1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8.554687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1" width="9.77734375" style="162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2" width="5.88671875" style="162" customWidth="1"/>
    <col min="12903" max="12903" width="10" style="162" customWidth="1"/>
    <col min="12904" max="12904" width="9.5546875" style="162" customWidth="1"/>
    <col min="12905" max="12905" width="7.109375" style="162" customWidth="1"/>
    <col min="12906" max="12906" width="7.21875" style="162" customWidth="1"/>
    <col min="12907" max="12907" width="8.44140625" style="162" customWidth="1"/>
    <col min="12908" max="12908" width="8.88671875" style="162" customWidth="1"/>
    <col min="12909" max="12909" width="8.33203125" style="162" customWidth="1"/>
    <col min="12910" max="12910" width="9.21875" style="162" customWidth="1"/>
    <col min="12911" max="12911" width="7.109375" style="162" customWidth="1"/>
    <col min="12912" max="12912" width="7.6640625" style="162" customWidth="1"/>
    <col min="12913" max="12936" width="0" style="162" hidden="1" customWidth="1"/>
    <col min="12937" max="12937" width="9.109375" style="162" customWidth="1"/>
    <col min="12938" max="12938" width="13.109375" style="162" customWidth="1"/>
    <col min="12939" max="12941" width="9.44140625" style="162" bestFit="1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8.554687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7" width="9.77734375" style="162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58" width="5.88671875" style="162" customWidth="1"/>
    <col min="13159" max="13159" width="10" style="162" customWidth="1"/>
    <col min="13160" max="13160" width="9.5546875" style="162" customWidth="1"/>
    <col min="13161" max="13161" width="7.109375" style="162" customWidth="1"/>
    <col min="13162" max="13162" width="7.21875" style="162" customWidth="1"/>
    <col min="13163" max="13163" width="8.44140625" style="162" customWidth="1"/>
    <col min="13164" max="13164" width="8.88671875" style="162" customWidth="1"/>
    <col min="13165" max="13165" width="8.33203125" style="162" customWidth="1"/>
    <col min="13166" max="13166" width="9.21875" style="162" customWidth="1"/>
    <col min="13167" max="13167" width="7.109375" style="162" customWidth="1"/>
    <col min="13168" max="13168" width="7.6640625" style="162" customWidth="1"/>
    <col min="13169" max="13192" width="0" style="162" hidden="1" customWidth="1"/>
    <col min="13193" max="13193" width="9.109375" style="162" customWidth="1"/>
    <col min="13194" max="13194" width="13.109375" style="162" customWidth="1"/>
    <col min="13195" max="13197" width="9.44140625" style="162" bestFit="1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8.554687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3" width="9.77734375" style="162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4" width="5.88671875" style="162" customWidth="1"/>
    <col min="13415" max="13415" width="10" style="162" customWidth="1"/>
    <col min="13416" max="13416" width="9.5546875" style="162" customWidth="1"/>
    <col min="13417" max="13417" width="7.109375" style="162" customWidth="1"/>
    <col min="13418" max="13418" width="7.21875" style="162" customWidth="1"/>
    <col min="13419" max="13419" width="8.44140625" style="162" customWidth="1"/>
    <col min="13420" max="13420" width="8.88671875" style="162" customWidth="1"/>
    <col min="13421" max="13421" width="8.33203125" style="162" customWidth="1"/>
    <col min="13422" max="13422" width="9.21875" style="162" customWidth="1"/>
    <col min="13423" max="13423" width="7.109375" style="162" customWidth="1"/>
    <col min="13424" max="13424" width="7.6640625" style="162" customWidth="1"/>
    <col min="13425" max="13448" width="0" style="162" hidden="1" customWidth="1"/>
    <col min="13449" max="13449" width="9.109375" style="162" customWidth="1"/>
    <col min="13450" max="13450" width="13.109375" style="162" customWidth="1"/>
    <col min="13451" max="13453" width="9.44140625" style="162" bestFit="1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8.554687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9" width="9.77734375" style="162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0" width="5.88671875" style="162" customWidth="1"/>
    <col min="13671" max="13671" width="10" style="162" customWidth="1"/>
    <col min="13672" max="13672" width="9.5546875" style="162" customWidth="1"/>
    <col min="13673" max="13673" width="7.109375" style="162" customWidth="1"/>
    <col min="13674" max="13674" width="7.21875" style="162" customWidth="1"/>
    <col min="13675" max="13675" width="8.44140625" style="162" customWidth="1"/>
    <col min="13676" max="13676" width="8.88671875" style="162" customWidth="1"/>
    <col min="13677" max="13677" width="8.33203125" style="162" customWidth="1"/>
    <col min="13678" max="13678" width="9.21875" style="162" customWidth="1"/>
    <col min="13679" max="13679" width="7.109375" style="162" customWidth="1"/>
    <col min="13680" max="13680" width="7.6640625" style="162" customWidth="1"/>
    <col min="13681" max="13704" width="0" style="162" hidden="1" customWidth="1"/>
    <col min="13705" max="13705" width="9.109375" style="162" customWidth="1"/>
    <col min="13706" max="13706" width="13.109375" style="162" customWidth="1"/>
    <col min="13707" max="13709" width="9.44140625" style="162" bestFit="1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8.554687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5" width="9.77734375" style="162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6" width="5.88671875" style="162" customWidth="1"/>
    <col min="13927" max="13927" width="10" style="162" customWidth="1"/>
    <col min="13928" max="13928" width="9.5546875" style="162" customWidth="1"/>
    <col min="13929" max="13929" width="7.109375" style="162" customWidth="1"/>
    <col min="13930" max="13930" width="7.21875" style="162" customWidth="1"/>
    <col min="13931" max="13931" width="8.44140625" style="162" customWidth="1"/>
    <col min="13932" max="13932" width="8.88671875" style="162" customWidth="1"/>
    <col min="13933" max="13933" width="8.33203125" style="162" customWidth="1"/>
    <col min="13934" max="13934" width="9.21875" style="162" customWidth="1"/>
    <col min="13935" max="13935" width="7.109375" style="162" customWidth="1"/>
    <col min="13936" max="13936" width="7.6640625" style="162" customWidth="1"/>
    <col min="13937" max="13960" width="0" style="162" hidden="1" customWidth="1"/>
    <col min="13961" max="13961" width="9.109375" style="162" customWidth="1"/>
    <col min="13962" max="13962" width="13.109375" style="162" customWidth="1"/>
    <col min="13963" max="13965" width="9.44140625" style="162" bestFit="1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8.554687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1" width="9.77734375" style="162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2" width="5.88671875" style="162" customWidth="1"/>
    <col min="14183" max="14183" width="10" style="162" customWidth="1"/>
    <col min="14184" max="14184" width="9.5546875" style="162" customWidth="1"/>
    <col min="14185" max="14185" width="7.109375" style="162" customWidth="1"/>
    <col min="14186" max="14186" width="7.21875" style="162" customWidth="1"/>
    <col min="14187" max="14187" width="8.44140625" style="162" customWidth="1"/>
    <col min="14188" max="14188" width="8.88671875" style="162" customWidth="1"/>
    <col min="14189" max="14189" width="8.33203125" style="162" customWidth="1"/>
    <col min="14190" max="14190" width="9.21875" style="162" customWidth="1"/>
    <col min="14191" max="14191" width="7.109375" style="162" customWidth="1"/>
    <col min="14192" max="14192" width="7.6640625" style="162" customWidth="1"/>
    <col min="14193" max="14216" width="0" style="162" hidden="1" customWidth="1"/>
    <col min="14217" max="14217" width="9.109375" style="162" customWidth="1"/>
    <col min="14218" max="14218" width="13.109375" style="162" customWidth="1"/>
    <col min="14219" max="14221" width="9.44140625" style="162" bestFit="1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8.554687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7" width="9.77734375" style="162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38" width="5.88671875" style="162" customWidth="1"/>
    <col min="14439" max="14439" width="10" style="162" customWidth="1"/>
    <col min="14440" max="14440" width="9.5546875" style="162" customWidth="1"/>
    <col min="14441" max="14441" width="7.109375" style="162" customWidth="1"/>
    <col min="14442" max="14442" width="7.21875" style="162" customWidth="1"/>
    <col min="14443" max="14443" width="8.44140625" style="162" customWidth="1"/>
    <col min="14444" max="14444" width="8.88671875" style="162" customWidth="1"/>
    <col min="14445" max="14445" width="8.33203125" style="162" customWidth="1"/>
    <col min="14446" max="14446" width="9.21875" style="162" customWidth="1"/>
    <col min="14447" max="14447" width="7.109375" style="162" customWidth="1"/>
    <col min="14448" max="14448" width="7.6640625" style="162" customWidth="1"/>
    <col min="14449" max="14472" width="0" style="162" hidden="1" customWidth="1"/>
    <col min="14473" max="14473" width="9.109375" style="162" customWidth="1"/>
    <col min="14474" max="14474" width="13.109375" style="162" customWidth="1"/>
    <col min="14475" max="14477" width="9.44140625" style="162" bestFit="1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8.554687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3" width="9.77734375" style="162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4" width="5.88671875" style="162" customWidth="1"/>
    <col min="14695" max="14695" width="10" style="162" customWidth="1"/>
    <col min="14696" max="14696" width="9.5546875" style="162" customWidth="1"/>
    <col min="14697" max="14697" width="7.109375" style="162" customWidth="1"/>
    <col min="14698" max="14698" width="7.21875" style="162" customWidth="1"/>
    <col min="14699" max="14699" width="8.44140625" style="162" customWidth="1"/>
    <col min="14700" max="14700" width="8.88671875" style="162" customWidth="1"/>
    <col min="14701" max="14701" width="8.33203125" style="162" customWidth="1"/>
    <col min="14702" max="14702" width="9.21875" style="162" customWidth="1"/>
    <col min="14703" max="14703" width="7.109375" style="162" customWidth="1"/>
    <col min="14704" max="14704" width="7.6640625" style="162" customWidth="1"/>
    <col min="14705" max="14728" width="0" style="162" hidden="1" customWidth="1"/>
    <col min="14729" max="14729" width="9.109375" style="162" customWidth="1"/>
    <col min="14730" max="14730" width="13.109375" style="162" customWidth="1"/>
    <col min="14731" max="14733" width="9.44140625" style="162" bestFit="1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8.554687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9" width="9.77734375" style="162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0" width="5.88671875" style="162" customWidth="1"/>
    <col min="14951" max="14951" width="10" style="162" customWidth="1"/>
    <col min="14952" max="14952" width="9.5546875" style="162" customWidth="1"/>
    <col min="14953" max="14953" width="7.109375" style="162" customWidth="1"/>
    <col min="14954" max="14954" width="7.21875" style="162" customWidth="1"/>
    <col min="14955" max="14955" width="8.44140625" style="162" customWidth="1"/>
    <col min="14956" max="14956" width="8.88671875" style="162" customWidth="1"/>
    <col min="14957" max="14957" width="8.33203125" style="162" customWidth="1"/>
    <col min="14958" max="14958" width="9.21875" style="162" customWidth="1"/>
    <col min="14959" max="14959" width="7.109375" style="162" customWidth="1"/>
    <col min="14960" max="14960" width="7.6640625" style="162" customWidth="1"/>
    <col min="14961" max="14984" width="0" style="162" hidden="1" customWidth="1"/>
    <col min="14985" max="14985" width="9.109375" style="162" customWidth="1"/>
    <col min="14986" max="14986" width="13.109375" style="162" customWidth="1"/>
    <col min="14987" max="14989" width="9.44140625" style="162" bestFit="1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8.554687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5" width="9.77734375" style="162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6" width="5.88671875" style="162" customWidth="1"/>
    <col min="15207" max="15207" width="10" style="162" customWidth="1"/>
    <col min="15208" max="15208" width="9.5546875" style="162" customWidth="1"/>
    <col min="15209" max="15209" width="7.109375" style="162" customWidth="1"/>
    <col min="15210" max="15210" width="7.21875" style="162" customWidth="1"/>
    <col min="15211" max="15211" width="8.44140625" style="162" customWidth="1"/>
    <col min="15212" max="15212" width="8.88671875" style="162" customWidth="1"/>
    <col min="15213" max="15213" width="8.33203125" style="162" customWidth="1"/>
    <col min="15214" max="15214" width="9.21875" style="162" customWidth="1"/>
    <col min="15215" max="15215" width="7.109375" style="162" customWidth="1"/>
    <col min="15216" max="15216" width="7.6640625" style="162" customWidth="1"/>
    <col min="15217" max="15240" width="0" style="162" hidden="1" customWidth="1"/>
    <col min="15241" max="15241" width="9.109375" style="162" customWidth="1"/>
    <col min="15242" max="15242" width="13.109375" style="162" customWidth="1"/>
    <col min="15243" max="15245" width="9.44140625" style="162" bestFit="1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8.554687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1" width="9.77734375" style="162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2" width="5.88671875" style="162" customWidth="1"/>
    <col min="15463" max="15463" width="10" style="162" customWidth="1"/>
    <col min="15464" max="15464" width="9.5546875" style="162" customWidth="1"/>
    <col min="15465" max="15465" width="7.109375" style="162" customWidth="1"/>
    <col min="15466" max="15466" width="7.21875" style="162" customWidth="1"/>
    <col min="15467" max="15467" width="8.44140625" style="162" customWidth="1"/>
    <col min="15468" max="15468" width="8.88671875" style="162" customWidth="1"/>
    <col min="15469" max="15469" width="8.33203125" style="162" customWidth="1"/>
    <col min="15470" max="15470" width="9.21875" style="162" customWidth="1"/>
    <col min="15471" max="15471" width="7.109375" style="162" customWidth="1"/>
    <col min="15472" max="15472" width="7.6640625" style="162" customWidth="1"/>
    <col min="15473" max="15496" width="0" style="162" hidden="1" customWidth="1"/>
    <col min="15497" max="15497" width="9.109375" style="162" customWidth="1"/>
    <col min="15498" max="15498" width="13.109375" style="162" customWidth="1"/>
    <col min="15499" max="15501" width="9.44140625" style="162" bestFit="1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8.554687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7" width="9.77734375" style="162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18" width="5.88671875" style="162" customWidth="1"/>
    <col min="15719" max="15719" width="10" style="162" customWidth="1"/>
    <col min="15720" max="15720" width="9.5546875" style="162" customWidth="1"/>
    <col min="15721" max="15721" width="7.109375" style="162" customWidth="1"/>
    <col min="15722" max="15722" width="7.21875" style="162" customWidth="1"/>
    <col min="15723" max="15723" width="8.44140625" style="162" customWidth="1"/>
    <col min="15724" max="15724" width="8.88671875" style="162" customWidth="1"/>
    <col min="15725" max="15725" width="8.33203125" style="162" customWidth="1"/>
    <col min="15726" max="15726" width="9.21875" style="162" customWidth="1"/>
    <col min="15727" max="15727" width="7.109375" style="162" customWidth="1"/>
    <col min="15728" max="15728" width="7.6640625" style="162" customWidth="1"/>
    <col min="15729" max="15752" width="0" style="162" hidden="1" customWidth="1"/>
    <col min="15753" max="15753" width="9.109375" style="162" customWidth="1"/>
    <col min="15754" max="15754" width="13.109375" style="162" customWidth="1"/>
    <col min="15755" max="15757" width="9.44140625" style="162" bestFit="1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8.554687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3" width="9.77734375" style="162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4" width="5.88671875" style="162" customWidth="1"/>
    <col min="15975" max="15975" width="10" style="162" customWidth="1"/>
    <col min="15976" max="15976" width="9.5546875" style="162" customWidth="1"/>
    <col min="15977" max="15977" width="7.109375" style="162" customWidth="1"/>
    <col min="15978" max="15978" width="7.21875" style="162" customWidth="1"/>
    <col min="15979" max="15979" width="8.44140625" style="162" customWidth="1"/>
    <col min="15980" max="15980" width="8.88671875" style="162" customWidth="1"/>
    <col min="15981" max="15981" width="8.33203125" style="162" customWidth="1"/>
    <col min="15982" max="15982" width="9.21875" style="162" customWidth="1"/>
    <col min="15983" max="15983" width="7.109375" style="162" customWidth="1"/>
    <col min="15984" max="15984" width="7.6640625" style="162" customWidth="1"/>
    <col min="15985" max="16008" width="0" style="162" hidden="1" customWidth="1"/>
    <col min="16009" max="16009" width="9.109375" style="162" customWidth="1"/>
    <col min="16010" max="16010" width="13.109375" style="162" customWidth="1"/>
    <col min="16011" max="16013" width="9.44140625" style="162" bestFit="1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8.554687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9" width="9.77734375" style="162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0" width="5.88671875" style="162" customWidth="1"/>
    <col min="16231" max="16231" width="10" style="162" customWidth="1"/>
    <col min="16232" max="16232" width="9.5546875" style="162" customWidth="1"/>
    <col min="16233" max="16233" width="7.109375" style="162" customWidth="1"/>
    <col min="16234" max="16234" width="7.21875" style="162" customWidth="1"/>
    <col min="16235" max="16235" width="8.44140625" style="162" customWidth="1"/>
    <col min="16236" max="16236" width="8.88671875" style="162" customWidth="1"/>
    <col min="16237" max="16237" width="8.33203125" style="162" customWidth="1"/>
    <col min="16238" max="16238" width="9.21875" style="162" customWidth="1"/>
    <col min="16239" max="16239" width="7.109375" style="162" customWidth="1"/>
    <col min="16240" max="16240" width="7.6640625" style="162" customWidth="1"/>
    <col min="16241" max="16264" width="0" style="162" hidden="1" customWidth="1"/>
    <col min="16265" max="16265" width="9.109375" style="162" customWidth="1"/>
    <col min="16266" max="16266" width="13.109375" style="162" customWidth="1"/>
    <col min="16267" max="16269" width="9.44140625" style="162" bestFit="1" customWidth="1"/>
    <col min="16270" max="16384" width="9.109375" style="162"/>
  </cols>
  <sheetData>
    <row r="1" spans="1:149" s="4" customFormat="1" ht="73.5" customHeight="1" x14ac:dyDescent="0.25">
      <c r="A1" s="1"/>
      <c r="B1" s="545" t="s">
        <v>133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177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168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175" t="s">
        <v>38</v>
      </c>
      <c r="D3" s="169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178"/>
      <c r="U3" s="170"/>
      <c r="V3" s="171"/>
      <c r="W3" s="13" t="s">
        <v>43</v>
      </c>
      <c r="X3" s="171" t="s">
        <v>44</v>
      </c>
      <c r="Y3" s="171" t="s">
        <v>45</v>
      </c>
      <c r="Z3" s="14"/>
      <c r="AA3" s="14"/>
      <c r="AB3" s="14"/>
      <c r="AC3" s="172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165" t="s">
        <v>51</v>
      </c>
      <c r="E4" s="169" t="s">
        <v>50</v>
      </c>
      <c r="F4" s="169" t="s">
        <v>51</v>
      </c>
      <c r="G4" s="169" t="s">
        <v>70</v>
      </c>
      <c r="H4" s="169" t="s">
        <v>71</v>
      </c>
      <c r="I4" s="169" t="s">
        <v>50</v>
      </c>
      <c r="J4" s="169" t="s">
        <v>51</v>
      </c>
      <c r="K4" s="172" t="s">
        <v>50</v>
      </c>
      <c r="L4" s="172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176" t="s">
        <v>51</v>
      </c>
      <c r="S4" s="176" t="s">
        <v>70</v>
      </c>
      <c r="T4" s="176" t="s">
        <v>71</v>
      </c>
      <c r="U4" s="173" t="s">
        <v>50</v>
      </c>
      <c r="V4" s="173" t="s">
        <v>51</v>
      </c>
      <c r="W4" s="14" t="s">
        <v>73</v>
      </c>
      <c r="X4" s="173" t="s">
        <v>74</v>
      </c>
      <c r="Y4" s="21"/>
      <c r="Z4" s="14" t="s">
        <v>50</v>
      </c>
      <c r="AA4" s="14" t="s">
        <v>51</v>
      </c>
      <c r="AB4" s="14" t="s">
        <v>50</v>
      </c>
      <c r="AC4" s="172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166" t="s">
        <v>39</v>
      </c>
      <c r="BF4" s="167" t="s">
        <v>76</v>
      </c>
      <c r="BG4" s="28" t="s">
        <v>60</v>
      </c>
      <c r="BH4" s="29" t="s">
        <v>50</v>
      </c>
      <c r="BI4" s="166" t="s">
        <v>51</v>
      </c>
      <c r="BJ4" s="166" t="s">
        <v>70</v>
      </c>
      <c r="BK4" s="166" t="s">
        <v>77</v>
      </c>
      <c r="BL4" s="30" t="s">
        <v>50</v>
      </c>
      <c r="BM4" s="165" t="s">
        <v>51</v>
      </c>
      <c r="BN4" s="165" t="s">
        <v>70</v>
      </c>
      <c r="BO4" s="166" t="s">
        <v>78</v>
      </c>
      <c r="BP4" s="29" t="s">
        <v>50</v>
      </c>
      <c r="BQ4" s="31" t="s">
        <v>51</v>
      </c>
      <c r="BR4" s="165" t="s">
        <v>70</v>
      </c>
      <c r="BS4" s="166" t="s">
        <v>78</v>
      </c>
      <c r="BT4" s="32" t="s">
        <v>79</v>
      </c>
      <c r="BU4" s="32" t="s">
        <v>80</v>
      </c>
      <c r="BV4" s="25" t="s">
        <v>51</v>
      </c>
      <c r="BW4" s="166" t="s">
        <v>70</v>
      </c>
      <c r="BX4" s="166" t="s">
        <v>81</v>
      </c>
      <c r="BY4" s="484"/>
      <c r="BZ4" s="167" t="s">
        <v>82</v>
      </c>
      <c r="CA4" s="167" t="s">
        <v>83</v>
      </c>
      <c r="CB4" s="484"/>
      <c r="CC4" s="484"/>
      <c r="CD4" s="166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166" t="s">
        <v>90</v>
      </c>
      <c r="CO4" s="166" t="s">
        <v>91</v>
      </c>
      <c r="CP4" s="24" t="s">
        <v>92</v>
      </c>
      <c r="CQ4" s="166" t="s">
        <v>93</v>
      </c>
      <c r="CR4" s="24" t="s">
        <v>94</v>
      </c>
      <c r="CS4" s="24" t="s">
        <v>95</v>
      </c>
      <c r="CT4" s="166" t="s">
        <v>96</v>
      </c>
      <c r="CU4" s="25" t="s">
        <v>97</v>
      </c>
      <c r="CV4" s="174" t="s">
        <v>50</v>
      </c>
      <c r="CW4" s="174" t="s">
        <v>51</v>
      </c>
      <c r="CX4" s="174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166" t="s">
        <v>99</v>
      </c>
      <c r="DK4" s="166" t="s">
        <v>100</v>
      </c>
      <c r="DL4" s="166" t="s">
        <v>101</v>
      </c>
      <c r="DM4" s="165" t="s">
        <v>83</v>
      </c>
      <c r="DN4" s="165" t="s">
        <v>102</v>
      </c>
      <c r="DO4" s="166" t="s">
        <v>99</v>
      </c>
      <c r="DP4" s="166" t="s">
        <v>100</v>
      </c>
      <c r="DQ4" s="166" t="s">
        <v>101</v>
      </c>
      <c r="DR4" s="165" t="s">
        <v>83</v>
      </c>
      <c r="DS4" s="165" t="s">
        <v>102</v>
      </c>
      <c r="DT4" s="166" t="s">
        <v>99</v>
      </c>
      <c r="DU4" s="166" t="s">
        <v>103</v>
      </c>
      <c r="DV4" s="166" t="s">
        <v>101</v>
      </c>
      <c r="DW4" s="165" t="s">
        <v>83</v>
      </c>
      <c r="DX4" s="165" t="s">
        <v>102</v>
      </c>
      <c r="DY4" s="166" t="s">
        <v>99</v>
      </c>
      <c r="DZ4" s="166" t="s">
        <v>101</v>
      </c>
      <c r="EA4" s="165" t="s">
        <v>83</v>
      </c>
      <c r="EB4" s="165" t="s">
        <v>102</v>
      </c>
      <c r="EC4" s="167" t="s">
        <v>99</v>
      </c>
      <c r="ED4" s="167" t="s">
        <v>101</v>
      </c>
      <c r="EE4" s="28" t="s">
        <v>83</v>
      </c>
      <c r="EF4" s="165" t="s">
        <v>102</v>
      </c>
      <c r="EH4" s="16" t="s">
        <v>104</v>
      </c>
      <c r="EI4" s="16" t="s">
        <v>62</v>
      </c>
      <c r="EJ4" s="16" t="s">
        <v>63</v>
      </c>
      <c r="EK4" s="16" t="s">
        <v>105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8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0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0</v>
      </c>
      <c r="BP5" s="53">
        <v>8000</v>
      </c>
      <c r="BQ5" s="55">
        <v>28419</v>
      </c>
      <c r="BR5" s="55">
        <f>BQ5/BP5*100</f>
        <v>355.23750000000001</v>
      </c>
      <c r="BS5" s="55">
        <f t="shared" ref="BS5:BS26" si="4">BQ5-EJ5</f>
        <v>2861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1308</v>
      </c>
      <c r="CA5" s="38">
        <v>2863</v>
      </c>
      <c r="CB5" s="56">
        <f>((BM5*0.45)+(BQ5*0.34)+(BV5/1.33*0.18)+(CA5*0.2))/DI5*10</f>
        <v>29.978452897625736</v>
      </c>
      <c r="CC5" s="57">
        <f>(BO5*0.45+BS5*0.35+(BX5/1.33*0.17))/DI5*10</f>
        <v>2.5564207301506254</v>
      </c>
      <c r="CD5" s="57">
        <v>23.1</v>
      </c>
      <c r="CE5" s="43">
        <v>1013</v>
      </c>
      <c r="CF5" s="43">
        <v>2</v>
      </c>
      <c r="CG5" s="45">
        <v>1500</v>
      </c>
      <c r="CH5" s="43">
        <v>281</v>
      </c>
      <c r="CI5" s="58">
        <v>6604</v>
      </c>
      <c r="CJ5" s="59">
        <f>CL5+CN5</f>
        <v>4871</v>
      </c>
      <c r="CK5" s="60">
        <v>200</v>
      </c>
      <c r="CL5" s="43">
        <v>414</v>
      </c>
      <c r="CM5" s="43">
        <v>280</v>
      </c>
      <c r="CN5" s="43">
        <v>4457</v>
      </c>
      <c r="CO5" s="43">
        <f>CN5-EL5</f>
        <v>206</v>
      </c>
      <c r="CP5" s="43">
        <v>13269</v>
      </c>
      <c r="CQ5" s="43">
        <f>CP5-EM5</f>
        <v>583</v>
      </c>
      <c r="CR5" s="61">
        <f t="shared" ref="CR5:CR29" si="6">CP5/CN5*10</f>
        <v>29.771146511106124</v>
      </c>
      <c r="CS5" s="62">
        <v>400</v>
      </c>
      <c r="CT5" s="63">
        <f t="shared" ref="CT5:CT24" si="7">CJ5/CI5*100</f>
        <v>73.758328285887345</v>
      </c>
      <c r="CU5" s="64">
        <v>13</v>
      </c>
      <c r="CV5" s="64"/>
      <c r="CW5" s="64"/>
      <c r="CX5" s="64"/>
      <c r="CY5" s="65">
        <v>5000</v>
      </c>
      <c r="CZ5" s="64">
        <v>924</v>
      </c>
      <c r="DA5" s="66">
        <f>CZ5/CY5*100</f>
        <v>18.48</v>
      </c>
      <c r="DB5" s="64">
        <f>CZ5-EN5</f>
        <v>100</v>
      </c>
      <c r="DC5" s="62">
        <v>384</v>
      </c>
      <c r="DD5" s="64">
        <v>384</v>
      </c>
      <c r="DE5" s="62">
        <v>1383</v>
      </c>
      <c r="DF5" s="64">
        <v>1006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>
        <v>3547</v>
      </c>
      <c r="EI5" s="51">
        <v>3350</v>
      </c>
      <c r="EJ5" s="70">
        <v>25558</v>
      </c>
      <c r="EK5" s="51"/>
      <c r="EL5" s="51">
        <v>4251</v>
      </c>
      <c r="EM5" s="51">
        <v>12686</v>
      </c>
      <c r="EN5" s="51">
        <v>824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6" si="8">CL6+CN6</f>
        <v>0</v>
      </c>
      <c r="CK6" s="60"/>
      <c r="CL6" s="43"/>
      <c r="CM6" s="43"/>
      <c r="CN6" s="43"/>
      <c r="CO6" s="43">
        <f t="shared" ref="CO6:CO26" si="9">CN6-EL6</f>
        <v>0</v>
      </c>
      <c r="CP6" s="43"/>
      <c r="CQ6" s="43">
        <f t="shared" ref="CQ6:CQ26" si="10">CP6-EM6</f>
        <v>0</v>
      </c>
      <c r="CR6" s="61" t="e">
        <f t="shared" si="6"/>
        <v>#DIV/0!</v>
      </c>
      <c r="CS6" s="62"/>
      <c r="CT6" s="63">
        <f t="shared" si="7"/>
        <v>0</v>
      </c>
      <c r="CU6" s="64"/>
      <c r="CV6" s="66"/>
      <c r="CW6" s="66"/>
      <c r="CX6" s="66"/>
      <c r="CY6" s="65">
        <v>896</v>
      </c>
      <c r="CZ6" s="78"/>
      <c r="DA6" s="66">
        <f t="shared" ref="DA6:DA29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/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/>
      <c r="EM6" s="51"/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0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0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0</v>
      </c>
      <c r="BT7" s="53">
        <v>10000</v>
      </c>
      <c r="BU7" s="53">
        <v>13000</v>
      </c>
      <c r="BV7" s="54">
        <v>8420</v>
      </c>
      <c r="BW7" s="55">
        <f t="shared" ref="BW7:BW29" si="16">BV7/BU7*100</f>
        <v>64.769230769230774</v>
      </c>
      <c r="BX7" s="54">
        <f t="shared" si="5"/>
        <v>0</v>
      </c>
      <c r="BY7" s="55">
        <v>1210</v>
      </c>
      <c r="BZ7" s="43">
        <v>710</v>
      </c>
      <c r="CA7" s="43">
        <v>1235</v>
      </c>
      <c r="CB7" s="56">
        <f t="shared" ref="CB7:CB20" si="17">((BM7*0.45)+(BQ7*0.34)+(BV7/1.33*0.18)+(CA7*0.2))/DI7*10</f>
        <v>27.42202993068835</v>
      </c>
      <c r="CC7" s="57">
        <f t="shared" ref="CC7:CC20" si="18">(BO7*0.45+BS7*0.35+(BX7/1.33*0.17))/DI7*10</f>
        <v>0</v>
      </c>
      <c r="CD7" s="57">
        <v>18.899999999999999</v>
      </c>
      <c r="CE7" s="43">
        <v>250</v>
      </c>
      <c r="CF7" s="43">
        <v>2</v>
      </c>
      <c r="CG7" s="45">
        <v>521</v>
      </c>
      <c r="CH7" s="43">
        <v>220</v>
      </c>
      <c r="CI7" s="58">
        <v>1788</v>
      </c>
      <c r="CJ7" s="59">
        <f t="shared" si="8"/>
        <v>1495</v>
      </c>
      <c r="CK7" s="60">
        <v>286</v>
      </c>
      <c r="CL7" s="43">
        <v>250</v>
      </c>
      <c r="CM7" s="43"/>
      <c r="CN7" s="43">
        <v>1245</v>
      </c>
      <c r="CO7" s="43">
        <f t="shared" si="9"/>
        <v>53</v>
      </c>
      <c r="CP7" s="43">
        <v>3992</v>
      </c>
      <c r="CQ7" s="43">
        <f t="shared" si="10"/>
        <v>206.30000000000018</v>
      </c>
      <c r="CR7" s="61">
        <f t="shared" si="6"/>
        <v>32.064257028112451</v>
      </c>
      <c r="CS7" s="62">
        <v>101</v>
      </c>
      <c r="CT7" s="63">
        <f t="shared" si="7"/>
        <v>83.612975391498878</v>
      </c>
      <c r="CU7" s="64">
        <v>5</v>
      </c>
      <c r="CV7" s="66"/>
      <c r="CW7" s="66"/>
      <c r="CX7" s="66"/>
      <c r="CY7" s="65">
        <v>1700</v>
      </c>
      <c r="CZ7" s="65">
        <v>610</v>
      </c>
      <c r="DA7" s="66">
        <f t="shared" si="11"/>
        <v>35.882352941176471</v>
      </c>
      <c r="DB7" s="64">
        <f t="shared" si="12"/>
        <v>30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>
        <v>1439</v>
      </c>
      <c r="EI7" s="51">
        <v>1205</v>
      </c>
      <c r="EJ7" s="70">
        <v>6917</v>
      </c>
      <c r="EK7" s="51">
        <v>8420</v>
      </c>
      <c r="EL7" s="51">
        <v>1192</v>
      </c>
      <c r="EM7" s="51">
        <v>3785.7</v>
      </c>
      <c r="EN7" s="51">
        <v>580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0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0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0</v>
      </c>
      <c r="BY8" s="54"/>
      <c r="BZ8" s="38">
        <v>115</v>
      </c>
      <c r="CA8" s="38">
        <v>85</v>
      </c>
      <c r="CB8" s="56">
        <f t="shared" si="17"/>
        <v>22.810152636099268</v>
      </c>
      <c r="CC8" s="57">
        <f t="shared" si="18"/>
        <v>0</v>
      </c>
      <c r="CD8" s="57">
        <v>17.7</v>
      </c>
      <c r="CE8" s="43">
        <v>300</v>
      </c>
      <c r="CF8" s="43">
        <v>1</v>
      </c>
      <c r="CG8" s="45">
        <v>423</v>
      </c>
      <c r="CH8" s="43">
        <v>200</v>
      </c>
      <c r="CI8" s="58">
        <v>634</v>
      </c>
      <c r="CJ8" s="59">
        <f t="shared" si="8"/>
        <v>514</v>
      </c>
      <c r="CK8" s="60"/>
      <c r="CL8" s="43">
        <v>244</v>
      </c>
      <c r="CM8" s="43"/>
      <c r="CN8" s="43">
        <v>270</v>
      </c>
      <c r="CO8" s="43">
        <f t="shared" si="9"/>
        <v>0</v>
      </c>
      <c r="CP8" s="43">
        <v>295</v>
      </c>
      <c r="CQ8" s="43">
        <f t="shared" si="10"/>
        <v>0</v>
      </c>
      <c r="CR8" s="61">
        <f t="shared" si="6"/>
        <v>10.925925925925926</v>
      </c>
      <c r="CS8" s="62">
        <v>10</v>
      </c>
      <c r="CT8" s="63">
        <f t="shared" si="7"/>
        <v>81.072555205047308</v>
      </c>
      <c r="CU8" s="64"/>
      <c r="CV8" s="64"/>
      <c r="CW8" s="64"/>
      <c r="CX8" s="64"/>
      <c r="CY8" s="65">
        <v>530</v>
      </c>
      <c r="CZ8" s="65">
        <v>235</v>
      </c>
      <c r="DA8" s="66">
        <f t="shared" si="11"/>
        <v>44.339622641509436</v>
      </c>
      <c r="DB8" s="64">
        <f t="shared" si="12"/>
        <v>15</v>
      </c>
      <c r="DC8" s="62">
        <v>93</v>
      </c>
      <c r="DD8" s="64"/>
      <c r="DE8" s="62">
        <v>106</v>
      </c>
      <c r="DF8" s="64">
        <v>20</v>
      </c>
      <c r="DG8" s="67"/>
      <c r="DH8" s="67"/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>
        <v>1461</v>
      </c>
      <c r="EI8" s="51">
        <v>700</v>
      </c>
      <c r="EJ8" s="51">
        <v>787</v>
      </c>
      <c r="EK8" s="51">
        <v>3980</v>
      </c>
      <c r="EL8" s="51">
        <v>270</v>
      </c>
      <c r="EM8" s="51">
        <v>295</v>
      </c>
      <c r="EN8" s="51">
        <v>220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0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13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0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0</v>
      </c>
      <c r="BY9" s="54">
        <v>292</v>
      </c>
      <c r="BZ9" s="38">
        <v>530</v>
      </c>
      <c r="CA9" s="38">
        <v>349</v>
      </c>
      <c r="CB9" s="56">
        <f t="shared" si="17"/>
        <v>26.620474656027824</v>
      </c>
      <c r="CC9" s="57">
        <f t="shared" si="18"/>
        <v>6.6326530612244902E-2</v>
      </c>
      <c r="CD9" s="57">
        <v>18.100000000000001</v>
      </c>
      <c r="CE9" s="43">
        <v>320</v>
      </c>
      <c r="CF9" s="43">
        <v>3</v>
      </c>
      <c r="CG9" s="45">
        <v>480</v>
      </c>
      <c r="CH9" s="43">
        <v>233</v>
      </c>
      <c r="CI9" s="58">
        <v>1880</v>
      </c>
      <c r="CJ9" s="59">
        <f t="shared" si="8"/>
        <v>1086</v>
      </c>
      <c r="CK9" s="60"/>
      <c r="CL9" s="43">
        <v>20</v>
      </c>
      <c r="CM9" s="43"/>
      <c r="CN9" s="43">
        <v>1066</v>
      </c>
      <c r="CO9" s="43">
        <f t="shared" si="9"/>
        <v>45</v>
      </c>
      <c r="CP9" s="43">
        <v>2450</v>
      </c>
      <c r="CQ9" s="43">
        <f t="shared" si="10"/>
        <v>79</v>
      </c>
      <c r="CR9" s="61">
        <f t="shared" si="6"/>
        <v>22.983114446529083</v>
      </c>
      <c r="CS9" s="62">
        <v>95</v>
      </c>
      <c r="CT9" s="63">
        <f t="shared" si="7"/>
        <v>57.765957446808514</v>
      </c>
      <c r="CU9" s="64">
        <v>3</v>
      </c>
      <c r="CV9" s="64"/>
      <c r="CW9" s="64"/>
      <c r="CX9" s="64"/>
      <c r="CY9" s="65">
        <v>1100</v>
      </c>
      <c r="CZ9" s="64">
        <v>523</v>
      </c>
      <c r="DA9" s="66">
        <f t="shared" si="11"/>
        <v>47.545454545454547</v>
      </c>
      <c r="DB9" s="64">
        <f t="shared" si="12"/>
        <v>25</v>
      </c>
      <c r="DC9" s="62">
        <v>99</v>
      </c>
      <c r="DD9" s="64">
        <v>99</v>
      </c>
      <c r="DE9" s="62">
        <v>363</v>
      </c>
      <c r="DF9" s="64">
        <v>243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>
        <v>1255</v>
      </c>
      <c r="EI9" s="51">
        <v>1277</v>
      </c>
      <c r="EJ9" s="51">
        <v>292</v>
      </c>
      <c r="EK9" s="51">
        <v>11810</v>
      </c>
      <c r="EL9" s="51">
        <v>1021</v>
      </c>
      <c r="EM9" s="51">
        <v>2371</v>
      </c>
      <c r="EN9" s="51">
        <v>498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0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350</v>
      </c>
      <c r="CA10" s="38">
        <v>410</v>
      </c>
      <c r="CB10" s="56">
        <f t="shared" si="17"/>
        <v>23.711507293354941</v>
      </c>
      <c r="CC10" s="57">
        <f t="shared" si="18"/>
        <v>0</v>
      </c>
      <c r="CD10" s="57">
        <v>15.2</v>
      </c>
      <c r="CE10" s="43">
        <v>90</v>
      </c>
      <c r="CF10" s="43"/>
      <c r="CG10" s="45">
        <v>140</v>
      </c>
      <c r="CH10" s="43">
        <v>90</v>
      </c>
      <c r="CI10" s="58">
        <v>760</v>
      </c>
      <c r="CJ10" s="59">
        <f t="shared" si="8"/>
        <v>535</v>
      </c>
      <c r="CK10" s="60"/>
      <c r="CL10" s="43">
        <v>45</v>
      </c>
      <c r="CM10" s="43"/>
      <c r="CN10" s="43">
        <v>490</v>
      </c>
      <c r="CO10" s="43">
        <f t="shared" si="9"/>
        <v>30</v>
      </c>
      <c r="CP10" s="43">
        <v>1290</v>
      </c>
      <c r="CQ10" s="43">
        <f t="shared" si="10"/>
        <v>83</v>
      </c>
      <c r="CR10" s="61">
        <f t="shared" si="6"/>
        <v>26.326530612244898</v>
      </c>
      <c r="CS10" s="62">
        <v>35</v>
      </c>
      <c r="CT10" s="63">
        <f t="shared" si="7"/>
        <v>70.39473684210526</v>
      </c>
      <c r="CU10" s="64">
        <v>3</v>
      </c>
      <c r="CV10" s="66"/>
      <c r="CW10" s="66"/>
      <c r="CX10" s="66"/>
      <c r="CY10" s="65">
        <v>800</v>
      </c>
      <c r="CZ10" s="64">
        <v>300</v>
      </c>
      <c r="DA10" s="64">
        <f t="shared" si="11"/>
        <v>37.5</v>
      </c>
      <c r="DB10" s="64">
        <f t="shared" si="12"/>
        <v>0</v>
      </c>
      <c r="DC10" s="62">
        <v>30</v>
      </c>
      <c r="DD10" s="64">
        <v>10</v>
      </c>
      <c r="DE10" s="62">
        <v>180</v>
      </c>
      <c r="DF10" s="64">
        <v>220</v>
      </c>
      <c r="DG10" s="67"/>
      <c r="DH10" s="67"/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>
        <v>625</v>
      </c>
      <c r="EI10" s="51">
        <v>160</v>
      </c>
      <c r="EJ10" s="51">
        <v>3850</v>
      </c>
      <c r="EK10" s="51"/>
      <c r="EL10" s="51">
        <v>460</v>
      </c>
      <c r="EM10" s="51">
        <v>1207</v>
      </c>
      <c r="EN10" s="51">
        <v>300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0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0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0</v>
      </c>
      <c r="BY11" s="54"/>
      <c r="BZ11" s="38">
        <v>350</v>
      </c>
      <c r="CA11" s="38">
        <v>420</v>
      </c>
      <c r="CB11" s="56">
        <f t="shared" si="17"/>
        <v>21.485182957393484</v>
      </c>
      <c r="CC11" s="57">
        <f t="shared" si="18"/>
        <v>0</v>
      </c>
      <c r="CD11" s="57">
        <v>12.2</v>
      </c>
      <c r="CE11" s="80">
        <v>70</v>
      </c>
      <c r="CF11" s="43"/>
      <c r="CG11" s="45">
        <v>70</v>
      </c>
      <c r="CH11" s="80">
        <v>70</v>
      </c>
      <c r="CI11" s="58">
        <v>590</v>
      </c>
      <c r="CJ11" s="59">
        <f t="shared" si="8"/>
        <v>505</v>
      </c>
      <c r="CK11" s="60"/>
      <c r="CL11" s="43">
        <v>45</v>
      </c>
      <c r="CM11" s="43"/>
      <c r="CN11" s="43">
        <v>460</v>
      </c>
      <c r="CO11" s="43">
        <f t="shared" si="9"/>
        <v>20</v>
      </c>
      <c r="CP11" s="43">
        <v>1190</v>
      </c>
      <c r="CQ11" s="43">
        <f t="shared" si="10"/>
        <v>46</v>
      </c>
      <c r="CR11" s="61">
        <f t="shared" si="6"/>
        <v>25.869565217391305</v>
      </c>
      <c r="CS11" s="62">
        <v>40</v>
      </c>
      <c r="CT11" s="63">
        <f t="shared" si="7"/>
        <v>85.593220338983059</v>
      </c>
      <c r="CU11" s="64">
        <v>2</v>
      </c>
      <c r="CV11" s="66"/>
      <c r="CW11" s="66"/>
      <c r="CX11" s="66"/>
      <c r="CY11" s="65">
        <v>500</v>
      </c>
      <c r="CZ11" s="64">
        <v>190</v>
      </c>
      <c r="DA11" s="66">
        <f t="shared" si="11"/>
        <v>38</v>
      </c>
      <c r="DB11" s="64">
        <f t="shared" si="12"/>
        <v>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/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>
        <v>378</v>
      </c>
      <c r="EI11" s="51">
        <v>315</v>
      </c>
      <c r="EJ11" s="51">
        <v>830</v>
      </c>
      <c r="EK11" s="51">
        <v>2200</v>
      </c>
      <c r="EL11" s="51">
        <v>440</v>
      </c>
      <c r="EM11" s="51">
        <v>1144</v>
      </c>
      <c r="EN11" s="51">
        <v>190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0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0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0</v>
      </c>
      <c r="BY12" s="54">
        <v>1990</v>
      </c>
      <c r="BZ12" s="38">
        <v>380</v>
      </c>
      <c r="CA12" s="38">
        <v>768</v>
      </c>
      <c r="CB12" s="56">
        <f t="shared" si="17"/>
        <v>14.337174494158164</v>
      </c>
      <c r="CC12" s="57">
        <f t="shared" si="18"/>
        <v>0</v>
      </c>
      <c r="CD12" s="57">
        <v>10</v>
      </c>
      <c r="CE12" s="80">
        <v>250</v>
      </c>
      <c r="CF12" s="43"/>
      <c r="CG12" s="45">
        <v>250</v>
      </c>
      <c r="CH12" s="43">
        <v>50</v>
      </c>
      <c r="CI12" s="58">
        <v>1380</v>
      </c>
      <c r="CJ12" s="59">
        <f t="shared" si="8"/>
        <v>840</v>
      </c>
      <c r="CK12" s="60">
        <v>162</v>
      </c>
      <c r="CL12" s="43"/>
      <c r="CM12" s="43">
        <v>80</v>
      </c>
      <c r="CN12" s="43">
        <v>840</v>
      </c>
      <c r="CO12" s="43">
        <f t="shared" si="9"/>
        <v>60</v>
      </c>
      <c r="CP12" s="43">
        <v>2320</v>
      </c>
      <c r="CQ12" s="43">
        <f t="shared" si="10"/>
        <v>144</v>
      </c>
      <c r="CR12" s="61">
        <f t="shared" si="6"/>
        <v>27.61904761904762</v>
      </c>
      <c r="CS12" s="62">
        <v>140</v>
      </c>
      <c r="CT12" s="63">
        <f t="shared" si="7"/>
        <v>60.869565217391312</v>
      </c>
      <c r="CU12" s="64">
        <v>4</v>
      </c>
      <c r="CV12" s="64"/>
      <c r="CW12" s="64"/>
      <c r="CX12" s="64"/>
      <c r="CY12" s="65">
        <v>1800</v>
      </c>
      <c r="CZ12" s="64">
        <v>360</v>
      </c>
      <c r="DA12" s="66">
        <f t="shared" si="11"/>
        <v>20</v>
      </c>
      <c r="DB12" s="64">
        <f t="shared" si="12"/>
        <v>0</v>
      </c>
      <c r="DC12" s="62">
        <v>55</v>
      </c>
      <c r="DD12" s="64">
        <v>55</v>
      </c>
      <c r="DE12" s="62">
        <v>350</v>
      </c>
      <c r="DF12" s="64">
        <v>180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>
        <v>1104</v>
      </c>
      <c r="EI12" s="51">
        <v>564</v>
      </c>
      <c r="EJ12" s="51">
        <v>1990</v>
      </c>
      <c r="EK12" s="51">
        <v>7902</v>
      </c>
      <c r="EL12" s="51">
        <v>780</v>
      </c>
      <c r="EM12" s="51">
        <v>2176</v>
      </c>
      <c r="EN12" s="51">
        <v>360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40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500</v>
      </c>
      <c r="CA13" s="38">
        <v>650</v>
      </c>
      <c r="CB13" s="56">
        <f t="shared" si="17"/>
        <v>26.075471698113208</v>
      </c>
      <c r="CC13" s="57">
        <f t="shared" si="18"/>
        <v>0</v>
      </c>
      <c r="CD13" s="57">
        <v>22</v>
      </c>
      <c r="CE13" s="80">
        <v>350</v>
      </c>
      <c r="CF13" s="43">
        <v>1</v>
      </c>
      <c r="CG13" s="45">
        <v>350</v>
      </c>
      <c r="CH13" s="43">
        <v>130</v>
      </c>
      <c r="CI13" s="58">
        <v>1113</v>
      </c>
      <c r="CJ13" s="59">
        <f t="shared" si="8"/>
        <v>708</v>
      </c>
      <c r="CK13" s="60"/>
      <c r="CL13" s="43">
        <v>68</v>
      </c>
      <c r="CM13" s="57"/>
      <c r="CN13" s="43">
        <v>640</v>
      </c>
      <c r="CO13" s="43">
        <f t="shared" si="9"/>
        <v>10</v>
      </c>
      <c r="CP13" s="43">
        <v>1357</v>
      </c>
      <c r="CQ13" s="43">
        <f t="shared" si="10"/>
        <v>30</v>
      </c>
      <c r="CR13" s="61">
        <f t="shared" si="6"/>
        <v>21.203125</v>
      </c>
      <c r="CS13" s="62">
        <v>45</v>
      </c>
      <c r="CT13" s="63">
        <f t="shared" si="7"/>
        <v>63.611859838274931</v>
      </c>
      <c r="CU13" s="64">
        <v>1</v>
      </c>
      <c r="CV13" s="64"/>
      <c r="CW13" s="64"/>
      <c r="CX13" s="64"/>
      <c r="CY13" s="65">
        <v>800</v>
      </c>
      <c r="CZ13" s="64">
        <v>200</v>
      </c>
      <c r="DA13" s="66">
        <f t="shared" si="11"/>
        <v>25</v>
      </c>
      <c r="DB13" s="64">
        <f t="shared" si="12"/>
        <v>20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>
        <v>1114</v>
      </c>
      <c r="EI13" s="51">
        <v>800</v>
      </c>
      <c r="EJ13" s="51">
        <v>3030</v>
      </c>
      <c r="EK13" s="51"/>
      <c r="EL13" s="51">
        <v>630</v>
      </c>
      <c r="EM13" s="51">
        <v>1327</v>
      </c>
      <c r="EN13" s="51">
        <v>180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10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1086</v>
      </c>
      <c r="BY14" s="54"/>
      <c r="BZ14" s="38">
        <v>55</v>
      </c>
      <c r="CA14" s="38">
        <v>55</v>
      </c>
      <c r="CB14" s="56">
        <f t="shared" si="17"/>
        <v>21.755946557844425</v>
      </c>
      <c r="CC14" s="57">
        <f t="shared" si="18"/>
        <v>2.6637923805797019</v>
      </c>
      <c r="CD14" s="57">
        <v>23.5</v>
      </c>
      <c r="CE14" s="43">
        <v>100</v>
      </c>
      <c r="CF14" s="43"/>
      <c r="CG14" s="45">
        <v>150</v>
      </c>
      <c r="CH14" s="43"/>
      <c r="CI14" s="58">
        <v>1085</v>
      </c>
      <c r="CJ14" s="59">
        <f t="shared" si="8"/>
        <v>580</v>
      </c>
      <c r="CK14" s="60"/>
      <c r="CL14" s="43">
        <v>200</v>
      </c>
      <c r="CM14" s="43">
        <v>20</v>
      </c>
      <c r="CN14" s="43">
        <v>380</v>
      </c>
      <c r="CO14" s="43">
        <f t="shared" si="9"/>
        <v>30</v>
      </c>
      <c r="CP14" s="43">
        <v>910</v>
      </c>
      <c r="CQ14" s="43">
        <f t="shared" si="10"/>
        <v>70</v>
      </c>
      <c r="CR14" s="61">
        <f t="shared" si="6"/>
        <v>23.947368421052634</v>
      </c>
      <c r="CS14" s="62">
        <v>40</v>
      </c>
      <c r="CT14" s="63">
        <f t="shared" si="7"/>
        <v>53.456221198156683</v>
      </c>
      <c r="CU14" s="64">
        <v>3</v>
      </c>
      <c r="CV14" s="64"/>
      <c r="CW14" s="64"/>
      <c r="CX14" s="64"/>
      <c r="CY14" s="65">
        <v>900</v>
      </c>
      <c r="CZ14" s="64">
        <v>130</v>
      </c>
      <c r="DA14" s="66">
        <f t="shared" si="11"/>
        <v>14.444444444444443</v>
      </c>
      <c r="DB14" s="64">
        <f t="shared" si="12"/>
        <v>0</v>
      </c>
      <c r="DC14" s="62">
        <v>56</v>
      </c>
      <c r="DD14" s="64"/>
      <c r="DE14" s="62">
        <v>223</v>
      </c>
      <c r="DF14" s="64">
        <v>230</v>
      </c>
      <c r="DG14" s="67"/>
      <c r="DH14" s="67"/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>
        <v>600</v>
      </c>
      <c r="EI14" s="51">
        <v>660</v>
      </c>
      <c r="EJ14" s="51">
        <v>1100</v>
      </c>
      <c r="EK14" s="51">
        <v>2490</v>
      </c>
      <c r="EL14" s="51">
        <v>350</v>
      </c>
      <c r="EM14" s="51">
        <v>840</v>
      </c>
      <c r="EN14" s="51">
        <v>130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160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250</v>
      </c>
      <c r="CA15" s="38">
        <v>220</v>
      </c>
      <c r="CB15" s="56">
        <f t="shared" si="17"/>
        <v>31.917613636363637</v>
      </c>
      <c r="CC15" s="57">
        <f t="shared" si="18"/>
        <v>1.0227272727272727</v>
      </c>
      <c r="CD15" s="57">
        <v>26</v>
      </c>
      <c r="CE15" s="43">
        <v>600</v>
      </c>
      <c r="CF15" s="43">
        <v>3</v>
      </c>
      <c r="CG15" s="45">
        <v>1000</v>
      </c>
      <c r="CH15" s="43">
        <v>360</v>
      </c>
      <c r="CI15" s="58">
        <v>2000</v>
      </c>
      <c r="CJ15" s="59">
        <f t="shared" si="8"/>
        <v>1370</v>
      </c>
      <c r="CK15" s="60">
        <v>150</v>
      </c>
      <c r="CL15" s="43">
        <v>420</v>
      </c>
      <c r="CM15" s="43"/>
      <c r="CN15" s="43">
        <v>950</v>
      </c>
      <c r="CO15" s="43">
        <f t="shared" si="9"/>
        <v>0</v>
      </c>
      <c r="CP15" s="43">
        <v>1730</v>
      </c>
      <c r="CQ15" s="43">
        <f t="shared" si="10"/>
        <v>0</v>
      </c>
      <c r="CR15" s="61">
        <f t="shared" si="6"/>
        <v>18.210526315789476</v>
      </c>
      <c r="CS15" s="62">
        <v>80</v>
      </c>
      <c r="CT15" s="63">
        <f t="shared" si="7"/>
        <v>68.5</v>
      </c>
      <c r="CU15" s="64"/>
      <c r="CV15" s="66"/>
      <c r="CW15" s="66"/>
      <c r="CX15" s="66"/>
      <c r="CY15" s="65">
        <v>1200</v>
      </c>
      <c r="CZ15" s="64">
        <v>120</v>
      </c>
      <c r="DA15" s="66">
        <f t="shared" si="11"/>
        <v>10</v>
      </c>
      <c r="DB15" s="64">
        <f t="shared" si="12"/>
        <v>40</v>
      </c>
      <c r="DC15" s="62">
        <v>220</v>
      </c>
      <c r="DD15" s="64">
        <v>220</v>
      </c>
      <c r="DE15" s="62">
        <v>345</v>
      </c>
      <c r="DF15" s="64">
        <v>240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>
        <v>2140</v>
      </c>
      <c r="EI15" s="51">
        <v>1260</v>
      </c>
      <c r="EJ15" s="51">
        <v>4600</v>
      </c>
      <c r="EK15" s="51"/>
      <c r="EL15" s="51">
        <v>950</v>
      </c>
      <c r="EM15" s="51">
        <v>1730</v>
      </c>
      <c r="EN15" s="51">
        <v>80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0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0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0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0</v>
      </c>
      <c r="BY16" s="54"/>
      <c r="BZ16" s="38">
        <v>915</v>
      </c>
      <c r="CA16" s="38">
        <v>835</v>
      </c>
      <c r="CB16" s="56">
        <f t="shared" si="17"/>
        <v>25.611274934952299</v>
      </c>
      <c r="CC16" s="57">
        <f t="shared" si="18"/>
        <v>0</v>
      </c>
      <c r="CD16" s="57">
        <v>23.8</v>
      </c>
      <c r="CE16" s="80">
        <v>500</v>
      </c>
      <c r="CF16" s="43">
        <v>1</v>
      </c>
      <c r="CG16" s="45">
        <v>500</v>
      </c>
      <c r="CH16" s="43">
        <v>175</v>
      </c>
      <c r="CI16" s="58">
        <v>1863</v>
      </c>
      <c r="CJ16" s="59">
        <f t="shared" si="8"/>
        <v>1470</v>
      </c>
      <c r="CK16" s="60">
        <v>311</v>
      </c>
      <c r="CL16" s="43">
        <v>210</v>
      </c>
      <c r="CM16" s="43"/>
      <c r="CN16" s="43">
        <v>1260</v>
      </c>
      <c r="CO16" s="43">
        <f t="shared" si="9"/>
        <v>40</v>
      </c>
      <c r="CP16" s="43">
        <v>2475</v>
      </c>
      <c r="CQ16" s="43">
        <f t="shared" si="10"/>
        <v>150</v>
      </c>
      <c r="CR16" s="61">
        <f t="shared" si="6"/>
        <v>19.642857142857142</v>
      </c>
      <c r="CS16" s="62">
        <v>42</v>
      </c>
      <c r="CT16" s="63">
        <f t="shared" si="7"/>
        <v>78.904991948470212</v>
      </c>
      <c r="CU16" s="64">
        <v>6</v>
      </c>
      <c r="CV16" s="64">
        <v>355</v>
      </c>
      <c r="CW16" s="64">
        <v>248</v>
      </c>
      <c r="CX16" s="64">
        <f>CW16/CV16*100</f>
        <v>69.859154929577457</v>
      </c>
      <c r="CY16" s="65">
        <v>1700</v>
      </c>
      <c r="CZ16" s="64">
        <v>380</v>
      </c>
      <c r="DA16" s="66">
        <f t="shared" si="11"/>
        <v>22.352941176470591</v>
      </c>
      <c r="DB16" s="64">
        <f t="shared" si="12"/>
        <v>30</v>
      </c>
      <c r="DC16" s="62">
        <v>110</v>
      </c>
      <c r="DD16" s="64">
        <v>110</v>
      </c>
      <c r="DE16" s="62">
        <v>325</v>
      </c>
      <c r="DF16" s="64">
        <v>329</v>
      </c>
      <c r="DG16" s="67">
        <v>20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>
        <v>1431</v>
      </c>
      <c r="EI16" s="51">
        <v>706</v>
      </c>
      <c r="EJ16" s="51">
        <v>5142</v>
      </c>
      <c r="EK16" s="51">
        <v>5320</v>
      </c>
      <c r="EL16" s="51">
        <v>1220</v>
      </c>
      <c r="EM16" s="51">
        <v>2325</v>
      </c>
      <c r="EN16" s="51">
        <v>350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0</v>
      </c>
      <c r="BP17" s="53"/>
      <c r="BQ17" s="54">
        <v>1800</v>
      </c>
      <c r="BR17" s="55"/>
      <c r="BS17" s="55">
        <f t="shared" si="4"/>
        <v>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0</v>
      </c>
      <c r="CD17" s="57">
        <v>22.4</v>
      </c>
      <c r="CE17" s="80">
        <v>100</v>
      </c>
      <c r="CF17" s="43"/>
      <c r="CG17" s="45">
        <v>100</v>
      </c>
      <c r="CH17" s="43">
        <v>40</v>
      </c>
      <c r="CI17" s="58">
        <v>520</v>
      </c>
      <c r="CJ17" s="59">
        <f t="shared" si="8"/>
        <v>360</v>
      </c>
      <c r="CK17" s="60"/>
      <c r="CL17" s="43">
        <v>50</v>
      </c>
      <c r="CM17" s="43"/>
      <c r="CN17" s="43">
        <v>310</v>
      </c>
      <c r="CO17" s="43">
        <f t="shared" si="9"/>
        <v>0</v>
      </c>
      <c r="CP17" s="43">
        <v>754</v>
      </c>
      <c r="CQ17" s="43">
        <f t="shared" si="10"/>
        <v>0</v>
      </c>
      <c r="CR17" s="61">
        <f t="shared" si="6"/>
        <v>24.322580645161288</v>
      </c>
      <c r="CS17" s="62">
        <v>14</v>
      </c>
      <c r="CT17" s="63">
        <f t="shared" si="7"/>
        <v>69.230769230769226</v>
      </c>
      <c r="CU17" s="64"/>
      <c r="CV17" s="66"/>
      <c r="CW17" s="66"/>
      <c r="CX17" s="64"/>
      <c r="CY17" s="65">
        <v>350</v>
      </c>
      <c r="CZ17" s="64">
        <v>160</v>
      </c>
      <c r="DA17" s="66">
        <f t="shared" si="11"/>
        <v>45.714285714285715</v>
      </c>
      <c r="DB17" s="64">
        <f t="shared" si="12"/>
        <v>0</v>
      </c>
      <c r="DC17" s="62">
        <v>57</v>
      </c>
      <c r="DD17" s="64">
        <v>60</v>
      </c>
      <c r="DE17" s="62">
        <v>80</v>
      </c>
      <c r="DF17" s="64">
        <v>145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>
        <v>140</v>
      </c>
      <c r="EI17" s="51">
        <v>280</v>
      </c>
      <c r="EJ17" s="51">
        <v>1800</v>
      </c>
      <c r="EK17" s="51">
        <v>850</v>
      </c>
      <c r="EL17" s="51">
        <v>310</v>
      </c>
      <c r="EM17" s="51">
        <v>754</v>
      </c>
      <c r="EN17" s="51">
        <v>160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0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0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0</v>
      </c>
      <c r="BY18" s="54">
        <v>677</v>
      </c>
      <c r="BZ18" s="38"/>
      <c r="CA18" s="38"/>
      <c r="CB18" s="56">
        <f t="shared" si="17"/>
        <v>24.812480639801752</v>
      </c>
      <c r="CC18" s="57">
        <f t="shared" si="18"/>
        <v>0</v>
      </c>
      <c r="CD18" s="57">
        <v>22</v>
      </c>
      <c r="CE18" s="80">
        <v>500</v>
      </c>
      <c r="CF18" s="43">
        <v>1</v>
      </c>
      <c r="CG18" s="45">
        <v>500</v>
      </c>
      <c r="CH18" s="80">
        <v>500</v>
      </c>
      <c r="CI18" s="58">
        <v>1800</v>
      </c>
      <c r="CJ18" s="59">
        <f t="shared" si="8"/>
        <v>864</v>
      </c>
      <c r="CK18" s="86"/>
      <c r="CL18" s="43">
        <v>87</v>
      </c>
      <c r="CM18" s="43"/>
      <c r="CN18" s="43">
        <v>777</v>
      </c>
      <c r="CO18" s="43">
        <f t="shared" si="9"/>
        <v>61</v>
      </c>
      <c r="CP18" s="43">
        <v>1274</v>
      </c>
      <c r="CQ18" s="43">
        <f t="shared" si="10"/>
        <v>99</v>
      </c>
      <c r="CR18" s="61">
        <f t="shared" si="6"/>
        <v>16.396396396396394</v>
      </c>
      <c r="CS18" s="62">
        <v>35</v>
      </c>
      <c r="CT18" s="63">
        <f t="shared" si="7"/>
        <v>48</v>
      </c>
      <c r="CU18" s="64">
        <v>4</v>
      </c>
      <c r="CV18" s="64"/>
      <c r="CW18" s="64"/>
      <c r="CX18" s="64"/>
      <c r="CY18" s="65">
        <v>1500</v>
      </c>
      <c r="CZ18" s="64">
        <v>365</v>
      </c>
      <c r="DA18" s="66">
        <f t="shared" si="11"/>
        <v>24.333333333333336</v>
      </c>
      <c r="DB18" s="64">
        <f t="shared" si="12"/>
        <v>25</v>
      </c>
      <c r="DC18" s="62">
        <v>110</v>
      </c>
      <c r="DD18" s="64">
        <v>110</v>
      </c>
      <c r="DE18" s="62">
        <v>337</v>
      </c>
      <c r="DF18" s="64">
        <v>118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>
        <v>2359</v>
      </c>
      <c r="EI18" s="51">
        <v>750</v>
      </c>
      <c r="EJ18" s="51">
        <v>1385</v>
      </c>
      <c r="EK18" s="51">
        <v>3817</v>
      </c>
      <c r="EL18" s="51">
        <v>716</v>
      </c>
      <c r="EM18" s="51">
        <v>1175</v>
      </c>
      <c r="EN18" s="51">
        <v>340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0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0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0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0</v>
      </c>
      <c r="BY19" s="54"/>
      <c r="BZ19" s="38"/>
      <c r="CA19" s="38"/>
      <c r="CB19" s="56">
        <f t="shared" si="17"/>
        <v>30.644726301735648</v>
      </c>
      <c r="CC19" s="57">
        <f t="shared" si="18"/>
        <v>0</v>
      </c>
      <c r="CD19" s="57">
        <v>16.8</v>
      </c>
      <c r="CE19" s="43">
        <v>70</v>
      </c>
      <c r="CF19" s="43"/>
      <c r="CG19" s="45">
        <v>60</v>
      </c>
      <c r="CH19" s="43"/>
      <c r="CI19" s="58">
        <v>287</v>
      </c>
      <c r="CJ19" s="59">
        <f t="shared" si="8"/>
        <v>81</v>
      </c>
      <c r="CK19" s="87"/>
      <c r="CL19" s="43">
        <v>40</v>
      </c>
      <c r="CM19" s="43"/>
      <c r="CN19" s="43">
        <v>41</v>
      </c>
      <c r="CO19" s="43">
        <f t="shared" si="9"/>
        <v>0</v>
      </c>
      <c r="CP19" s="43">
        <v>83</v>
      </c>
      <c r="CQ19" s="43">
        <f t="shared" si="10"/>
        <v>0</v>
      </c>
      <c r="CR19" s="61">
        <f t="shared" si="6"/>
        <v>20.243902439024389</v>
      </c>
      <c r="CS19" s="62"/>
      <c r="CT19" s="63">
        <f t="shared" si="7"/>
        <v>28.222996515679444</v>
      </c>
      <c r="CU19" s="88"/>
      <c r="CV19" s="66"/>
      <c r="CW19" s="66"/>
      <c r="CX19" s="64"/>
      <c r="CY19" s="65">
        <v>300</v>
      </c>
      <c r="CZ19" s="78"/>
      <c r="DA19" s="66">
        <f t="shared" si="11"/>
        <v>0</v>
      </c>
      <c r="DB19" s="64">
        <f t="shared" si="12"/>
        <v>0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>
        <v>352</v>
      </c>
      <c r="EI19" s="51">
        <v>282</v>
      </c>
      <c r="EJ19" s="51">
        <v>406</v>
      </c>
      <c r="EK19" s="51">
        <v>2888</v>
      </c>
      <c r="EL19" s="51">
        <v>41</v>
      </c>
      <c r="EM19" s="51">
        <v>83</v>
      </c>
      <c r="EN19" s="51"/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0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0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330</v>
      </c>
      <c r="BY20" s="54"/>
      <c r="BZ20" s="38">
        <v>15</v>
      </c>
      <c r="CA20" s="38">
        <v>12</v>
      </c>
      <c r="CB20" s="56">
        <f t="shared" si="17"/>
        <v>14.859467132561692</v>
      </c>
      <c r="CC20" s="57">
        <f t="shared" si="18"/>
        <v>1.7502261878763301</v>
      </c>
      <c r="CD20" s="57">
        <v>4.9000000000000004</v>
      </c>
      <c r="CE20" s="43">
        <v>90</v>
      </c>
      <c r="CF20" s="43"/>
      <c r="CG20" s="45">
        <v>100</v>
      </c>
      <c r="CH20" s="43">
        <v>78</v>
      </c>
      <c r="CI20" s="58">
        <v>355</v>
      </c>
      <c r="CJ20" s="59">
        <f t="shared" si="8"/>
        <v>242</v>
      </c>
      <c r="CK20" s="87"/>
      <c r="CL20" s="43">
        <v>195</v>
      </c>
      <c r="CM20" s="43"/>
      <c r="CN20" s="43">
        <v>47</v>
      </c>
      <c r="CO20" s="43">
        <f t="shared" si="9"/>
        <v>16</v>
      </c>
      <c r="CP20" s="43">
        <v>90</v>
      </c>
      <c r="CQ20" s="43">
        <f t="shared" si="10"/>
        <v>31</v>
      </c>
      <c r="CR20" s="61">
        <f t="shared" si="6"/>
        <v>19.148936170212767</v>
      </c>
      <c r="CS20" s="62"/>
      <c r="CT20" s="63">
        <f t="shared" si="7"/>
        <v>68.16901408450704</v>
      </c>
      <c r="CU20" s="64">
        <v>1</v>
      </c>
      <c r="CV20" s="66"/>
      <c r="CW20" s="66"/>
      <c r="CX20" s="64"/>
      <c r="CY20" s="65">
        <v>280</v>
      </c>
      <c r="CZ20" s="65">
        <v>46</v>
      </c>
      <c r="DA20" s="66">
        <f t="shared" si="11"/>
        <v>16.428571428571427</v>
      </c>
      <c r="DB20" s="64">
        <f t="shared" si="12"/>
        <v>0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>
        <v>122</v>
      </c>
      <c r="EI20" s="51">
        <v>201</v>
      </c>
      <c r="EJ20" s="51"/>
      <c r="EK20" s="51">
        <v>1630</v>
      </c>
      <c r="EL20" s="51">
        <v>31</v>
      </c>
      <c r="EM20" s="51">
        <v>59</v>
      </c>
      <c r="EN20" s="51">
        <v>46</v>
      </c>
    </row>
    <row r="21" spans="1:144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105</v>
      </c>
      <c r="CK22" s="87"/>
      <c r="CL22" s="43">
        <v>65</v>
      </c>
      <c r="CM22" s="43"/>
      <c r="CN22" s="43">
        <v>40</v>
      </c>
      <c r="CO22" s="43">
        <f t="shared" si="9"/>
        <v>0</v>
      </c>
      <c r="CP22" s="43">
        <v>120</v>
      </c>
      <c r="CQ22" s="43">
        <f t="shared" si="10"/>
        <v>0</v>
      </c>
      <c r="CR22" s="61">
        <f t="shared" si="6"/>
        <v>30</v>
      </c>
      <c r="CS22" s="62"/>
      <c r="CT22" s="63">
        <f t="shared" si="7"/>
        <v>91.304347826086953</v>
      </c>
      <c r="CU22" s="64"/>
      <c r="CV22" s="66"/>
      <c r="CW22" s="66"/>
      <c r="CX22" s="64"/>
      <c r="CY22" s="65">
        <v>115</v>
      </c>
      <c r="CZ22" s="64">
        <v>65</v>
      </c>
      <c r="DA22" s="66">
        <f t="shared" si="11"/>
        <v>56.521739130434781</v>
      </c>
      <c r="DB22" s="64">
        <f t="shared" si="12"/>
        <v>0</v>
      </c>
      <c r="DC22" s="63"/>
      <c r="DD22" s="66"/>
      <c r="DE22" s="62">
        <v>25</v>
      </c>
      <c r="DF22" s="64">
        <v>25</v>
      </c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40</v>
      </c>
      <c r="EM22" s="51">
        <v>120</v>
      </c>
      <c r="EN22" s="51">
        <v>65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0</v>
      </c>
      <c r="BL23" s="53"/>
      <c r="BM23" s="54">
        <v>100</v>
      </c>
      <c r="BN23" s="55"/>
      <c r="BO23" s="55">
        <f t="shared" si="3"/>
        <v>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>
        <v>726</v>
      </c>
      <c r="EI23" s="51">
        <v>100</v>
      </c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0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304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232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7.9853479853479854</v>
      </c>
      <c r="CD24" s="57">
        <v>26.7</v>
      </c>
      <c r="CE24" s="43">
        <v>0</v>
      </c>
      <c r="CF24" s="43">
        <v>1</v>
      </c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/>
      <c r="CO24" s="43">
        <f t="shared" si="9"/>
        <v>0</v>
      </c>
      <c r="CP24" s="43"/>
      <c r="CQ24" s="43">
        <f t="shared" si="10"/>
        <v>0</v>
      </c>
      <c r="CR24" s="61" t="e">
        <f t="shared" si="6"/>
        <v>#DIV/0!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20</v>
      </c>
      <c r="DA24" s="66">
        <f t="shared" si="11"/>
        <v>11.111111111111111</v>
      </c>
      <c r="DB24" s="64">
        <f t="shared" si="12"/>
        <v>10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>
        <v>1473</v>
      </c>
      <c r="EI24" s="51">
        <v>1110</v>
      </c>
      <c r="EJ24" s="51">
        <v>1290</v>
      </c>
      <c r="EK24" s="51"/>
      <c r="EL24" s="51"/>
      <c r="EM24" s="51"/>
      <c r="EN24" s="51">
        <v>10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>
        <v>0</v>
      </c>
      <c r="CJ25" s="59">
        <f t="shared" si="8"/>
        <v>0</v>
      </c>
      <c r="CK25" s="87"/>
      <c r="CL25" s="57"/>
      <c r="CM25" s="57"/>
      <c r="CN25" s="57"/>
      <c r="CO25" s="43">
        <f t="shared" si="9"/>
        <v>0</v>
      </c>
      <c r="CP25" s="57"/>
      <c r="CQ25" s="43">
        <f t="shared" si="10"/>
        <v>0</v>
      </c>
      <c r="CR25" s="61"/>
      <c r="CS25" s="62"/>
      <c r="CT25" s="63">
        <v>0</v>
      </c>
      <c r="CU25" s="66"/>
      <c r="CV25" s="64">
        <v>350</v>
      </c>
      <c r="CW25" s="92">
        <v>216</v>
      </c>
      <c r="CX25" s="92">
        <f>CW25/CV25*100</f>
        <v>61.714285714285708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/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411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690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5.9369024856596555</v>
      </c>
      <c r="CD26" s="57"/>
      <c r="CE26" s="43">
        <v>555</v>
      </c>
      <c r="CF26" s="43"/>
      <c r="CG26" s="45">
        <v>270</v>
      </c>
      <c r="CH26" s="43">
        <v>188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/>
      <c r="DA26" s="66">
        <f t="shared" si="11"/>
        <v>0</v>
      </c>
      <c r="DB26" s="64">
        <f t="shared" si="12"/>
        <v>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>
        <v>470</v>
      </c>
      <c r="EI26" s="51">
        <v>810</v>
      </c>
      <c r="EJ26" s="51"/>
      <c r="EK26" s="51"/>
      <c r="EL26" s="51">
        <v>554</v>
      </c>
      <c r="EM26" s="51">
        <v>1031</v>
      </c>
      <c r="EN26" s="51"/>
    </row>
    <row r="27" spans="1:144" s="115" customFormat="1" ht="29.25" customHeight="1" x14ac:dyDescent="0.25">
      <c r="A27" s="103"/>
      <c r="B27" s="104" t="s">
        <v>130</v>
      </c>
      <c r="C27" s="84">
        <f>SUM(C5:C26)</f>
        <v>2770</v>
      </c>
      <c r="D27" s="41">
        <f>SUM(D5:D26)</f>
        <v>40</v>
      </c>
      <c r="E27" s="41">
        <f>SUM(E5:E26)</f>
        <v>22605</v>
      </c>
      <c r="F27" s="41">
        <f>SUM(F5:F26)</f>
        <v>22334</v>
      </c>
      <c r="G27" s="41">
        <f>F27/E27*100</f>
        <v>98.801150188011505</v>
      </c>
      <c r="H27" s="41" t="e">
        <f>F27-#REF!</f>
        <v>#REF!</v>
      </c>
      <c r="I27" s="41">
        <f t="shared" ref="I27:R27" si="20">SUM(I5:I26)</f>
        <v>20674</v>
      </c>
      <c r="J27" s="41">
        <f t="shared" si="20"/>
        <v>12393</v>
      </c>
      <c r="K27" s="41">
        <f t="shared" si="20"/>
        <v>6684</v>
      </c>
      <c r="L27" s="41">
        <f t="shared" si="20"/>
        <v>3925</v>
      </c>
      <c r="M27" s="41">
        <f t="shared" si="20"/>
        <v>20</v>
      </c>
      <c r="N27" s="41">
        <f t="shared" si="20"/>
        <v>20674</v>
      </c>
      <c r="O27" s="41">
        <f t="shared" si="20"/>
        <v>4542</v>
      </c>
      <c r="P27" s="41">
        <f t="shared" si="20"/>
        <v>0</v>
      </c>
      <c r="Q27" s="41">
        <f t="shared" si="20"/>
        <v>19344</v>
      </c>
      <c r="R27" s="41">
        <f t="shared" si="20"/>
        <v>19344</v>
      </c>
      <c r="S27" s="45">
        <f t="shared" si="1"/>
        <v>100</v>
      </c>
      <c r="T27" s="45" t="e">
        <f>R27-#REF!</f>
        <v>#REF!</v>
      </c>
      <c r="U27" s="41">
        <f t="shared" ref="U27:BI27" si="21">SUM(U5:U26)</f>
        <v>550</v>
      </c>
      <c r="V27" s="41">
        <f t="shared" si="21"/>
        <v>700</v>
      </c>
      <c r="W27" s="41">
        <f t="shared" si="21"/>
        <v>0</v>
      </c>
      <c r="X27" s="41">
        <f t="shared" si="21"/>
        <v>0</v>
      </c>
      <c r="Y27" s="41">
        <f t="shared" si="21"/>
        <v>20</v>
      </c>
      <c r="Z27" s="41">
        <f t="shared" si="21"/>
        <v>1080</v>
      </c>
      <c r="AA27" s="41">
        <f t="shared" si="21"/>
        <v>1249</v>
      </c>
      <c r="AB27" s="41">
        <f t="shared" si="21"/>
        <v>2061</v>
      </c>
      <c r="AC27" s="41">
        <f t="shared" si="21"/>
        <v>2287</v>
      </c>
      <c r="AD27" s="41">
        <f t="shared" si="21"/>
        <v>965</v>
      </c>
      <c r="AE27" s="41">
        <f t="shared" si="21"/>
        <v>444</v>
      </c>
      <c r="AF27" s="41">
        <f t="shared" si="21"/>
        <v>442</v>
      </c>
      <c r="AG27" s="41">
        <f t="shared" si="21"/>
        <v>120</v>
      </c>
      <c r="AH27" s="41">
        <f t="shared" si="21"/>
        <v>0</v>
      </c>
      <c r="AI27" s="41">
        <f t="shared" si="21"/>
        <v>0</v>
      </c>
      <c r="AJ27" s="41">
        <f t="shared" si="21"/>
        <v>465</v>
      </c>
      <c r="AK27" s="41">
        <f t="shared" si="21"/>
        <v>460</v>
      </c>
      <c r="AL27" s="41">
        <f t="shared" si="21"/>
        <v>70</v>
      </c>
      <c r="AM27" s="41">
        <f t="shared" si="21"/>
        <v>55</v>
      </c>
      <c r="AN27" s="41">
        <f t="shared" si="21"/>
        <v>21</v>
      </c>
      <c r="AO27" s="41">
        <f t="shared" si="21"/>
        <v>9</v>
      </c>
      <c r="AP27" s="41">
        <f t="shared" si="21"/>
        <v>25</v>
      </c>
      <c r="AQ27" s="41">
        <f t="shared" si="21"/>
        <v>4069</v>
      </c>
      <c r="AR27" s="41">
        <f t="shared" si="21"/>
        <v>4204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1"/>
        <v>0</v>
      </c>
      <c r="AZ27" s="41">
        <f t="shared" si="21"/>
        <v>0</v>
      </c>
      <c r="BA27" s="41">
        <f t="shared" si="21"/>
        <v>0</v>
      </c>
      <c r="BB27" s="41">
        <f t="shared" si="21"/>
        <v>2192</v>
      </c>
      <c r="BC27" s="41">
        <f t="shared" si="21"/>
        <v>15248</v>
      </c>
      <c r="BD27" s="41">
        <f t="shared" si="21"/>
        <v>415</v>
      </c>
      <c r="BE27" s="41">
        <f t="shared" si="21"/>
        <v>550</v>
      </c>
      <c r="BF27" s="41">
        <f t="shared" si="21"/>
        <v>290</v>
      </c>
      <c r="BG27" s="41">
        <f t="shared" si="21"/>
        <v>61</v>
      </c>
      <c r="BH27" s="105">
        <f t="shared" si="21"/>
        <v>21187</v>
      </c>
      <c r="BI27" s="106">
        <f t="shared" si="21"/>
        <v>21187</v>
      </c>
      <c r="BJ27" s="107">
        <f>BI27/BH27*100</f>
        <v>100</v>
      </c>
      <c r="BK27" s="108">
        <f>SUM(BK5:BK26)</f>
        <v>451</v>
      </c>
      <c r="BL27" s="106">
        <f>SUM(BL5:BL26)</f>
        <v>15340</v>
      </c>
      <c r="BM27" s="106">
        <f>SUM(BM5:BM26)</f>
        <v>15707</v>
      </c>
      <c r="BN27" s="107">
        <f>BM27/BL27*100</f>
        <v>102.39243807040417</v>
      </c>
      <c r="BO27" s="108">
        <f>SUM(BO5:BO26)</f>
        <v>1177</v>
      </c>
      <c r="BP27" s="108">
        <f>SUM(BP5:BP26)</f>
        <v>38390</v>
      </c>
      <c r="BQ27" s="108">
        <f>SUM(BQ5:BQ26)</f>
        <v>62070</v>
      </c>
      <c r="BR27" s="107">
        <f>BQ27/BP27*100</f>
        <v>161.68272987757229</v>
      </c>
      <c r="BS27" s="108">
        <f>SUM(BS5:BS26)</f>
        <v>3093</v>
      </c>
      <c r="BT27" s="106">
        <f>SUM(BT5:BT26)</f>
        <v>61100</v>
      </c>
      <c r="BU27" s="106">
        <f>SUM(BU5:BU26)</f>
        <v>81263</v>
      </c>
      <c r="BV27" s="106">
        <f>SUM(BV5:BV26)</f>
        <v>52723</v>
      </c>
      <c r="BW27" s="107">
        <f t="shared" si="16"/>
        <v>64.879465439375849</v>
      </c>
      <c r="BX27" s="106">
        <f>SUM(BX5:BX26)</f>
        <v>1416</v>
      </c>
      <c r="BY27" s="106">
        <f>SUM(BY5:BY26)</f>
        <v>17171</v>
      </c>
      <c r="BZ27" s="41">
        <f>SUM(BZ5:BZ26)</f>
        <v>5713</v>
      </c>
      <c r="CA27" s="41">
        <f>SUM(CA5:CA26)</f>
        <v>8194</v>
      </c>
      <c r="CB27" s="109">
        <f>((BM27*0.45)+(BQ27*0.34)+(BV27/1.33*0.18)+(CA27*0.2))/DI27*10</f>
        <v>25.728547081492039</v>
      </c>
      <c r="CC27" s="109">
        <f>(BO27*0.45+BS27*0.35+(BX27/1.33*0.17))/DI27*10</f>
        <v>1.2487412821747963</v>
      </c>
      <c r="CD27" s="109"/>
      <c r="CE27" s="110">
        <f>SUM(CE5:CE26)</f>
        <v>5158</v>
      </c>
      <c r="CF27" s="110">
        <f>SUM(CF5:CF26)</f>
        <v>15</v>
      </c>
      <c r="CG27" s="110">
        <f>SUM(CG5:CG26)</f>
        <v>6514</v>
      </c>
      <c r="CH27" s="110">
        <f>SUM(CH5:CH26)</f>
        <v>2615</v>
      </c>
      <c r="CI27" s="110">
        <f t="shared" ref="CI27:CQ27" si="22">SUM(CI5:CI26)</f>
        <v>24920</v>
      </c>
      <c r="CJ27" s="110">
        <f t="shared" si="22"/>
        <v>16385</v>
      </c>
      <c r="CK27" s="110">
        <f t="shared" si="22"/>
        <v>1109</v>
      </c>
      <c r="CL27" s="110">
        <f t="shared" si="22"/>
        <v>2453</v>
      </c>
      <c r="CM27" s="110">
        <f t="shared" si="22"/>
        <v>380</v>
      </c>
      <c r="CN27" s="110">
        <f t="shared" si="22"/>
        <v>13932</v>
      </c>
      <c r="CO27" s="110">
        <f t="shared" si="22"/>
        <v>571</v>
      </c>
      <c r="CP27" s="110">
        <f t="shared" si="22"/>
        <v>34842</v>
      </c>
      <c r="CQ27" s="110">
        <f t="shared" si="22"/>
        <v>1521.3000000000002</v>
      </c>
      <c r="CR27" s="109">
        <f t="shared" si="6"/>
        <v>25.008613264427218</v>
      </c>
      <c r="CS27" s="111">
        <f>SUM(CS5:CS26)</f>
        <v>1077</v>
      </c>
      <c r="CT27" s="112">
        <f>CJ27/CI27*100</f>
        <v>65.750401284109145</v>
      </c>
      <c r="CU27" s="110">
        <f>SUM(CU5:CU26)</f>
        <v>45</v>
      </c>
      <c r="CV27" s="110">
        <f t="shared" ref="CV27:EN27" si="23">SUM(CV5:CV26)</f>
        <v>705</v>
      </c>
      <c r="CW27" s="110">
        <f t="shared" si="23"/>
        <v>464</v>
      </c>
      <c r="CX27" s="110">
        <f>CW27/CV27*100</f>
        <v>65.815602836879421</v>
      </c>
      <c r="CY27" s="45">
        <f t="shared" si="23"/>
        <v>21046</v>
      </c>
      <c r="CZ27" s="45">
        <f t="shared" si="23"/>
        <v>5028</v>
      </c>
      <c r="DA27" s="113">
        <f t="shared" si="11"/>
        <v>23.890525515537394</v>
      </c>
      <c r="DB27" s="45">
        <f t="shared" si="23"/>
        <v>295</v>
      </c>
      <c r="DC27" s="45">
        <f t="shared" si="23"/>
        <v>1455</v>
      </c>
      <c r="DD27" s="45">
        <f>SUM(DD5:DD25)</f>
        <v>1140</v>
      </c>
      <c r="DE27" s="45">
        <f>SUM(DE5:DE26)</f>
        <v>4879</v>
      </c>
      <c r="DF27" s="45">
        <f>SUM(DF5:DF25)</f>
        <v>3551</v>
      </c>
      <c r="DG27" s="114">
        <f t="shared" si="23"/>
        <v>20</v>
      </c>
      <c r="DH27" s="114">
        <f t="shared" si="23"/>
        <v>0</v>
      </c>
      <c r="DI27" s="114">
        <f t="shared" si="23"/>
        <v>14360</v>
      </c>
      <c r="DJ27" s="114">
        <f t="shared" si="23"/>
        <v>423</v>
      </c>
      <c r="DK27" s="114">
        <f t="shared" si="23"/>
        <v>95</v>
      </c>
      <c r="DL27" s="114">
        <f t="shared" si="23"/>
        <v>423</v>
      </c>
      <c r="DM27" s="114">
        <f t="shared" si="23"/>
        <v>5514</v>
      </c>
      <c r="DN27" s="114">
        <f t="shared" si="23"/>
        <v>1233.3694963573012</v>
      </c>
      <c r="DO27" s="114">
        <f t="shared" si="23"/>
        <v>34</v>
      </c>
      <c r="DP27" s="114">
        <f t="shared" si="23"/>
        <v>7</v>
      </c>
      <c r="DQ27" s="114">
        <f t="shared" si="23"/>
        <v>27</v>
      </c>
      <c r="DR27" s="114">
        <f t="shared" si="23"/>
        <v>400</v>
      </c>
      <c r="DS27" s="114">
        <f t="shared" si="23"/>
        <v>344</v>
      </c>
      <c r="DT27" s="114">
        <f t="shared" si="23"/>
        <v>27</v>
      </c>
      <c r="DU27" s="114">
        <f t="shared" si="23"/>
        <v>5</v>
      </c>
      <c r="DV27" s="114">
        <f t="shared" si="23"/>
        <v>22</v>
      </c>
      <c r="DW27" s="114">
        <f t="shared" si="23"/>
        <v>338</v>
      </c>
      <c r="DX27" s="114">
        <f t="shared" si="23"/>
        <v>259</v>
      </c>
      <c r="DY27" s="114">
        <f t="shared" si="23"/>
        <v>25</v>
      </c>
      <c r="DZ27" s="114">
        <f t="shared" si="23"/>
        <v>25</v>
      </c>
      <c r="EA27" s="114">
        <f t="shared" si="23"/>
        <v>1957</v>
      </c>
      <c r="EB27" s="114">
        <f t="shared" si="23"/>
        <v>782.8</v>
      </c>
      <c r="EC27" s="114">
        <f t="shared" si="23"/>
        <v>86</v>
      </c>
      <c r="ED27" s="114">
        <f t="shared" si="23"/>
        <v>74</v>
      </c>
      <c r="EE27" s="114">
        <f t="shared" si="23"/>
        <v>2695</v>
      </c>
      <c r="EF27" s="114">
        <f t="shared" si="23"/>
        <v>526.42857142857144</v>
      </c>
      <c r="EG27" s="114">
        <f t="shared" si="23"/>
        <v>0</v>
      </c>
      <c r="EH27" s="114">
        <f t="shared" si="23"/>
        <v>20736</v>
      </c>
      <c r="EI27" s="114">
        <f t="shared" si="23"/>
        <v>14530</v>
      </c>
      <c r="EJ27" s="114">
        <f t="shared" si="23"/>
        <v>58977</v>
      </c>
      <c r="EK27" s="114">
        <f t="shared" si="23"/>
        <v>51307</v>
      </c>
      <c r="EL27" s="114">
        <f t="shared" si="23"/>
        <v>13361</v>
      </c>
      <c r="EM27" s="114">
        <f t="shared" si="23"/>
        <v>33320.699999999997</v>
      </c>
      <c r="EN27" s="114">
        <f t="shared" si="23"/>
        <v>4733</v>
      </c>
    </row>
    <row r="28" spans="1:144" s="138" customFormat="1" ht="29.25" customHeight="1" x14ac:dyDescent="0.25">
      <c r="A28" s="116"/>
      <c r="B28" s="117" t="s">
        <v>131</v>
      </c>
      <c r="C28" s="118">
        <v>430</v>
      </c>
      <c r="D28" s="118">
        <v>0</v>
      </c>
      <c r="E28" s="119">
        <v>9100</v>
      </c>
      <c r="F28" s="118">
        <v>9100</v>
      </c>
      <c r="G28" s="41">
        <f>F28/E28*100</f>
        <v>100</v>
      </c>
      <c r="H28" s="41">
        <v>0</v>
      </c>
      <c r="I28" s="119">
        <v>6604</v>
      </c>
      <c r="J28" s="118">
        <v>3000</v>
      </c>
      <c r="K28" s="120">
        <v>1235</v>
      </c>
      <c r="L28" s="121">
        <v>800</v>
      </c>
      <c r="M28" s="121"/>
      <c r="N28" s="120">
        <v>6604</v>
      </c>
      <c r="O28" s="121">
        <v>1200</v>
      </c>
      <c r="P28" s="121"/>
      <c r="Q28" s="120">
        <v>6732</v>
      </c>
      <c r="R28" s="121">
        <v>6732</v>
      </c>
      <c r="S28" s="45">
        <f t="shared" si="1"/>
        <v>100</v>
      </c>
      <c r="T28" s="45"/>
      <c r="U28" s="121"/>
      <c r="V28" s="121"/>
      <c r="W28" s="121"/>
      <c r="X28" s="121"/>
      <c r="Y28" s="38"/>
      <c r="Z28" s="120"/>
      <c r="AA28" s="121"/>
      <c r="AB28" s="121"/>
      <c r="AC28" s="121"/>
      <c r="AD28" s="121"/>
      <c r="AE28" s="121"/>
      <c r="AF28" s="121"/>
      <c r="AG28" s="121"/>
      <c r="AH28" s="121"/>
      <c r="AI28" s="121"/>
      <c r="AJ28" s="120">
        <v>1660</v>
      </c>
      <c r="AK28" s="121">
        <v>1600</v>
      </c>
      <c r="AL28" s="120">
        <v>230</v>
      </c>
      <c r="AM28" s="121">
        <v>200</v>
      </c>
      <c r="AN28" s="121"/>
      <c r="AO28" s="121"/>
      <c r="AP28" s="121"/>
      <c r="AQ28" s="120">
        <v>980</v>
      </c>
      <c r="AR28" s="121">
        <v>550</v>
      </c>
      <c r="AS28" s="121"/>
      <c r="AT28" s="121"/>
      <c r="AU28" s="121"/>
      <c r="AV28" s="121"/>
      <c r="AW28" s="121"/>
      <c r="AX28" s="121"/>
      <c r="AY28" s="121"/>
      <c r="AZ28" s="121"/>
      <c r="BA28" s="121"/>
      <c r="BB28" s="121">
        <v>3900</v>
      </c>
      <c r="BC28" s="121">
        <v>3600</v>
      </c>
      <c r="BD28" s="121"/>
      <c r="BE28" s="121"/>
      <c r="BF28" s="121">
        <v>1700</v>
      </c>
      <c r="BG28" s="121">
        <v>270</v>
      </c>
      <c r="BH28" s="122">
        <v>6577</v>
      </c>
      <c r="BI28" s="123">
        <v>6577</v>
      </c>
      <c r="BJ28" s="124">
        <f>BI28/BH28*100</f>
        <v>100</v>
      </c>
      <c r="BK28" s="123"/>
      <c r="BL28" s="123">
        <v>2050</v>
      </c>
      <c r="BM28" s="123">
        <v>2000</v>
      </c>
      <c r="BN28" s="124">
        <f>BM28/BL28*100</f>
        <v>97.560975609756099</v>
      </c>
      <c r="BO28" s="123"/>
      <c r="BP28" s="123">
        <v>5000</v>
      </c>
      <c r="BQ28" s="123">
        <v>6440</v>
      </c>
      <c r="BR28" s="124">
        <f>BQ28/BP28*100</f>
        <v>128.80000000000001</v>
      </c>
      <c r="BS28" s="123"/>
      <c r="BT28" s="123">
        <v>8500</v>
      </c>
      <c r="BU28" s="123">
        <v>11305</v>
      </c>
      <c r="BV28" s="123">
        <v>8160</v>
      </c>
      <c r="BW28" s="124">
        <f t="shared" si="16"/>
        <v>72.180451127819538</v>
      </c>
      <c r="BX28" s="123"/>
      <c r="BY28" s="123">
        <v>560</v>
      </c>
      <c r="BZ28" s="125">
        <v>35</v>
      </c>
      <c r="CA28" s="125">
        <v>42</v>
      </c>
      <c r="CB28" s="126">
        <f>((BM28*0.45)+(BQ28*0.34)+(BV28/1.33*0.18)+(CA28*0.2))/DI28*10</f>
        <v>19.428390671547106</v>
      </c>
      <c r="CC28" s="125"/>
      <c r="CD28" s="125"/>
      <c r="CE28" s="125">
        <v>580</v>
      </c>
      <c r="CF28" s="125"/>
      <c r="CG28" s="125"/>
      <c r="CH28" s="125">
        <v>150</v>
      </c>
      <c r="CI28" s="125">
        <v>8096</v>
      </c>
      <c r="CJ28" s="59">
        <v>4420</v>
      </c>
      <c r="CK28" s="127">
        <v>20</v>
      </c>
      <c r="CL28" s="127">
        <v>1100</v>
      </c>
      <c r="CM28" s="127"/>
      <c r="CN28" s="127">
        <v>3320</v>
      </c>
      <c r="CO28" s="127"/>
      <c r="CP28" s="127">
        <v>6142</v>
      </c>
      <c r="CQ28" s="127"/>
      <c r="CR28" s="128">
        <f t="shared" si="6"/>
        <v>18.5</v>
      </c>
      <c r="CS28" s="129"/>
      <c r="CT28" s="129">
        <f>CJ28/CI28*100</f>
        <v>54.594861660079054</v>
      </c>
      <c r="CU28" s="127"/>
      <c r="CV28" s="127"/>
      <c r="CW28" s="130"/>
      <c r="CX28" s="131"/>
      <c r="CY28" s="132"/>
      <c r="CZ28" s="132">
        <v>500</v>
      </c>
      <c r="DA28" s="113"/>
      <c r="DB28" s="132"/>
      <c r="DC28" s="130"/>
      <c r="DD28" s="130"/>
      <c r="DE28" s="130"/>
      <c r="DF28" s="130"/>
      <c r="DG28" s="134"/>
      <c r="DH28" s="134"/>
      <c r="DI28" s="135">
        <v>2163</v>
      </c>
      <c r="DJ28" s="134">
        <v>553</v>
      </c>
      <c r="DK28" s="134"/>
      <c r="DL28" s="134">
        <v>549</v>
      </c>
      <c r="DM28" s="134">
        <v>7023</v>
      </c>
      <c r="DN28" s="136">
        <f>DM28/DL28*10</f>
        <v>127.92349726775956</v>
      </c>
      <c r="DO28" s="134"/>
      <c r="DP28" s="134"/>
      <c r="DQ28" s="134">
        <v>20</v>
      </c>
      <c r="DR28" s="134">
        <v>650</v>
      </c>
      <c r="DS28" s="137">
        <f>DR28/DQ28*10</f>
        <v>325</v>
      </c>
      <c r="DT28" s="134"/>
      <c r="DU28" s="134"/>
      <c r="DV28" s="134">
        <v>16</v>
      </c>
      <c r="DW28" s="134">
        <v>384</v>
      </c>
      <c r="DX28" s="137">
        <f>DW28/DV28*10</f>
        <v>240</v>
      </c>
      <c r="DY28" s="134"/>
      <c r="DZ28" s="134">
        <v>27</v>
      </c>
      <c r="EA28" s="134">
        <v>832</v>
      </c>
      <c r="EB28" s="137">
        <f>EA28/DZ28*10</f>
        <v>308.14814814814815</v>
      </c>
      <c r="EC28" s="134"/>
      <c r="ED28" s="134">
        <f>DQ28+DV28+DZ28</f>
        <v>63</v>
      </c>
      <c r="EE28" s="134">
        <f>DR28+DW28+EA28</f>
        <v>1866</v>
      </c>
      <c r="EF28" s="137">
        <f>EE28/ED28*10</f>
        <v>296.1904761904762</v>
      </c>
      <c r="EH28" s="139"/>
      <c r="EI28" s="140"/>
      <c r="EJ28" s="139"/>
    </row>
    <row r="29" spans="1:144" s="152" customFormat="1" ht="24" customHeight="1" x14ac:dyDescent="0.25">
      <c r="A29" s="141"/>
      <c r="B29" s="117" t="s">
        <v>132</v>
      </c>
      <c r="C29" s="142"/>
      <c r="D29" s="142"/>
      <c r="E29" s="142"/>
      <c r="F29" s="142"/>
      <c r="G29" s="142"/>
      <c r="H29" s="142"/>
      <c r="I29" s="142"/>
      <c r="J29" s="142"/>
      <c r="K29" s="141"/>
      <c r="L29" s="141"/>
      <c r="M29" s="141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4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5">
        <v>26442</v>
      </c>
      <c r="BI29" s="145">
        <v>24587</v>
      </c>
      <c r="BJ29" s="146">
        <f>BI29/BH29*100</f>
        <v>92.984645639512891</v>
      </c>
      <c r="BK29" s="145"/>
      <c r="BL29" s="145">
        <v>13500</v>
      </c>
      <c r="BM29" s="145">
        <v>12254</v>
      </c>
      <c r="BN29" s="146">
        <f>BM29/BL29*100</f>
        <v>90.770370370370372</v>
      </c>
      <c r="BO29" s="145"/>
      <c r="BP29" s="145">
        <v>37900</v>
      </c>
      <c r="BQ29" s="145">
        <v>56695</v>
      </c>
      <c r="BR29" s="146">
        <f>BQ29/BP29*100</f>
        <v>149.5910290237467</v>
      </c>
      <c r="BS29" s="145"/>
      <c r="BT29" s="145"/>
      <c r="BU29" s="145">
        <v>73000</v>
      </c>
      <c r="BV29" s="145">
        <v>31793</v>
      </c>
      <c r="BW29" s="146">
        <f t="shared" si="16"/>
        <v>43.552054794520551</v>
      </c>
      <c r="BX29" s="145"/>
      <c r="BY29" s="145">
        <v>9386</v>
      </c>
      <c r="BZ29" s="147"/>
      <c r="CA29" s="147">
        <v>9524</v>
      </c>
      <c r="CB29" s="148"/>
      <c r="CC29" s="147"/>
      <c r="CD29" s="147"/>
      <c r="CE29" s="147">
        <v>5871</v>
      </c>
      <c r="CF29" s="147"/>
      <c r="CG29" s="147">
        <v>7600</v>
      </c>
      <c r="CH29" s="147">
        <v>5107</v>
      </c>
      <c r="CI29" s="147">
        <v>24880</v>
      </c>
      <c r="CJ29" s="147"/>
      <c r="CK29" s="147"/>
      <c r="CL29" s="147">
        <v>173</v>
      </c>
      <c r="CM29" s="147"/>
      <c r="CN29" s="147">
        <v>13215</v>
      </c>
      <c r="CO29" s="147"/>
      <c r="CP29" s="147">
        <v>16570</v>
      </c>
      <c r="CQ29" s="147"/>
      <c r="CR29" s="128">
        <f t="shared" si="6"/>
        <v>12.538781687476352</v>
      </c>
      <c r="CS29" s="149"/>
      <c r="CT29" s="149"/>
      <c r="CU29" s="147"/>
      <c r="CV29" s="147">
        <v>700</v>
      </c>
      <c r="CW29" s="147">
        <v>195</v>
      </c>
      <c r="CX29" s="150"/>
      <c r="CY29" s="147">
        <v>21475</v>
      </c>
      <c r="CZ29" s="147">
        <v>6101</v>
      </c>
      <c r="DA29" s="113">
        <f t="shared" si="11"/>
        <v>28.40977881257276</v>
      </c>
      <c r="DB29" s="147"/>
      <c r="DC29" s="147">
        <v>1274</v>
      </c>
      <c r="DD29" s="147">
        <v>1090</v>
      </c>
      <c r="DE29" s="147">
        <v>5964</v>
      </c>
      <c r="DF29" s="147">
        <v>5302</v>
      </c>
      <c r="EH29" s="153"/>
      <c r="EI29" s="140"/>
      <c r="EJ29" s="153"/>
    </row>
    <row r="30" spans="1:144" ht="12.75" customHeight="1" x14ac:dyDescent="0.3">
      <c r="B30" s="155"/>
      <c r="C30" s="156"/>
      <c r="Y30" s="135"/>
      <c r="EH30" s="163"/>
      <c r="EI30" s="140"/>
      <c r="EJ30" s="163"/>
      <c r="EK30" s="163"/>
      <c r="EL30" s="163"/>
      <c r="EM30" s="163"/>
    </row>
    <row r="31" spans="1:144" ht="12.75" customHeight="1" x14ac:dyDescent="0.3">
      <c r="B31" s="155"/>
      <c r="C31" s="156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CV34" s="164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EH35" s="163"/>
      <c r="EI35" s="140"/>
      <c r="EJ35" s="163"/>
      <c r="EK35" s="163"/>
      <c r="EL35" s="163"/>
      <c r="EM35" s="163"/>
    </row>
    <row r="36" spans="2:143" x14ac:dyDescent="0.3"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I47" s="115"/>
    </row>
    <row r="48" spans="2:143" x14ac:dyDescent="0.3">
      <c r="EI48" s="138"/>
    </row>
    <row r="49" spans="139:139" x14ac:dyDescent="0.3">
      <c r="EI49" s="152"/>
    </row>
  </sheetData>
  <mergeCells count="75"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</mergeCells>
  <pageMargins left="0.51181102362204722" right="0.11811023622047245" top="0.55118110236220474" bottom="0.55118110236220474" header="0.31496062992125984" footer="0.31496062992125984"/>
  <pageSetup paperSize="9" scale="46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7"/>
  <sheetViews>
    <sheetView view="pageBreakPreview" zoomScale="59" zoomScaleNormal="71" zoomScaleSheetLayoutView="59" zoomScalePageLayoutView="29" workbookViewId="0">
      <pane xSplit="73" ySplit="4" topLeftCell="BV5" activePane="bottomRight" state="frozen"/>
      <selection pane="topRight" activeCell="BV1" sqref="BV1"/>
      <selection pane="bottomLeft" activeCell="A5" sqref="A5"/>
      <selection pane="bottomRight" activeCell="EO9" sqref="EO9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customWidth="1"/>
    <col min="75" max="75" width="7" style="154" customWidth="1"/>
    <col min="76" max="76" width="7.44140625" style="154" hidden="1" customWidth="1"/>
    <col min="77" max="77" width="10.44140625" style="154" hidden="1" customWidth="1"/>
    <col min="78" max="78" width="9.5546875" style="154" customWidth="1"/>
    <col min="79" max="79" width="9.21875" style="154" customWidth="1"/>
    <col min="80" max="80" width="9.88671875" style="154" customWidth="1"/>
    <col min="81" max="81" width="8.109375" style="154" customWidth="1"/>
    <col min="82" max="82" width="10" style="154" hidden="1" customWidth="1"/>
    <col min="83" max="83" width="8.5546875" style="154" hidden="1" customWidth="1"/>
    <col min="84" max="84" width="9.88671875" style="154" hidden="1" customWidth="1"/>
    <col min="85" max="85" width="8.88671875" style="154" hidden="1" customWidth="1"/>
    <col min="86" max="86" width="8.44140625" style="154" hidden="1" customWidth="1"/>
    <col min="87" max="87" width="9.33203125" style="154" hidden="1" customWidth="1"/>
    <col min="88" max="88" width="10.77734375" style="154" hidden="1" customWidth="1"/>
    <col min="89" max="89" width="10.33203125" style="160" hidden="1" customWidth="1"/>
    <col min="90" max="90" width="8.44140625" style="154" hidden="1" customWidth="1"/>
    <col min="91" max="91" width="9.77734375" style="154" hidden="1" customWidth="1"/>
    <col min="92" max="92" width="9.44140625" style="154" hidden="1" customWidth="1"/>
    <col min="93" max="93" width="7.44140625" style="154" hidden="1" customWidth="1"/>
    <col min="94" max="94" width="11.5546875" style="154" hidden="1" customWidth="1"/>
    <col min="95" max="95" width="8.21875" style="154" hidden="1" customWidth="1"/>
    <col min="96" max="96" width="9.5546875" style="154" hidden="1" customWidth="1"/>
    <col min="97" max="98" width="8.109375" style="154" hidden="1" customWidth="1"/>
    <col min="99" max="99" width="8.44140625" style="154" hidden="1" customWidth="1"/>
    <col min="100" max="100" width="6.5546875" style="154" customWidth="1"/>
    <col min="101" max="101" width="7" style="154" customWidth="1"/>
    <col min="102" max="102" width="5.88671875" style="154" customWidth="1"/>
    <col min="103" max="103" width="6.77734375" style="154" customWidth="1"/>
    <col min="104" max="104" width="7" style="154" customWidth="1"/>
    <col min="105" max="105" width="10" style="154" customWidth="1"/>
    <col min="106" max="106" width="9.5546875" style="154" customWidth="1"/>
    <col min="107" max="107" width="9.33203125" style="154" customWidth="1"/>
    <col min="108" max="109" width="7.21875" style="154" customWidth="1"/>
    <col min="110" max="110" width="8.44140625" style="154" hidden="1" customWidth="1"/>
    <col min="111" max="111" width="8.88671875" style="154" customWidth="1"/>
    <col min="112" max="112" width="8.33203125" style="154" hidden="1" customWidth="1"/>
    <col min="113" max="113" width="9.21875" style="154" customWidth="1"/>
    <col min="114" max="114" width="7.109375" style="154" customWidth="1"/>
    <col min="115" max="115" width="7.6640625" style="154" customWidth="1"/>
    <col min="116" max="116" width="13.109375" style="154" hidden="1" customWidth="1"/>
    <col min="117" max="117" width="6.88671875" style="154" hidden="1" customWidth="1"/>
    <col min="118" max="118" width="8.109375" style="154" hidden="1" customWidth="1"/>
    <col min="119" max="119" width="6.77734375" style="154" hidden="1" customWidth="1"/>
    <col min="120" max="120" width="8.21875" style="154" hidden="1" customWidth="1"/>
    <col min="121" max="121" width="7.109375" style="154" hidden="1" customWidth="1"/>
    <col min="122" max="122" width="5.44140625" style="154" hidden="1" customWidth="1"/>
    <col min="123" max="123" width="5.77734375" style="154" hidden="1" customWidth="1"/>
    <col min="124" max="124" width="6.5546875" style="154" hidden="1" customWidth="1"/>
    <col min="125" max="125" width="6.109375" style="154" hidden="1" customWidth="1"/>
    <col min="126" max="126" width="5.88671875" style="154" hidden="1" customWidth="1"/>
    <col min="127" max="127" width="5.44140625" style="154" hidden="1" customWidth="1"/>
    <col min="128" max="128" width="5.5546875" style="154" hidden="1" customWidth="1"/>
    <col min="129" max="129" width="6.44140625" style="154" hidden="1" customWidth="1"/>
    <col min="130" max="130" width="6" style="154" hidden="1" customWidth="1"/>
    <col min="131" max="131" width="5.88671875" style="154" hidden="1" customWidth="1"/>
    <col min="132" max="132" width="5.109375" style="154" hidden="1" customWidth="1"/>
    <col min="133" max="133" width="6.77734375" style="154" hidden="1" customWidth="1"/>
    <col min="134" max="134" width="7.44140625" style="154" hidden="1" customWidth="1"/>
    <col min="135" max="135" width="5.5546875" style="154" hidden="1" customWidth="1"/>
    <col min="136" max="136" width="5.6640625" style="154" hidden="1" customWidth="1"/>
    <col min="137" max="137" width="6.88671875" style="154" hidden="1" customWidth="1"/>
    <col min="138" max="138" width="8.109375" style="154" hidden="1" customWidth="1"/>
    <col min="139" max="139" width="5.5546875" style="154" hidden="1" customWidth="1"/>
    <col min="140" max="140" width="9.109375" style="162" customWidth="1"/>
    <col min="141" max="141" width="11.21875" style="162" customWidth="1"/>
    <col min="142" max="142" width="11" style="162" customWidth="1"/>
    <col min="143" max="256" width="9.109375" style="162"/>
    <col min="257" max="257" width="4.6640625" style="162" customWidth="1"/>
    <col min="258" max="258" width="28.5546875" style="162" customWidth="1"/>
    <col min="259" max="329" width="0" style="162" hidden="1" customWidth="1"/>
    <col min="330" max="330" width="10.44140625" style="162" customWidth="1"/>
    <col min="331" max="331" width="7" style="162" customWidth="1"/>
    <col min="332" max="333" width="0" style="162" hidden="1" customWidth="1"/>
    <col min="334" max="334" width="9.5546875" style="162" customWidth="1"/>
    <col min="335" max="335" width="9.21875" style="162" customWidth="1"/>
    <col min="336" max="336" width="9.88671875" style="162" customWidth="1"/>
    <col min="337" max="337" width="8.109375" style="162" customWidth="1"/>
    <col min="338" max="355" width="0" style="162" hidden="1" customWidth="1"/>
    <col min="356" max="356" width="6.5546875" style="162" customWidth="1"/>
    <col min="357" max="357" width="7" style="162" customWidth="1"/>
    <col min="358" max="358" width="5.88671875" style="162" customWidth="1"/>
    <col min="359" max="359" width="6.77734375" style="162" customWidth="1"/>
    <col min="360" max="360" width="7" style="162" customWidth="1"/>
    <col min="361" max="361" width="10" style="162" customWidth="1"/>
    <col min="362" max="362" width="9.5546875" style="162" customWidth="1"/>
    <col min="363" max="363" width="9.33203125" style="162" customWidth="1"/>
    <col min="364" max="365" width="7.21875" style="162" customWidth="1"/>
    <col min="366" max="366" width="0" style="162" hidden="1" customWidth="1"/>
    <col min="367" max="367" width="8.88671875" style="162" customWidth="1"/>
    <col min="368" max="368" width="0" style="162" hidden="1" customWidth="1"/>
    <col min="369" max="369" width="9.21875" style="162" customWidth="1"/>
    <col min="370" max="370" width="7.109375" style="162" customWidth="1"/>
    <col min="371" max="371" width="7.6640625" style="162" customWidth="1"/>
    <col min="372" max="395" width="0" style="162" hidden="1" customWidth="1"/>
    <col min="396" max="396" width="9.109375" style="162" customWidth="1"/>
    <col min="397" max="397" width="11.21875" style="162" customWidth="1"/>
    <col min="398" max="398" width="11" style="162" customWidth="1"/>
    <col min="399" max="512" width="9.109375" style="162"/>
    <col min="513" max="513" width="4.6640625" style="162" customWidth="1"/>
    <col min="514" max="514" width="28.5546875" style="162" customWidth="1"/>
    <col min="515" max="585" width="0" style="162" hidden="1" customWidth="1"/>
    <col min="586" max="586" width="10.44140625" style="162" customWidth="1"/>
    <col min="587" max="587" width="7" style="162" customWidth="1"/>
    <col min="588" max="589" width="0" style="162" hidden="1" customWidth="1"/>
    <col min="590" max="590" width="9.5546875" style="162" customWidth="1"/>
    <col min="591" max="591" width="9.21875" style="162" customWidth="1"/>
    <col min="592" max="592" width="9.88671875" style="162" customWidth="1"/>
    <col min="593" max="593" width="8.109375" style="162" customWidth="1"/>
    <col min="594" max="611" width="0" style="162" hidden="1" customWidth="1"/>
    <col min="612" max="612" width="6.5546875" style="162" customWidth="1"/>
    <col min="613" max="613" width="7" style="162" customWidth="1"/>
    <col min="614" max="614" width="5.88671875" style="162" customWidth="1"/>
    <col min="615" max="615" width="6.77734375" style="162" customWidth="1"/>
    <col min="616" max="616" width="7" style="162" customWidth="1"/>
    <col min="617" max="617" width="10" style="162" customWidth="1"/>
    <col min="618" max="618" width="9.5546875" style="162" customWidth="1"/>
    <col min="619" max="619" width="9.33203125" style="162" customWidth="1"/>
    <col min="620" max="621" width="7.21875" style="162" customWidth="1"/>
    <col min="622" max="622" width="0" style="162" hidden="1" customWidth="1"/>
    <col min="623" max="623" width="8.88671875" style="162" customWidth="1"/>
    <col min="624" max="624" width="0" style="162" hidden="1" customWidth="1"/>
    <col min="625" max="625" width="9.21875" style="162" customWidth="1"/>
    <col min="626" max="626" width="7.109375" style="162" customWidth="1"/>
    <col min="627" max="627" width="7.6640625" style="162" customWidth="1"/>
    <col min="628" max="651" width="0" style="162" hidden="1" customWidth="1"/>
    <col min="652" max="652" width="9.109375" style="162" customWidth="1"/>
    <col min="653" max="653" width="11.21875" style="162" customWidth="1"/>
    <col min="654" max="654" width="11" style="162" customWidth="1"/>
    <col min="655" max="768" width="9.109375" style="162"/>
    <col min="769" max="769" width="4.6640625" style="162" customWidth="1"/>
    <col min="770" max="770" width="28.5546875" style="162" customWidth="1"/>
    <col min="771" max="841" width="0" style="162" hidden="1" customWidth="1"/>
    <col min="842" max="842" width="10.44140625" style="162" customWidth="1"/>
    <col min="843" max="843" width="7" style="162" customWidth="1"/>
    <col min="844" max="845" width="0" style="162" hidden="1" customWidth="1"/>
    <col min="846" max="846" width="9.5546875" style="162" customWidth="1"/>
    <col min="847" max="847" width="9.21875" style="162" customWidth="1"/>
    <col min="848" max="848" width="9.88671875" style="162" customWidth="1"/>
    <col min="849" max="849" width="8.109375" style="162" customWidth="1"/>
    <col min="850" max="867" width="0" style="162" hidden="1" customWidth="1"/>
    <col min="868" max="868" width="6.5546875" style="162" customWidth="1"/>
    <col min="869" max="869" width="7" style="162" customWidth="1"/>
    <col min="870" max="870" width="5.88671875" style="162" customWidth="1"/>
    <col min="871" max="871" width="6.77734375" style="162" customWidth="1"/>
    <col min="872" max="872" width="7" style="162" customWidth="1"/>
    <col min="873" max="873" width="10" style="162" customWidth="1"/>
    <col min="874" max="874" width="9.5546875" style="162" customWidth="1"/>
    <col min="875" max="875" width="9.33203125" style="162" customWidth="1"/>
    <col min="876" max="877" width="7.21875" style="162" customWidth="1"/>
    <col min="878" max="878" width="0" style="162" hidden="1" customWidth="1"/>
    <col min="879" max="879" width="8.88671875" style="162" customWidth="1"/>
    <col min="880" max="880" width="0" style="162" hidden="1" customWidth="1"/>
    <col min="881" max="881" width="9.21875" style="162" customWidth="1"/>
    <col min="882" max="882" width="7.109375" style="162" customWidth="1"/>
    <col min="883" max="883" width="7.6640625" style="162" customWidth="1"/>
    <col min="884" max="907" width="0" style="162" hidden="1" customWidth="1"/>
    <col min="908" max="908" width="9.109375" style="162" customWidth="1"/>
    <col min="909" max="909" width="11.21875" style="162" customWidth="1"/>
    <col min="910" max="910" width="11" style="162" customWidth="1"/>
    <col min="911" max="1024" width="9.109375" style="162"/>
    <col min="1025" max="1025" width="4.6640625" style="162" customWidth="1"/>
    <col min="1026" max="1026" width="28.5546875" style="162" customWidth="1"/>
    <col min="1027" max="1097" width="0" style="162" hidden="1" customWidth="1"/>
    <col min="1098" max="1098" width="10.44140625" style="162" customWidth="1"/>
    <col min="1099" max="1099" width="7" style="162" customWidth="1"/>
    <col min="1100" max="1101" width="0" style="162" hidden="1" customWidth="1"/>
    <col min="1102" max="1102" width="9.5546875" style="162" customWidth="1"/>
    <col min="1103" max="1103" width="9.21875" style="162" customWidth="1"/>
    <col min="1104" max="1104" width="9.88671875" style="162" customWidth="1"/>
    <col min="1105" max="1105" width="8.109375" style="162" customWidth="1"/>
    <col min="1106" max="1123" width="0" style="162" hidden="1" customWidth="1"/>
    <col min="1124" max="1124" width="6.5546875" style="162" customWidth="1"/>
    <col min="1125" max="1125" width="7" style="162" customWidth="1"/>
    <col min="1126" max="1126" width="5.88671875" style="162" customWidth="1"/>
    <col min="1127" max="1127" width="6.77734375" style="162" customWidth="1"/>
    <col min="1128" max="1128" width="7" style="162" customWidth="1"/>
    <col min="1129" max="1129" width="10" style="162" customWidth="1"/>
    <col min="1130" max="1130" width="9.5546875" style="162" customWidth="1"/>
    <col min="1131" max="1131" width="9.33203125" style="162" customWidth="1"/>
    <col min="1132" max="1133" width="7.21875" style="162" customWidth="1"/>
    <col min="1134" max="1134" width="0" style="162" hidden="1" customWidth="1"/>
    <col min="1135" max="1135" width="8.88671875" style="162" customWidth="1"/>
    <col min="1136" max="1136" width="0" style="162" hidden="1" customWidth="1"/>
    <col min="1137" max="1137" width="9.21875" style="162" customWidth="1"/>
    <col min="1138" max="1138" width="7.109375" style="162" customWidth="1"/>
    <col min="1139" max="1139" width="7.6640625" style="162" customWidth="1"/>
    <col min="1140" max="1163" width="0" style="162" hidden="1" customWidth="1"/>
    <col min="1164" max="1164" width="9.109375" style="162" customWidth="1"/>
    <col min="1165" max="1165" width="11.21875" style="162" customWidth="1"/>
    <col min="1166" max="1166" width="11" style="162" customWidth="1"/>
    <col min="1167" max="1280" width="9.109375" style="162"/>
    <col min="1281" max="1281" width="4.6640625" style="162" customWidth="1"/>
    <col min="1282" max="1282" width="28.5546875" style="162" customWidth="1"/>
    <col min="1283" max="1353" width="0" style="162" hidden="1" customWidth="1"/>
    <col min="1354" max="1354" width="10.44140625" style="162" customWidth="1"/>
    <col min="1355" max="1355" width="7" style="162" customWidth="1"/>
    <col min="1356" max="1357" width="0" style="162" hidden="1" customWidth="1"/>
    <col min="1358" max="1358" width="9.5546875" style="162" customWidth="1"/>
    <col min="1359" max="1359" width="9.21875" style="162" customWidth="1"/>
    <col min="1360" max="1360" width="9.88671875" style="162" customWidth="1"/>
    <col min="1361" max="1361" width="8.109375" style="162" customWidth="1"/>
    <col min="1362" max="1379" width="0" style="162" hidden="1" customWidth="1"/>
    <col min="1380" max="1380" width="6.5546875" style="162" customWidth="1"/>
    <col min="1381" max="1381" width="7" style="162" customWidth="1"/>
    <col min="1382" max="1382" width="5.88671875" style="162" customWidth="1"/>
    <col min="1383" max="1383" width="6.77734375" style="162" customWidth="1"/>
    <col min="1384" max="1384" width="7" style="162" customWidth="1"/>
    <col min="1385" max="1385" width="10" style="162" customWidth="1"/>
    <col min="1386" max="1386" width="9.5546875" style="162" customWidth="1"/>
    <col min="1387" max="1387" width="9.33203125" style="162" customWidth="1"/>
    <col min="1388" max="1389" width="7.21875" style="162" customWidth="1"/>
    <col min="1390" max="1390" width="0" style="162" hidden="1" customWidth="1"/>
    <col min="1391" max="1391" width="8.88671875" style="162" customWidth="1"/>
    <col min="1392" max="1392" width="0" style="162" hidden="1" customWidth="1"/>
    <col min="1393" max="1393" width="9.21875" style="162" customWidth="1"/>
    <col min="1394" max="1394" width="7.109375" style="162" customWidth="1"/>
    <col min="1395" max="1395" width="7.6640625" style="162" customWidth="1"/>
    <col min="1396" max="1419" width="0" style="162" hidden="1" customWidth="1"/>
    <col min="1420" max="1420" width="9.109375" style="162" customWidth="1"/>
    <col min="1421" max="1421" width="11.21875" style="162" customWidth="1"/>
    <col min="1422" max="1422" width="11" style="162" customWidth="1"/>
    <col min="1423" max="1536" width="9.109375" style="162"/>
    <col min="1537" max="1537" width="4.6640625" style="162" customWidth="1"/>
    <col min="1538" max="1538" width="28.5546875" style="162" customWidth="1"/>
    <col min="1539" max="1609" width="0" style="162" hidden="1" customWidth="1"/>
    <col min="1610" max="1610" width="10.44140625" style="162" customWidth="1"/>
    <col min="1611" max="1611" width="7" style="162" customWidth="1"/>
    <col min="1612" max="1613" width="0" style="162" hidden="1" customWidth="1"/>
    <col min="1614" max="1614" width="9.5546875" style="162" customWidth="1"/>
    <col min="1615" max="1615" width="9.21875" style="162" customWidth="1"/>
    <col min="1616" max="1616" width="9.88671875" style="162" customWidth="1"/>
    <col min="1617" max="1617" width="8.109375" style="162" customWidth="1"/>
    <col min="1618" max="1635" width="0" style="162" hidden="1" customWidth="1"/>
    <col min="1636" max="1636" width="6.5546875" style="162" customWidth="1"/>
    <col min="1637" max="1637" width="7" style="162" customWidth="1"/>
    <col min="1638" max="1638" width="5.88671875" style="162" customWidth="1"/>
    <col min="1639" max="1639" width="6.77734375" style="162" customWidth="1"/>
    <col min="1640" max="1640" width="7" style="162" customWidth="1"/>
    <col min="1641" max="1641" width="10" style="162" customWidth="1"/>
    <col min="1642" max="1642" width="9.5546875" style="162" customWidth="1"/>
    <col min="1643" max="1643" width="9.33203125" style="162" customWidth="1"/>
    <col min="1644" max="1645" width="7.21875" style="162" customWidth="1"/>
    <col min="1646" max="1646" width="0" style="162" hidden="1" customWidth="1"/>
    <col min="1647" max="1647" width="8.88671875" style="162" customWidth="1"/>
    <col min="1648" max="1648" width="0" style="162" hidden="1" customWidth="1"/>
    <col min="1649" max="1649" width="9.21875" style="162" customWidth="1"/>
    <col min="1650" max="1650" width="7.109375" style="162" customWidth="1"/>
    <col min="1651" max="1651" width="7.6640625" style="162" customWidth="1"/>
    <col min="1652" max="1675" width="0" style="162" hidden="1" customWidth="1"/>
    <col min="1676" max="1676" width="9.109375" style="162" customWidth="1"/>
    <col min="1677" max="1677" width="11.21875" style="162" customWidth="1"/>
    <col min="1678" max="1678" width="11" style="162" customWidth="1"/>
    <col min="1679" max="1792" width="9.109375" style="162"/>
    <col min="1793" max="1793" width="4.6640625" style="162" customWidth="1"/>
    <col min="1794" max="1794" width="28.5546875" style="162" customWidth="1"/>
    <col min="1795" max="1865" width="0" style="162" hidden="1" customWidth="1"/>
    <col min="1866" max="1866" width="10.44140625" style="162" customWidth="1"/>
    <col min="1867" max="1867" width="7" style="162" customWidth="1"/>
    <col min="1868" max="1869" width="0" style="162" hidden="1" customWidth="1"/>
    <col min="1870" max="1870" width="9.5546875" style="162" customWidth="1"/>
    <col min="1871" max="1871" width="9.21875" style="162" customWidth="1"/>
    <col min="1872" max="1872" width="9.88671875" style="162" customWidth="1"/>
    <col min="1873" max="1873" width="8.109375" style="162" customWidth="1"/>
    <col min="1874" max="1891" width="0" style="162" hidden="1" customWidth="1"/>
    <col min="1892" max="1892" width="6.5546875" style="162" customWidth="1"/>
    <col min="1893" max="1893" width="7" style="162" customWidth="1"/>
    <col min="1894" max="1894" width="5.88671875" style="162" customWidth="1"/>
    <col min="1895" max="1895" width="6.77734375" style="162" customWidth="1"/>
    <col min="1896" max="1896" width="7" style="162" customWidth="1"/>
    <col min="1897" max="1897" width="10" style="162" customWidth="1"/>
    <col min="1898" max="1898" width="9.5546875" style="162" customWidth="1"/>
    <col min="1899" max="1899" width="9.33203125" style="162" customWidth="1"/>
    <col min="1900" max="1901" width="7.21875" style="162" customWidth="1"/>
    <col min="1902" max="1902" width="0" style="162" hidden="1" customWidth="1"/>
    <col min="1903" max="1903" width="8.88671875" style="162" customWidth="1"/>
    <col min="1904" max="1904" width="0" style="162" hidden="1" customWidth="1"/>
    <col min="1905" max="1905" width="9.21875" style="162" customWidth="1"/>
    <col min="1906" max="1906" width="7.109375" style="162" customWidth="1"/>
    <col min="1907" max="1907" width="7.6640625" style="162" customWidth="1"/>
    <col min="1908" max="1931" width="0" style="162" hidden="1" customWidth="1"/>
    <col min="1932" max="1932" width="9.109375" style="162" customWidth="1"/>
    <col min="1933" max="1933" width="11.21875" style="162" customWidth="1"/>
    <col min="1934" max="1934" width="11" style="162" customWidth="1"/>
    <col min="1935" max="2048" width="9.109375" style="162"/>
    <col min="2049" max="2049" width="4.6640625" style="162" customWidth="1"/>
    <col min="2050" max="2050" width="28.5546875" style="162" customWidth="1"/>
    <col min="2051" max="2121" width="0" style="162" hidden="1" customWidth="1"/>
    <col min="2122" max="2122" width="10.44140625" style="162" customWidth="1"/>
    <col min="2123" max="2123" width="7" style="162" customWidth="1"/>
    <col min="2124" max="2125" width="0" style="162" hidden="1" customWidth="1"/>
    <col min="2126" max="2126" width="9.5546875" style="162" customWidth="1"/>
    <col min="2127" max="2127" width="9.21875" style="162" customWidth="1"/>
    <col min="2128" max="2128" width="9.88671875" style="162" customWidth="1"/>
    <col min="2129" max="2129" width="8.109375" style="162" customWidth="1"/>
    <col min="2130" max="2147" width="0" style="162" hidden="1" customWidth="1"/>
    <col min="2148" max="2148" width="6.5546875" style="162" customWidth="1"/>
    <col min="2149" max="2149" width="7" style="162" customWidth="1"/>
    <col min="2150" max="2150" width="5.88671875" style="162" customWidth="1"/>
    <col min="2151" max="2151" width="6.77734375" style="162" customWidth="1"/>
    <col min="2152" max="2152" width="7" style="162" customWidth="1"/>
    <col min="2153" max="2153" width="10" style="162" customWidth="1"/>
    <col min="2154" max="2154" width="9.5546875" style="162" customWidth="1"/>
    <col min="2155" max="2155" width="9.33203125" style="162" customWidth="1"/>
    <col min="2156" max="2157" width="7.21875" style="162" customWidth="1"/>
    <col min="2158" max="2158" width="0" style="162" hidden="1" customWidth="1"/>
    <col min="2159" max="2159" width="8.88671875" style="162" customWidth="1"/>
    <col min="2160" max="2160" width="0" style="162" hidden="1" customWidth="1"/>
    <col min="2161" max="2161" width="9.21875" style="162" customWidth="1"/>
    <col min="2162" max="2162" width="7.109375" style="162" customWidth="1"/>
    <col min="2163" max="2163" width="7.6640625" style="162" customWidth="1"/>
    <col min="2164" max="2187" width="0" style="162" hidden="1" customWidth="1"/>
    <col min="2188" max="2188" width="9.109375" style="162" customWidth="1"/>
    <col min="2189" max="2189" width="11.21875" style="162" customWidth="1"/>
    <col min="2190" max="2190" width="11" style="162" customWidth="1"/>
    <col min="2191" max="2304" width="9.109375" style="162"/>
    <col min="2305" max="2305" width="4.6640625" style="162" customWidth="1"/>
    <col min="2306" max="2306" width="28.5546875" style="162" customWidth="1"/>
    <col min="2307" max="2377" width="0" style="162" hidden="1" customWidth="1"/>
    <col min="2378" max="2378" width="10.44140625" style="162" customWidth="1"/>
    <col min="2379" max="2379" width="7" style="162" customWidth="1"/>
    <col min="2380" max="2381" width="0" style="162" hidden="1" customWidth="1"/>
    <col min="2382" max="2382" width="9.5546875" style="162" customWidth="1"/>
    <col min="2383" max="2383" width="9.21875" style="162" customWidth="1"/>
    <col min="2384" max="2384" width="9.88671875" style="162" customWidth="1"/>
    <col min="2385" max="2385" width="8.109375" style="162" customWidth="1"/>
    <col min="2386" max="2403" width="0" style="162" hidden="1" customWidth="1"/>
    <col min="2404" max="2404" width="6.5546875" style="162" customWidth="1"/>
    <col min="2405" max="2405" width="7" style="162" customWidth="1"/>
    <col min="2406" max="2406" width="5.88671875" style="162" customWidth="1"/>
    <col min="2407" max="2407" width="6.77734375" style="162" customWidth="1"/>
    <col min="2408" max="2408" width="7" style="162" customWidth="1"/>
    <col min="2409" max="2409" width="10" style="162" customWidth="1"/>
    <col min="2410" max="2410" width="9.5546875" style="162" customWidth="1"/>
    <col min="2411" max="2411" width="9.33203125" style="162" customWidth="1"/>
    <col min="2412" max="2413" width="7.21875" style="162" customWidth="1"/>
    <col min="2414" max="2414" width="0" style="162" hidden="1" customWidth="1"/>
    <col min="2415" max="2415" width="8.88671875" style="162" customWidth="1"/>
    <col min="2416" max="2416" width="0" style="162" hidden="1" customWidth="1"/>
    <col min="2417" max="2417" width="9.21875" style="162" customWidth="1"/>
    <col min="2418" max="2418" width="7.109375" style="162" customWidth="1"/>
    <col min="2419" max="2419" width="7.6640625" style="162" customWidth="1"/>
    <col min="2420" max="2443" width="0" style="162" hidden="1" customWidth="1"/>
    <col min="2444" max="2444" width="9.109375" style="162" customWidth="1"/>
    <col min="2445" max="2445" width="11.21875" style="162" customWidth="1"/>
    <col min="2446" max="2446" width="11" style="162" customWidth="1"/>
    <col min="2447" max="2560" width="9.109375" style="162"/>
    <col min="2561" max="2561" width="4.6640625" style="162" customWidth="1"/>
    <col min="2562" max="2562" width="28.5546875" style="162" customWidth="1"/>
    <col min="2563" max="2633" width="0" style="162" hidden="1" customWidth="1"/>
    <col min="2634" max="2634" width="10.44140625" style="162" customWidth="1"/>
    <col min="2635" max="2635" width="7" style="162" customWidth="1"/>
    <col min="2636" max="2637" width="0" style="162" hidden="1" customWidth="1"/>
    <col min="2638" max="2638" width="9.5546875" style="162" customWidth="1"/>
    <col min="2639" max="2639" width="9.21875" style="162" customWidth="1"/>
    <col min="2640" max="2640" width="9.88671875" style="162" customWidth="1"/>
    <col min="2641" max="2641" width="8.109375" style="162" customWidth="1"/>
    <col min="2642" max="2659" width="0" style="162" hidden="1" customWidth="1"/>
    <col min="2660" max="2660" width="6.5546875" style="162" customWidth="1"/>
    <col min="2661" max="2661" width="7" style="162" customWidth="1"/>
    <col min="2662" max="2662" width="5.88671875" style="162" customWidth="1"/>
    <col min="2663" max="2663" width="6.77734375" style="162" customWidth="1"/>
    <col min="2664" max="2664" width="7" style="162" customWidth="1"/>
    <col min="2665" max="2665" width="10" style="162" customWidth="1"/>
    <col min="2666" max="2666" width="9.5546875" style="162" customWidth="1"/>
    <col min="2667" max="2667" width="9.33203125" style="162" customWidth="1"/>
    <col min="2668" max="2669" width="7.21875" style="162" customWidth="1"/>
    <col min="2670" max="2670" width="0" style="162" hidden="1" customWidth="1"/>
    <col min="2671" max="2671" width="8.88671875" style="162" customWidth="1"/>
    <col min="2672" max="2672" width="0" style="162" hidden="1" customWidth="1"/>
    <col min="2673" max="2673" width="9.21875" style="162" customWidth="1"/>
    <col min="2674" max="2674" width="7.109375" style="162" customWidth="1"/>
    <col min="2675" max="2675" width="7.6640625" style="162" customWidth="1"/>
    <col min="2676" max="2699" width="0" style="162" hidden="1" customWidth="1"/>
    <col min="2700" max="2700" width="9.109375" style="162" customWidth="1"/>
    <col min="2701" max="2701" width="11.21875" style="162" customWidth="1"/>
    <col min="2702" max="2702" width="11" style="162" customWidth="1"/>
    <col min="2703" max="2816" width="9.109375" style="162"/>
    <col min="2817" max="2817" width="4.6640625" style="162" customWidth="1"/>
    <col min="2818" max="2818" width="28.5546875" style="162" customWidth="1"/>
    <col min="2819" max="2889" width="0" style="162" hidden="1" customWidth="1"/>
    <col min="2890" max="2890" width="10.44140625" style="162" customWidth="1"/>
    <col min="2891" max="2891" width="7" style="162" customWidth="1"/>
    <col min="2892" max="2893" width="0" style="162" hidden="1" customWidth="1"/>
    <col min="2894" max="2894" width="9.5546875" style="162" customWidth="1"/>
    <col min="2895" max="2895" width="9.21875" style="162" customWidth="1"/>
    <col min="2896" max="2896" width="9.88671875" style="162" customWidth="1"/>
    <col min="2897" max="2897" width="8.109375" style="162" customWidth="1"/>
    <col min="2898" max="2915" width="0" style="162" hidden="1" customWidth="1"/>
    <col min="2916" max="2916" width="6.5546875" style="162" customWidth="1"/>
    <col min="2917" max="2917" width="7" style="162" customWidth="1"/>
    <col min="2918" max="2918" width="5.88671875" style="162" customWidth="1"/>
    <col min="2919" max="2919" width="6.77734375" style="162" customWidth="1"/>
    <col min="2920" max="2920" width="7" style="162" customWidth="1"/>
    <col min="2921" max="2921" width="10" style="162" customWidth="1"/>
    <col min="2922" max="2922" width="9.5546875" style="162" customWidth="1"/>
    <col min="2923" max="2923" width="9.33203125" style="162" customWidth="1"/>
    <col min="2924" max="2925" width="7.21875" style="162" customWidth="1"/>
    <col min="2926" max="2926" width="0" style="162" hidden="1" customWidth="1"/>
    <col min="2927" max="2927" width="8.88671875" style="162" customWidth="1"/>
    <col min="2928" max="2928" width="0" style="162" hidden="1" customWidth="1"/>
    <col min="2929" max="2929" width="9.21875" style="162" customWidth="1"/>
    <col min="2930" max="2930" width="7.109375" style="162" customWidth="1"/>
    <col min="2931" max="2931" width="7.6640625" style="162" customWidth="1"/>
    <col min="2932" max="2955" width="0" style="162" hidden="1" customWidth="1"/>
    <col min="2956" max="2956" width="9.109375" style="162" customWidth="1"/>
    <col min="2957" max="2957" width="11.21875" style="162" customWidth="1"/>
    <col min="2958" max="2958" width="11" style="162" customWidth="1"/>
    <col min="2959" max="3072" width="9.109375" style="162"/>
    <col min="3073" max="3073" width="4.6640625" style="162" customWidth="1"/>
    <col min="3074" max="3074" width="28.5546875" style="162" customWidth="1"/>
    <col min="3075" max="3145" width="0" style="162" hidden="1" customWidth="1"/>
    <col min="3146" max="3146" width="10.44140625" style="162" customWidth="1"/>
    <col min="3147" max="3147" width="7" style="162" customWidth="1"/>
    <col min="3148" max="3149" width="0" style="162" hidden="1" customWidth="1"/>
    <col min="3150" max="3150" width="9.5546875" style="162" customWidth="1"/>
    <col min="3151" max="3151" width="9.21875" style="162" customWidth="1"/>
    <col min="3152" max="3152" width="9.88671875" style="162" customWidth="1"/>
    <col min="3153" max="3153" width="8.109375" style="162" customWidth="1"/>
    <col min="3154" max="3171" width="0" style="162" hidden="1" customWidth="1"/>
    <col min="3172" max="3172" width="6.5546875" style="162" customWidth="1"/>
    <col min="3173" max="3173" width="7" style="162" customWidth="1"/>
    <col min="3174" max="3174" width="5.88671875" style="162" customWidth="1"/>
    <col min="3175" max="3175" width="6.77734375" style="162" customWidth="1"/>
    <col min="3176" max="3176" width="7" style="162" customWidth="1"/>
    <col min="3177" max="3177" width="10" style="162" customWidth="1"/>
    <col min="3178" max="3178" width="9.5546875" style="162" customWidth="1"/>
    <col min="3179" max="3179" width="9.33203125" style="162" customWidth="1"/>
    <col min="3180" max="3181" width="7.21875" style="162" customWidth="1"/>
    <col min="3182" max="3182" width="0" style="162" hidden="1" customWidth="1"/>
    <col min="3183" max="3183" width="8.88671875" style="162" customWidth="1"/>
    <col min="3184" max="3184" width="0" style="162" hidden="1" customWidth="1"/>
    <col min="3185" max="3185" width="9.21875" style="162" customWidth="1"/>
    <col min="3186" max="3186" width="7.109375" style="162" customWidth="1"/>
    <col min="3187" max="3187" width="7.6640625" style="162" customWidth="1"/>
    <col min="3188" max="3211" width="0" style="162" hidden="1" customWidth="1"/>
    <col min="3212" max="3212" width="9.109375" style="162" customWidth="1"/>
    <col min="3213" max="3213" width="11.21875" style="162" customWidth="1"/>
    <col min="3214" max="3214" width="11" style="162" customWidth="1"/>
    <col min="3215" max="3328" width="9.109375" style="162"/>
    <col min="3329" max="3329" width="4.6640625" style="162" customWidth="1"/>
    <col min="3330" max="3330" width="28.5546875" style="162" customWidth="1"/>
    <col min="3331" max="3401" width="0" style="162" hidden="1" customWidth="1"/>
    <col min="3402" max="3402" width="10.44140625" style="162" customWidth="1"/>
    <col min="3403" max="3403" width="7" style="162" customWidth="1"/>
    <col min="3404" max="3405" width="0" style="162" hidden="1" customWidth="1"/>
    <col min="3406" max="3406" width="9.5546875" style="162" customWidth="1"/>
    <col min="3407" max="3407" width="9.21875" style="162" customWidth="1"/>
    <col min="3408" max="3408" width="9.88671875" style="162" customWidth="1"/>
    <col min="3409" max="3409" width="8.109375" style="162" customWidth="1"/>
    <col min="3410" max="3427" width="0" style="162" hidden="1" customWidth="1"/>
    <col min="3428" max="3428" width="6.5546875" style="162" customWidth="1"/>
    <col min="3429" max="3429" width="7" style="162" customWidth="1"/>
    <col min="3430" max="3430" width="5.88671875" style="162" customWidth="1"/>
    <col min="3431" max="3431" width="6.77734375" style="162" customWidth="1"/>
    <col min="3432" max="3432" width="7" style="162" customWidth="1"/>
    <col min="3433" max="3433" width="10" style="162" customWidth="1"/>
    <col min="3434" max="3434" width="9.5546875" style="162" customWidth="1"/>
    <col min="3435" max="3435" width="9.33203125" style="162" customWidth="1"/>
    <col min="3436" max="3437" width="7.21875" style="162" customWidth="1"/>
    <col min="3438" max="3438" width="0" style="162" hidden="1" customWidth="1"/>
    <col min="3439" max="3439" width="8.88671875" style="162" customWidth="1"/>
    <col min="3440" max="3440" width="0" style="162" hidden="1" customWidth="1"/>
    <col min="3441" max="3441" width="9.21875" style="162" customWidth="1"/>
    <col min="3442" max="3442" width="7.109375" style="162" customWidth="1"/>
    <col min="3443" max="3443" width="7.6640625" style="162" customWidth="1"/>
    <col min="3444" max="3467" width="0" style="162" hidden="1" customWidth="1"/>
    <col min="3468" max="3468" width="9.109375" style="162" customWidth="1"/>
    <col min="3469" max="3469" width="11.21875" style="162" customWidth="1"/>
    <col min="3470" max="3470" width="11" style="162" customWidth="1"/>
    <col min="3471" max="3584" width="9.109375" style="162"/>
    <col min="3585" max="3585" width="4.6640625" style="162" customWidth="1"/>
    <col min="3586" max="3586" width="28.5546875" style="162" customWidth="1"/>
    <col min="3587" max="3657" width="0" style="162" hidden="1" customWidth="1"/>
    <col min="3658" max="3658" width="10.44140625" style="162" customWidth="1"/>
    <col min="3659" max="3659" width="7" style="162" customWidth="1"/>
    <col min="3660" max="3661" width="0" style="162" hidden="1" customWidth="1"/>
    <col min="3662" max="3662" width="9.5546875" style="162" customWidth="1"/>
    <col min="3663" max="3663" width="9.21875" style="162" customWidth="1"/>
    <col min="3664" max="3664" width="9.88671875" style="162" customWidth="1"/>
    <col min="3665" max="3665" width="8.109375" style="162" customWidth="1"/>
    <col min="3666" max="3683" width="0" style="162" hidden="1" customWidth="1"/>
    <col min="3684" max="3684" width="6.5546875" style="162" customWidth="1"/>
    <col min="3685" max="3685" width="7" style="162" customWidth="1"/>
    <col min="3686" max="3686" width="5.88671875" style="162" customWidth="1"/>
    <col min="3687" max="3687" width="6.77734375" style="162" customWidth="1"/>
    <col min="3688" max="3688" width="7" style="162" customWidth="1"/>
    <col min="3689" max="3689" width="10" style="162" customWidth="1"/>
    <col min="3690" max="3690" width="9.5546875" style="162" customWidth="1"/>
    <col min="3691" max="3691" width="9.33203125" style="162" customWidth="1"/>
    <col min="3692" max="3693" width="7.21875" style="162" customWidth="1"/>
    <col min="3694" max="3694" width="0" style="162" hidden="1" customWidth="1"/>
    <col min="3695" max="3695" width="8.88671875" style="162" customWidth="1"/>
    <col min="3696" max="3696" width="0" style="162" hidden="1" customWidth="1"/>
    <col min="3697" max="3697" width="9.21875" style="162" customWidth="1"/>
    <col min="3698" max="3698" width="7.109375" style="162" customWidth="1"/>
    <col min="3699" max="3699" width="7.6640625" style="162" customWidth="1"/>
    <col min="3700" max="3723" width="0" style="162" hidden="1" customWidth="1"/>
    <col min="3724" max="3724" width="9.109375" style="162" customWidth="1"/>
    <col min="3725" max="3725" width="11.21875" style="162" customWidth="1"/>
    <col min="3726" max="3726" width="11" style="162" customWidth="1"/>
    <col min="3727" max="3840" width="9.109375" style="162"/>
    <col min="3841" max="3841" width="4.6640625" style="162" customWidth="1"/>
    <col min="3842" max="3842" width="28.5546875" style="162" customWidth="1"/>
    <col min="3843" max="3913" width="0" style="162" hidden="1" customWidth="1"/>
    <col min="3914" max="3914" width="10.44140625" style="162" customWidth="1"/>
    <col min="3915" max="3915" width="7" style="162" customWidth="1"/>
    <col min="3916" max="3917" width="0" style="162" hidden="1" customWidth="1"/>
    <col min="3918" max="3918" width="9.5546875" style="162" customWidth="1"/>
    <col min="3919" max="3919" width="9.21875" style="162" customWidth="1"/>
    <col min="3920" max="3920" width="9.88671875" style="162" customWidth="1"/>
    <col min="3921" max="3921" width="8.109375" style="162" customWidth="1"/>
    <col min="3922" max="3939" width="0" style="162" hidden="1" customWidth="1"/>
    <col min="3940" max="3940" width="6.5546875" style="162" customWidth="1"/>
    <col min="3941" max="3941" width="7" style="162" customWidth="1"/>
    <col min="3942" max="3942" width="5.88671875" style="162" customWidth="1"/>
    <col min="3943" max="3943" width="6.77734375" style="162" customWidth="1"/>
    <col min="3944" max="3944" width="7" style="162" customWidth="1"/>
    <col min="3945" max="3945" width="10" style="162" customWidth="1"/>
    <col min="3946" max="3946" width="9.5546875" style="162" customWidth="1"/>
    <col min="3947" max="3947" width="9.33203125" style="162" customWidth="1"/>
    <col min="3948" max="3949" width="7.21875" style="162" customWidth="1"/>
    <col min="3950" max="3950" width="0" style="162" hidden="1" customWidth="1"/>
    <col min="3951" max="3951" width="8.88671875" style="162" customWidth="1"/>
    <col min="3952" max="3952" width="0" style="162" hidden="1" customWidth="1"/>
    <col min="3953" max="3953" width="9.21875" style="162" customWidth="1"/>
    <col min="3954" max="3954" width="7.109375" style="162" customWidth="1"/>
    <col min="3955" max="3955" width="7.6640625" style="162" customWidth="1"/>
    <col min="3956" max="3979" width="0" style="162" hidden="1" customWidth="1"/>
    <col min="3980" max="3980" width="9.109375" style="162" customWidth="1"/>
    <col min="3981" max="3981" width="11.21875" style="162" customWidth="1"/>
    <col min="3982" max="3982" width="11" style="162" customWidth="1"/>
    <col min="3983" max="4096" width="9.109375" style="162"/>
    <col min="4097" max="4097" width="4.6640625" style="162" customWidth="1"/>
    <col min="4098" max="4098" width="28.5546875" style="162" customWidth="1"/>
    <col min="4099" max="4169" width="0" style="162" hidden="1" customWidth="1"/>
    <col min="4170" max="4170" width="10.44140625" style="162" customWidth="1"/>
    <col min="4171" max="4171" width="7" style="162" customWidth="1"/>
    <col min="4172" max="4173" width="0" style="162" hidden="1" customWidth="1"/>
    <col min="4174" max="4174" width="9.5546875" style="162" customWidth="1"/>
    <col min="4175" max="4175" width="9.21875" style="162" customWidth="1"/>
    <col min="4176" max="4176" width="9.88671875" style="162" customWidth="1"/>
    <col min="4177" max="4177" width="8.109375" style="162" customWidth="1"/>
    <col min="4178" max="4195" width="0" style="162" hidden="1" customWidth="1"/>
    <col min="4196" max="4196" width="6.5546875" style="162" customWidth="1"/>
    <col min="4197" max="4197" width="7" style="162" customWidth="1"/>
    <col min="4198" max="4198" width="5.88671875" style="162" customWidth="1"/>
    <col min="4199" max="4199" width="6.77734375" style="162" customWidth="1"/>
    <col min="4200" max="4200" width="7" style="162" customWidth="1"/>
    <col min="4201" max="4201" width="10" style="162" customWidth="1"/>
    <col min="4202" max="4202" width="9.5546875" style="162" customWidth="1"/>
    <col min="4203" max="4203" width="9.33203125" style="162" customWidth="1"/>
    <col min="4204" max="4205" width="7.21875" style="162" customWidth="1"/>
    <col min="4206" max="4206" width="0" style="162" hidden="1" customWidth="1"/>
    <col min="4207" max="4207" width="8.88671875" style="162" customWidth="1"/>
    <col min="4208" max="4208" width="0" style="162" hidden="1" customWidth="1"/>
    <col min="4209" max="4209" width="9.21875" style="162" customWidth="1"/>
    <col min="4210" max="4210" width="7.109375" style="162" customWidth="1"/>
    <col min="4211" max="4211" width="7.6640625" style="162" customWidth="1"/>
    <col min="4212" max="4235" width="0" style="162" hidden="1" customWidth="1"/>
    <col min="4236" max="4236" width="9.109375" style="162" customWidth="1"/>
    <col min="4237" max="4237" width="11.21875" style="162" customWidth="1"/>
    <col min="4238" max="4238" width="11" style="162" customWidth="1"/>
    <col min="4239" max="4352" width="9.109375" style="162"/>
    <col min="4353" max="4353" width="4.6640625" style="162" customWidth="1"/>
    <col min="4354" max="4354" width="28.5546875" style="162" customWidth="1"/>
    <col min="4355" max="4425" width="0" style="162" hidden="1" customWidth="1"/>
    <col min="4426" max="4426" width="10.44140625" style="162" customWidth="1"/>
    <col min="4427" max="4427" width="7" style="162" customWidth="1"/>
    <col min="4428" max="4429" width="0" style="162" hidden="1" customWidth="1"/>
    <col min="4430" max="4430" width="9.5546875" style="162" customWidth="1"/>
    <col min="4431" max="4431" width="9.21875" style="162" customWidth="1"/>
    <col min="4432" max="4432" width="9.88671875" style="162" customWidth="1"/>
    <col min="4433" max="4433" width="8.109375" style="162" customWidth="1"/>
    <col min="4434" max="4451" width="0" style="162" hidden="1" customWidth="1"/>
    <col min="4452" max="4452" width="6.5546875" style="162" customWidth="1"/>
    <col min="4453" max="4453" width="7" style="162" customWidth="1"/>
    <col min="4454" max="4454" width="5.88671875" style="162" customWidth="1"/>
    <col min="4455" max="4455" width="6.77734375" style="162" customWidth="1"/>
    <col min="4456" max="4456" width="7" style="162" customWidth="1"/>
    <col min="4457" max="4457" width="10" style="162" customWidth="1"/>
    <col min="4458" max="4458" width="9.5546875" style="162" customWidth="1"/>
    <col min="4459" max="4459" width="9.33203125" style="162" customWidth="1"/>
    <col min="4460" max="4461" width="7.21875" style="162" customWidth="1"/>
    <col min="4462" max="4462" width="0" style="162" hidden="1" customWidth="1"/>
    <col min="4463" max="4463" width="8.88671875" style="162" customWidth="1"/>
    <col min="4464" max="4464" width="0" style="162" hidden="1" customWidth="1"/>
    <col min="4465" max="4465" width="9.21875" style="162" customWidth="1"/>
    <col min="4466" max="4466" width="7.109375" style="162" customWidth="1"/>
    <col min="4467" max="4467" width="7.6640625" style="162" customWidth="1"/>
    <col min="4468" max="4491" width="0" style="162" hidden="1" customWidth="1"/>
    <col min="4492" max="4492" width="9.109375" style="162" customWidth="1"/>
    <col min="4493" max="4493" width="11.21875" style="162" customWidth="1"/>
    <col min="4494" max="4494" width="11" style="162" customWidth="1"/>
    <col min="4495" max="4608" width="9.109375" style="162"/>
    <col min="4609" max="4609" width="4.6640625" style="162" customWidth="1"/>
    <col min="4610" max="4610" width="28.5546875" style="162" customWidth="1"/>
    <col min="4611" max="4681" width="0" style="162" hidden="1" customWidth="1"/>
    <col min="4682" max="4682" width="10.44140625" style="162" customWidth="1"/>
    <col min="4683" max="4683" width="7" style="162" customWidth="1"/>
    <col min="4684" max="4685" width="0" style="162" hidden="1" customWidth="1"/>
    <col min="4686" max="4686" width="9.5546875" style="162" customWidth="1"/>
    <col min="4687" max="4687" width="9.21875" style="162" customWidth="1"/>
    <col min="4688" max="4688" width="9.88671875" style="162" customWidth="1"/>
    <col min="4689" max="4689" width="8.109375" style="162" customWidth="1"/>
    <col min="4690" max="4707" width="0" style="162" hidden="1" customWidth="1"/>
    <col min="4708" max="4708" width="6.5546875" style="162" customWidth="1"/>
    <col min="4709" max="4709" width="7" style="162" customWidth="1"/>
    <col min="4710" max="4710" width="5.88671875" style="162" customWidth="1"/>
    <col min="4711" max="4711" width="6.77734375" style="162" customWidth="1"/>
    <col min="4712" max="4712" width="7" style="162" customWidth="1"/>
    <col min="4713" max="4713" width="10" style="162" customWidth="1"/>
    <col min="4714" max="4714" width="9.5546875" style="162" customWidth="1"/>
    <col min="4715" max="4715" width="9.33203125" style="162" customWidth="1"/>
    <col min="4716" max="4717" width="7.21875" style="162" customWidth="1"/>
    <col min="4718" max="4718" width="0" style="162" hidden="1" customWidth="1"/>
    <col min="4719" max="4719" width="8.88671875" style="162" customWidth="1"/>
    <col min="4720" max="4720" width="0" style="162" hidden="1" customWidth="1"/>
    <col min="4721" max="4721" width="9.21875" style="162" customWidth="1"/>
    <col min="4722" max="4722" width="7.109375" style="162" customWidth="1"/>
    <col min="4723" max="4723" width="7.6640625" style="162" customWidth="1"/>
    <col min="4724" max="4747" width="0" style="162" hidden="1" customWidth="1"/>
    <col min="4748" max="4748" width="9.109375" style="162" customWidth="1"/>
    <col min="4749" max="4749" width="11.21875" style="162" customWidth="1"/>
    <col min="4750" max="4750" width="11" style="162" customWidth="1"/>
    <col min="4751" max="4864" width="9.109375" style="162"/>
    <col min="4865" max="4865" width="4.6640625" style="162" customWidth="1"/>
    <col min="4866" max="4866" width="28.5546875" style="162" customWidth="1"/>
    <col min="4867" max="4937" width="0" style="162" hidden="1" customWidth="1"/>
    <col min="4938" max="4938" width="10.44140625" style="162" customWidth="1"/>
    <col min="4939" max="4939" width="7" style="162" customWidth="1"/>
    <col min="4940" max="4941" width="0" style="162" hidden="1" customWidth="1"/>
    <col min="4942" max="4942" width="9.5546875" style="162" customWidth="1"/>
    <col min="4943" max="4943" width="9.21875" style="162" customWidth="1"/>
    <col min="4944" max="4944" width="9.88671875" style="162" customWidth="1"/>
    <col min="4945" max="4945" width="8.109375" style="162" customWidth="1"/>
    <col min="4946" max="4963" width="0" style="162" hidden="1" customWidth="1"/>
    <col min="4964" max="4964" width="6.5546875" style="162" customWidth="1"/>
    <col min="4965" max="4965" width="7" style="162" customWidth="1"/>
    <col min="4966" max="4966" width="5.88671875" style="162" customWidth="1"/>
    <col min="4967" max="4967" width="6.77734375" style="162" customWidth="1"/>
    <col min="4968" max="4968" width="7" style="162" customWidth="1"/>
    <col min="4969" max="4969" width="10" style="162" customWidth="1"/>
    <col min="4970" max="4970" width="9.5546875" style="162" customWidth="1"/>
    <col min="4971" max="4971" width="9.33203125" style="162" customWidth="1"/>
    <col min="4972" max="4973" width="7.21875" style="162" customWidth="1"/>
    <col min="4974" max="4974" width="0" style="162" hidden="1" customWidth="1"/>
    <col min="4975" max="4975" width="8.88671875" style="162" customWidth="1"/>
    <col min="4976" max="4976" width="0" style="162" hidden="1" customWidth="1"/>
    <col min="4977" max="4977" width="9.21875" style="162" customWidth="1"/>
    <col min="4978" max="4978" width="7.109375" style="162" customWidth="1"/>
    <col min="4979" max="4979" width="7.6640625" style="162" customWidth="1"/>
    <col min="4980" max="5003" width="0" style="162" hidden="1" customWidth="1"/>
    <col min="5004" max="5004" width="9.109375" style="162" customWidth="1"/>
    <col min="5005" max="5005" width="11.21875" style="162" customWidth="1"/>
    <col min="5006" max="5006" width="11" style="162" customWidth="1"/>
    <col min="5007" max="5120" width="9.109375" style="162"/>
    <col min="5121" max="5121" width="4.6640625" style="162" customWidth="1"/>
    <col min="5122" max="5122" width="28.5546875" style="162" customWidth="1"/>
    <col min="5123" max="5193" width="0" style="162" hidden="1" customWidth="1"/>
    <col min="5194" max="5194" width="10.44140625" style="162" customWidth="1"/>
    <col min="5195" max="5195" width="7" style="162" customWidth="1"/>
    <col min="5196" max="5197" width="0" style="162" hidden="1" customWidth="1"/>
    <col min="5198" max="5198" width="9.5546875" style="162" customWidth="1"/>
    <col min="5199" max="5199" width="9.21875" style="162" customWidth="1"/>
    <col min="5200" max="5200" width="9.88671875" style="162" customWidth="1"/>
    <col min="5201" max="5201" width="8.109375" style="162" customWidth="1"/>
    <col min="5202" max="5219" width="0" style="162" hidden="1" customWidth="1"/>
    <col min="5220" max="5220" width="6.5546875" style="162" customWidth="1"/>
    <col min="5221" max="5221" width="7" style="162" customWidth="1"/>
    <col min="5222" max="5222" width="5.88671875" style="162" customWidth="1"/>
    <col min="5223" max="5223" width="6.77734375" style="162" customWidth="1"/>
    <col min="5224" max="5224" width="7" style="162" customWidth="1"/>
    <col min="5225" max="5225" width="10" style="162" customWidth="1"/>
    <col min="5226" max="5226" width="9.5546875" style="162" customWidth="1"/>
    <col min="5227" max="5227" width="9.33203125" style="162" customWidth="1"/>
    <col min="5228" max="5229" width="7.21875" style="162" customWidth="1"/>
    <col min="5230" max="5230" width="0" style="162" hidden="1" customWidth="1"/>
    <col min="5231" max="5231" width="8.88671875" style="162" customWidth="1"/>
    <col min="5232" max="5232" width="0" style="162" hidden="1" customWidth="1"/>
    <col min="5233" max="5233" width="9.21875" style="162" customWidth="1"/>
    <col min="5234" max="5234" width="7.109375" style="162" customWidth="1"/>
    <col min="5235" max="5235" width="7.6640625" style="162" customWidth="1"/>
    <col min="5236" max="5259" width="0" style="162" hidden="1" customWidth="1"/>
    <col min="5260" max="5260" width="9.109375" style="162" customWidth="1"/>
    <col min="5261" max="5261" width="11.21875" style="162" customWidth="1"/>
    <col min="5262" max="5262" width="11" style="162" customWidth="1"/>
    <col min="5263" max="5376" width="9.109375" style="162"/>
    <col min="5377" max="5377" width="4.6640625" style="162" customWidth="1"/>
    <col min="5378" max="5378" width="28.5546875" style="162" customWidth="1"/>
    <col min="5379" max="5449" width="0" style="162" hidden="1" customWidth="1"/>
    <col min="5450" max="5450" width="10.44140625" style="162" customWidth="1"/>
    <col min="5451" max="5451" width="7" style="162" customWidth="1"/>
    <col min="5452" max="5453" width="0" style="162" hidden="1" customWidth="1"/>
    <col min="5454" max="5454" width="9.5546875" style="162" customWidth="1"/>
    <col min="5455" max="5455" width="9.21875" style="162" customWidth="1"/>
    <col min="5456" max="5456" width="9.88671875" style="162" customWidth="1"/>
    <col min="5457" max="5457" width="8.109375" style="162" customWidth="1"/>
    <col min="5458" max="5475" width="0" style="162" hidden="1" customWidth="1"/>
    <col min="5476" max="5476" width="6.5546875" style="162" customWidth="1"/>
    <col min="5477" max="5477" width="7" style="162" customWidth="1"/>
    <col min="5478" max="5478" width="5.88671875" style="162" customWidth="1"/>
    <col min="5479" max="5479" width="6.77734375" style="162" customWidth="1"/>
    <col min="5480" max="5480" width="7" style="162" customWidth="1"/>
    <col min="5481" max="5481" width="10" style="162" customWidth="1"/>
    <col min="5482" max="5482" width="9.5546875" style="162" customWidth="1"/>
    <col min="5483" max="5483" width="9.33203125" style="162" customWidth="1"/>
    <col min="5484" max="5485" width="7.21875" style="162" customWidth="1"/>
    <col min="5486" max="5486" width="0" style="162" hidden="1" customWidth="1"/>
    <col min="5487" max="5487" width="8.88671875" style="162" customWidth="1"/>
    <col min="5488" max="5488" width="0" style="162" hidden="1" customWidth="1"/>
    <col min="5489" max="5489" width="9.21875" style="162" customWidth="1"/>
    <col min="5490" max="5490" width="7.109375" style="162" customWidth="1"/>
    <col min="5491" max="5491" width="7.6640625" style="162" customWidth="1"/>
    <col min="5492" max="5515" width="0" style="162" hidden="1" customWidth="1"/>
    <col min="5516" max="5516" width="9.109375" style="162" customWidth="1"/>
    <col min="5517" max="5517" width="11.21875" style="162" customWidth="1"/>
    <col min="5518" max="5518" width="11" style="162" customWidth="1"/>
    <col min="5519" max="5632" width="9.109375" style="162"/>
    <col min="5633" max="5633" width="4.6640625" style="162" customWidth="1"/>
    <col min="5634" max="5634" width="28.5546875" style="162" customWidth="1"/>
    <col min="5635" max="5705" width="0" style="162" hidden="1" customWidth="1"/>
    <col min="5706" max="5706" width="10.44140625" style="162" customWidth="1"/>
    <col min="5707" max="5707" width="7" style="162" customWidth="1"/>
    <col min="5708" max="5709" width="0" style="162" hidden="1" customWidth="1"/>
    <col min="5710" max="5710" width="9.5546875" style="162" customWidth="1"/>
    <col min="5711" max="5711" width="9.21875" style="162" customWidth="1"/>
    <col min="5712" max="5712" width="9.88671875" style="162" customWidth="1"/>
    <col min="5713" max="5713" width="8.109375" style="162" customWidth="1"/>
    <col min="5714" max="5731" width="0" style="162" hidden="1" customWidth="1"/>
    <col min="5732" max="5732" width="6.5546875" style="162" customWidth="1"/>
    <col min="5733" max="5733" width="7" style="162" customWidth="1"/>
    <col min="5734" max="5734" width="5.88671875" style="162" customWidth="1"/>
    <col min="5735" max="5735" width="6.77734375" style="162" customWidth="1"/>
    <col min="5736" max="5736" width="7" style="162" customWidth="1"/>
    <col min="5737" max="5737" width="10" style="162" customWidth="1"/>
    <col min="5738" max="5738" width="9.5546875" style="162" customWidth="1"/>
    <col min="5739" max="5739" width="9.33203125" style="162" customWidth="1"/>
    <col min="5740" max="5741" width="7.21875" style="162" customWidth="1"/>
    <col min="5742" max="5742" width="0" style="162" hidden="1" customWidth="1"/>
    <col min="5743" max="5743" width="8.88671875" style="162" customWidth="1"/>
    <col min="5744" max="5744" width="0" style="162" hidden="1" customWidth="1"/>
    <col min="5745" max="5745" width="9.21875" style="162" customWidth="1"/>
    <col min="5746" max="5746" width="7.109375" style="162" customWidth="1"/>
    <col min="5747" max="5747" width="7.6640625" style="162" customWidth="1"/>
    <col min="5748" max="5771" width="0" style="162" hidden="1" customWidth="1"/>
    <col min="5772" max="5772" width="9.109375" style="162" customWidth="1"/>
    <col min="5773" max="5773" width="11.21875" style="162" customWidth="1"/>
    <col min="5774" max="5774" width="11" style="162" customWidth="1"/>
    <col min="5775" max="5888" width="9.109375" style="162"/>
    <col min="5889" max="5889" width="4.6640625" style="162" customWidth="1"/>
    <col min="5890" max="5890" width="28.5546875" style="162" customWidth="1"/>
    <col min="5891" max="5961" width="0" style="162" hidden="1" customWidth="1"/>
    <col min="5962" max="5962" width="10.44140625" style="162" customWidth="1"/>
    <col min="5963" max="5963" width="7" style="162" customWidth="1"/>
    <col min="5964" max="5965" width="0" style="162" hidden="1" customWidth="1"/>
    <col min="5966" max="5966" width="9.5546875" style="162" customWidth="1"/>
    <col min="5967" max="5967" width="9.21875" style="162" customWidth="1"/>
    <col min="5968" max="5968" width="9.88671875" style="162" customWidth="1"/>
    <col min="5969" max="5969" width="8.109375" style="162" customWidth="1"/>
    <col min="5970" max="5987" width="0" style="162" hidden="1" customWidth="1"/>
    <col min="5988" max="5988" width="6.5546875" style="162" customWidth="1"/>
    <col min="5989" max="5989" width="7" style="162" customWidth="1"/>
    <col min="5990" max="5990" width="5.88671875" style="162" customWidth="1"/>
    <col min="5991" max="5991" width="6.77734375" style="162" customWidth="1"/>
    <col min="5992" max="5992" width="7" style="162" customWidth="1"/>
    <col min="5993" max="5993" width="10" style="162" customWidth="1"/>
    <col min="5994" max="5994" width="9.5546875" style="162" customWidth="1"/>
    <col min="5995" max="5995" width="9.33203125" style="162" customWidth="1"/>
    <col min="5996" max="5997" width="7.21875" style="162" customWidth="1"/>
    <col min="5998" max="5998" width="0" style="162" hidden="1" customWidth="1"/>
    <col min="5999" max="5999" width="8.88671875" style="162" customWidth="1"/>
    <col min="6000" max="6000" width="0" style="162" hidden="1" customWidth="1"/>
    <col min="6001" max="6001" width="9.21875" style="162" customWidth="1"/>
    <col min="6002" max="6002" width="7.109375" style="162" customWidth="1"/>
    <col min="6003" max="6003" width="7.6640625" style="162" customWidth="1"/>
    <col min="6004" max="6027" width="0" style="162" hidden="1" customWidth="1"/>
    <col min="6028" max="6028" width="9.109375" style="162" customWidth="1"/>
    <col min="6029" max="6029" width="11.21875" style="162" customWidth="1"/>
    <col min="6030" max="6030" width="11" style="162" customWidth="1"/>
    <col min="6031" max="6144" width="9.109375" style="162"/>
    <col min="6145" max="6145" width="4.6640625" style="162" customWidth="1"/>
    <col min="6146" max="6146" width="28.5546875" style="162" customWidth="1"/>
    <col min="6147" max="6217" width="0" style="162" hidden="1" customWidth="1"/>
    <col min="6218" max="6218" width="10.44140625" style="162" customWidth="1"/>
    <col min="6219" max="6219" width="7" style="162" customWidth="1"/>
    <col min="6220" max="6221" width="0" style="162" hidden="1" customWidth="1"/>
    <col min="6222" max="6222" width="9.5546875" style="162" customWidth="1"/>
    <col min="6223" max="6223" width="9.21875" style="162" customWidth="1"/>
    <col min="6224" max="6224" width="9.88671875" style="162" customWidth="1"/>
    <col min="6225" max="6225" width="8.109375" style="162" customWidth="1"/>
    <col min="6226" max="6243" width="0" style="162" hidden="1" customWidth="1"/>
    <col min="6244" max="6244" width="6.5546875" style="162" customWidth="1"/>
    <col min="6245" max="6245" width="7" style="162" customWidth="1"/>
    <col min="6246" max="6246" width="5.88671875" style="162" customWidth="1"/>
    <col min="6247" max="6247" width="6.77734375" style="162" customWidth="1"/>
    <col min="6248" max="6248" width="7" style="162" customWidth="1"/>
    <col min="6249" max="6249" width="10" style="162" customWidth="1"/>
    <col min="6250" max="6250" width="9.5546875" style="162" customWidth="1"/>
    <col min="6251" max="6251" width="9.33203125" style="162" customWidth="1"/>
    <col min="6252" max="6253" width="7.21875" style="162" customWidth="1"/>
    <col min="6254" max="6254" width="0" style="162" hidden="1" customWidth="1"/>
    <col min="6255" max="6255" width="8.88671875" style="162" customWidth="1"/>
    <col min="6256" max="6256" width="0" style="162" hidden="1" customWidth="1"/>
    <col min="6257" max="6257" width="9.21875" style="162" customWidth="1"/>
    <col min="6258" max="6258" width="7.109375" style="162" customWidth="1"/>
    <col min="6259" max="6259" width="7.6640625" style="162" customWidth="1"/>
    <col min="6260" max="6283" width="0" style="162" hidden="1" customWidth="1"/>
    <col min="6284" max="6284" width="9.109375" style="162" customWidth="1"/>
    <col min="6285" max="6285" width="11.21875" style="162" customWidth="1"/>
    <col min="6286" max="6286" width="11" style="162" customWidth="1"/>
    <col min="6287" max="6400" width="9.109375" style="162"/>
    <col min="6401" max="6401" width="4.6640625" style="162" customWidth="1"/>
    <col min="6402" max="6402" width="28.5546875" style="162" customWidth="1"/>
    <col min="6403" max="6473" width="0" style="162" hidden="1" customWidth="1"/>
    <col min="6474" max="6474" width="10.44140625" style="162" customWidth="1"/>
    <col min="6475" max="6475" width="7" style="162" customWidth="1"/>
    <col min="6476" max="6477" width="0" style="162" hidden="1" customWidth="1"/>
    <col min="6478" max="6478" width="9.5546875" style="162" customWidth="1"/>
    <col min="6479" max="6479" width="9.21875" style="162" customWidth="1"/>
    <col min="6480" max="6480" width="9.88671875" style="162" customWidth="1"/>
    <col min="6481" max="6481" width="8.109375" style="162" customWidth="1"/>
    <col min="6482" max="6499" width="0" style="162" hidden="1" customWidth="1"/>
    <col min="6500" max="6500" width="6.5546875" style="162" customWidth="1"/>
    <col min="6501" max="6501" width="7" style="162" customWidth="1"/>
    <col min="6502" max="6502" width="5.88671875" style="162" customWidth="1"/>
    <col min="6503" max="6503" width="6.77734375" style="162" customWidth="1"/>
    <col min="6504" max="6504" width="7" style="162" customWidth="1"/>
    <col min="6505" max="6505" width="10" style="162" customWidth="1"/>
    <col min="6506" max="6506" width="9.5546875" style="162" customWidth="1"/>
    <col min="6507" max="6507" width="9.33203125" style="162" customWidth="1"/>
    <col min="6508" max="6509" width="7.21875" style="162" customWidth="1"/>
    <col min="6510" max="6510" width="0" style="162" hidden="1" customWidth="1"/>
    <col min="6511" max="6511" width="8.88671875" style="162" customWidth="1"/>
    <col min="6512" max="6512" width="0" style="162" hidden="1" customWidth="1"/>
    <col min="6513" max="6513" width="9.21875" style="162" customWidth="1"/>
    <col min="6514" max="6514" width="7.109375" style="162" customWidth="1"/>
    <col min="6515" max="6515" width="7.6640625" style="162" customWidth="1"/>
    <col min="6516" max="6539" width="0" style="162" hidden="1" customWidth="1"/>
    <col min="6540" max="6540" width="9.109375" style="162" customWidth="1"/>
    <col min="6541" max="6541" width="11.21875" style="162" customWidth="1"/>
    <col min="6542" max="6542" width="11" style="162" customWidth="1"/>
    <col min="6543" max="6656" width="9.109375" style="162"/>
    <col min="6657" max="6657" width="4.6640625" style="162" customWidth="1"/>
    <col min="6658" max="6658" width="28.5546875" style="162" customWidth="1"/>
    <col min="6659" max="6729" width="0" style="162" hidden="1" customWidth="1"/>
    <col min="6730" max="6730" width="10.44140625" style="162" customWidth="1"/>
    <col min="6731" max="6731" width="7" style="162" customWidth="1"/>
    <col min="6732" max="6733" width="0" style="162" hidden="1" customWidth="1"/>
    <col min="6734" max="6734" width="9.5546875" style="162" customWidth="1"/>
    <col min="6735" max="6735" width="9.21875" style="162" customWidth="1"/>
    <col min="6736" max="6736" width="9.88671875" style="162" customWidth="1"/>
    <col min="6737" max="6737" width="8.109375" style="162" customWidth="1"/>
    <col min="6738" max="6755" width="0" style="162" hidden="1" customWidth="1"/>
    <col min="6756" max="6756" width="6.5546875" style="162" customWidth="1"/>
    <col min="6757" max="6757" width="7" style="162" customWidth="1"/>
    <col min="6758" max="6758" width="5.88671875" style="162" customWidth="1"/>
    <col min="6759" max="6759" width="6.77734375" style="162" customWidth="1"/>
    <col min="6760" max="6760" width="7" style="162" customWidth="1"/>
    <col min="6761" max="6761" width="10" style="162" customWidth="1"/>
    <col min="6762" max="6762" width="9.5546875" style="162" customWidth="1"/>
    <col min="6763" max="6763" width="9.33203125" style="162" customWidth="1"/>
    <col min="6764" max="6765" width="7.21875" style="162" customWidth="1"/>
    <col min="6766" max="6766" width="0" style="162" hidden="1" customWidth="1"/>
    <col min="6767" max="6767" width="8.88671875" style="162" customWidth="1"/>
    <col min="6768" max="6768" width="0" style="162" hidden="1" customWidth="1"/>
    <col min="6769" max="6769" width="9.21875" style="162" customWidth="1"/>
    <col min="6770" max="6770" width="7.109375" style="162" customWidth="1"/>
    <col min="6771" max="6771" width="7.6640625" style="162" customWidth="1"/>
    <col min="6772" max="6795" width="0" style="162" hidden="1" customWidth="1"/>
    <col min="6796" max="6796" width="9.109375" style="162" customWidth="1"/>
    <col min="6797" max="6797" width="11.21875" style="162" customWidth="1"/>
    <col min="6798" max="6798" width="11" style="162" customWidth="1"/>
    <col min="6799" max="6912" width="9.109375" style="162"/>
    <col min="6913" max="6913" width="4.6640625" style="162" customWidth="1"/>
    <col min="6914" max="6914" width="28.5546875" style="162" customWidth="1"/>
    <col min="6915" max="6985" width="0" style="162" hidden="1" customWidth="1"/>
    <col min="6986" max="6986" width="10.44140625" style="162" customWidth="1"/>
    <col min="6987" max="6987" width="7" style="162" customWidth="1"/>
    <col min="6988" max="6989" width="0" style="162" hidden="1" customWidth="1"/>
    <col min="6990" max="6990" width="9.5546875" style="162" customWidth="1"/>
    <col min="6991" max="6991" width="9.21875" style="162" customWidth="1"/>
    <col min="6992" max="6992" width="9.88671875" style="162" customWidth="1"/>
    <col min="6993" max="6993" width="8.109375" style="162" customWidth="1"/>
    <col min="6994" max="7011" width="0" style="162" hidden="1" customWidth="1"/>
    <col min="7012" max="7012" width="6.5546875" style="162" customWidth="1"/>
    <col min="7013" max="7013" width="7" style="162" customWidth="1"/>
    <col min="7014" max="7014" width="5.88671875" style="162" customWidth="1"/>
    <col min="7015" max="7015" width="6.77734375" style="162" customWidth="1"/>
    <col min="7016" max="7016" width="7" style="162" customWidth="1"/>
    <col min="7017" max="7017" width="10" style="162" customWidth="1"/>
    <col min="7018" max="7018" width="9.5546875" style="162" customWidth="1"/>
    <col min="7019" max="7019" width="9.33203125" style="162" customWidth="1"/>
    <col min="7020" max="7021" width="7.21875" style="162" customWidth="1"/>
    <col min="7022" max="7022" width="0" style="162" hidden="1" customWidth="1"/>
    <col min="7023" max="7023" width="8.88671875" style="162" customWidth="1"/>
    <col min="7024" max="7024" width="0" style="162" hidden="1" customWidth="1"/>
    <col min="7025" max="7025" width="9.21875" style="162" customWidth="1"/>
    <col min="7026" max="7026" width="7.109375" style="162" customWidth="1"/>
    <col min="7027" max="7027" width="7.6640625" style="162" customWidth="1"/>
    <col min="7028" max="7051" width="0" style="162" hidden="1" customWidth="1"/>
    <col min="7052" max="7052" width="9.109375" style="162" customWidth="1"/>
    <col min="7053" max="7053" width="11.21875" style="162" customWidth="1"/>
    <col min="7054" max="7054" width="11" style="162" customWidth="1"/>
    <col min="7055" max="7168" width="9.109375" style="162"/>
    <col min="7169" max="7169" width="4.6640625" style="162" customWidth="1"/>
    <col min="7170" max="7170" width="28.5546875" style="162" customWidth="1"/>
    <col min="7171" max="7241" width="0" style="162" hidden="1" customWidth="1"/>
    <col min="7242" max="7242" width="10.44140625" style="162" customWidth="1"/>
    <col min="7243" max="7243" width="7" style="162" customWidth="1"/>
    <col min="7244" max="7245" width="0" style="162" hidden="1" customWidth="1"/>
    <col min="7246" max="7246" width="9.5546875" style="162" customWidth="1"/>
    <col min="7247" max="7247" width="9.21875" style="162" customWidth="1"/>
    <col min="7248" max="7248" width="9.88671875" style="162" customWidth="1"/>
    <col min="7249" max="7249" width="8.109375" style="162" customWidth="1"/>
    <col min="7250" max="7267" width="0" style="162" hidden="1" customWidth="1"/>
    <col min="7268" max="7268" width="6.5546875" style="162" customWidth="1"/>
    <col min="7269" max="7269" width="7" style="162" customWidth="1"/>
    <col min="7270" max="7270" width="5.88671875" style="162" customWidth="1"/>
    <col min="7271" max="7271" width="6.77734375" style="162" customWidth="1"/>
    <col min="7272" max="7272" width="7" style="162" customWidth="1"/>
    <col min="7273" max="7273" width="10" style="162" customWidth="1"/>
    <col min="7274" max="7274" width="9.5546875" style="162" customWidth="1"/>
    <col min="7275" max="7275" width="9.33203125" style="162" customWidth="1"/>
    <col min="7276" max="7277" width="7.21875" style="162" customWidth="1"/>
    <col min="7278" max="7278" width="0" style="162" hidden="1" customWidth="1"/>
    <col min="7279" max="7279" width="8.88671875" style="162" customWidth="1"/>
    <col min="7280" max="7280" width="0" style="162" hidden="1" customWidth="1"/>
    <col min="7281" max="7281" width="9.21875" style="162" customWidth="1"/>
    <col min="7282" max="7282" width="7.109375" style="162" customWidth="1"/>
    <col min="7283" max="7283" width="7.6640625" style="162" customWidth="1"/>
    <col min="7284" max="7307" width="0" style="162" hidden="1" customWidth="1"/>
    <col min="7308" max="7308" width="9.109375" style="162" customWidth="1"/>
    <col min="7309" max="7309" width="11.21875" style="162" customWidth="1"/>
    <col min="7310" max="7310" width="11" style="162" customWidth="1"/>
    <col min="7311" max="7424" width="9.109375" style="162"/>
    <col min="7425" max="7425" width="4.6640625" style="162" customWidth="1"/>
    <col min="7426" max="7426" width="28.5546875" style="162" customWidth="1"/>
    <col min="7427" max="7497" width="0" style="162" hidden="1" customWidth="1"/>
    <col min="7498" max="7498" width="10.44140625" style="162" customWidth="1"/>
    <col min="7499" max="7499" width="7" style="162" customWidth="1"/>
    <col min="7500" max="7501" width="0" style="162" hidden="1" customWidth="1"/>
    <col min="7502" max="7502" width="9.5546875" style="162" customWidth="1"/>
    <col min="7503" max="7503" width="9.21875" style="162" customWidth="1"/>
    <col min="7504" max="7504" width="9.88671875" style="162" customWidth="1"/>
    <col min="7505" max="7505" width="8.109375" style="162" customWidth="1"/>
    <col min="7506" max="7523" width="0" style="162" hidden="1" customWidth="1"/>
    <col min="7524" max="7524" width="6.5546875" style="162" customWidth="1"/>
    <col min="7525" max="7525" width="7" style="162" customWidth="1"/>
    <col min="7526" max="7526" width="5.88671875" style="162" customWidth="1"/>
    <col min="7527" max="7527" width="6.77734375" style="162" customWidth="1"/>
    <col min="7528" max="7528" width="7" style="162" customWidth="1"/>
    <col min="7529" max="7529" width="10" style="162" customWidth="1"/>
    <col min="7530" max="7530" width="9.5546875" style="162" customWidth="1"/>
    <col min="7531" max="7531" width="9.33203125" style="162" customWidth="1"/>
    <col min="7532" max="7533" width="7.21875" style="162" customWidth="1"/>
    <col min="7534" max="7534" width="0" style="162" hidden="1" customWidth="1"/>
    <col min="7535" max="7535" width="8.88671875" style="162" customWidth="1"/>
    <col min="7536" max="7536" width="0" style="162" hidden="1" customWidth="1"/>
    <col min="7537" max="7537" width="9.21875" style="162" customWidth="1"/>
    <col min="7538" max="7538" width="7.109375" style="162" customWidth="1"/>
    <col min="7539" max="7539" width="7.6640625" style="162" customWidth="1"/>
    <col min="7540" max="7563" width="0" style="162" hidden="1" customWidth="1"/>
    <col min="7564" max="7564" width="9.109375" style="162" customWidth="1"/>
    <col min="7565" max="7565" width="11.21875" style="162" customWidth="1"/>
    <col min="7566" max="7566" width="11" style="162" customWidth="1"/>
    <col min="7567" max="7680" width="9.109375" style="162"/>
    <col min="7681" max="7681" width="4.6640625" style="162" customWidth="1"/>
    <col min="7682" max="7682" width="28.5546875" style="162" customWidth="1"/>
    <col min="7683" max="7753" width="0" style="162" hidden="1" customWidth="1"/>
    <col min="7754" max="7754" width="10.44140625" style="162" customWidth="1"/>
    <col min="7755" max="7755" width="7" style="162" customWidth="1"/>
    <col min="7756" max="7757" width="0" style="162" hidden="1" customWidth="1"/>
    <col min="7758" max="7758" width="9.5546875" style="162" customWidth="1"/>
    <col min="7759" max="7759" width="9.21875" style="162" customWidth="1"/>
    <col min="7760" max="7760" width="9.88671875" style="162" customWidth="1"/>
    <col min="7761" max="7761" width="8.109375" style="162" customWidth="1"/>
    <col min="7762" max="7779" width="0" style="162" hidden="1" customWidth="1"/>
    <col min="7780" max="7780" width="6.5546875" style="162" customWidth="1"/>
    <col min="7781" max="7781" width="7" style="162" customWidth="1"/>
    <col min="7782" max="7782" width="5.88671875" style="162" customWidth="1"/>
    <col min="7783" max="7783" width="6.77734375" style="162" customWidth="1"/>
    <col min="7784" max="7784" width="7" style="162" customWidth="1"/>
    <col min="7785" max="7785" width="10" style="162" customWidth="1"/>
    <col min="7786" max="7786" width="9.5546875" style="162" customWidth="1"/>
    <col min="7787" max="7787" width="9.33203125" style="162" customWidth="1"/>
    <col min="7788" max="7789" width="7.21875" style="162" customWidth="1"/>
    <col min="7790" max="7790" width="0" style="162" hidden="1" customWidth="1"/>
    <col min="7791" max="7791" width="8.88671875" style="162" customWidth="1"/>
    <col min="7792" max="7792" width="0" style="162" hidden="1" customWidth="1"/>
    <col min="7793" max="7793" width="9.21875" style="162" customWidth="1"/>
    <col min="7794" max="7794" width="7.109375" style="162" customWidth="1"/>
    <col min="7795" max="7795" width="7.6640625" style="162" customWidth="1"/>
    <col min="7796" max="7819" width="0" style="162" hidden="1" customWidth="1"/>
    <col min="7820" max="7820" width="9.109375" style="162" customWidth="1"/>
    <col min="7821" max="7821" width="11.21875" style="162" customWidth="1"/>
    <col min="7822" max="7822" width="11" style="162" customWidth="1"/>
    <col min="7823" max="7936" width="9.109375" style="162"/>
    <col min="7937" max="7937" width="4.6640625" style="162" customWidth="1"/>
    <col min="7938" max="7938" width="28.5546875" style="162" customWidth="1"/>
    <col min="7939" max="8009" width="0" style="162" hidden="1" customWidth="1"/>
    <col min="8010" max="8010" width="10.44140625" style="162" customWidth="1"/>
    <col min="8011" max="8011" width="7" style="162" customWidth="1"/>
    <col min="8012" max="8013" width="0" style="162" hidden="1" customWidth="1"/>
    <col min="8014" max="8014" width="9.5546875" style="162" customWidth="1"/>
    <col min="8015" max="8015" width="9.21875" style="162" customWidth="1"/>
    <col min="8016" max="8016" width="9.88671875" style="162" customWidth="1"/>
    <col min="8017" max="8017" width="8.109375" style="162" customWidth="1"/>
    <col min="8018" max="8035" width="0" style="162" hidden="1" customWidth="1"/>
    <col min="8036" max="8036" width="6.5546875" style="162" customWidth="1"/>
    <col min="8037" max="8037" width="7" style="162" customWidth="1"/>
    <col min="8038" max="8038" width="5.88671875" style="162" customWidth="1"/>
    <col min="8039" max="8039" width="6.77734375" style="162" customWidth="1"/>
    <col min="8040" max="8040" width="7" style="162" customWidth="1"/>
    <col min="8041" max="8041" width="10" style="162" customWidth="1"/>
    <col min="8042" max="8042" width="9.5546875" style="162" customWidth="1"/>
    <col min="8043" max="8043" width="9.33203125" style="162" customWidth="1"/>
    <col min="8044" max="8045" width="7.21875" style="162" customWidth="1"/>
    <col min="8046" max="8046" width="0" style="162" hidden="1" customWidth="1"/>
    <col min="8047" max="8047" width="8.88671875" style="162" customWidth="1"/>
    <col min="8048" max="8048" width="0" style="162" hidden="1" customWidth="1"/>
    <col min="8049" max="8049" width="9.21875" style="162" customWidth="1"/>
    <col min="8050" max="8050" width="7.109375" style="162" customWidth="1"/>
    <col min="8051" max="8051" width="7.6640625" style="162" customWidth="1"/>
    <col min="8052" max="8075" width="0" style="162" hidden="1" customWidth="1"/>
    <col min="8076" max="8076" width="9.109375" style="162" customWidth="1"/>
    <col min="8077" max="8077" width="11.21875" style="162" customWidth="1"/>
    <col min="8078" max="8078" width="11" style="162" customWidth="1"/>
    <col min="8079" max="8192" width="9.109375" style="162"/>
    <col min="8193" max="8193" width="4.6640625" style="162" customWidth="1"/>
    <col min="8194" max="8194" width="28.5546875" style="162" customWidth="1"/>
    <col min="8195" max="8265" width="0" style="162" hidden="1" customWidth="1"/>
    <col min="8266" max="8266" width="10.44140625" style="162" customWidth="1"/>
    <col min="8267" max="8267" width="7" style="162" customWidth="1"/>
    <col min="8268" max="8269" width="0" style="162" hidden="1" customWidth="1"/>
    <col min="8270" max="8270" width="9.5546875" style="162" customWidth="1"/>
    <col min="8271" max="8271" width="9.21875" style="162" customWidth="1"/>
    <col min="8272" max="8272" width="9.88671875" style="162" customWidth="1"/>
    <col min="8273" max="8273" width="8.109375" style="162" customWidth="1"/>
    <col min="8274" max="8291" width="0" style="162" hidden="1" customWidth="1"/>
    <col min="8292" max="8292" width="6.5546875" style="162" customWidth="1"/>
    <col min="8293" max="8293" width="7" style="162" customWidth="1"/>
    <col min="8294" max="8294" width="5.88671875" style="162" customWidth="1"/>
    <col min="8295" max="8295" width="6.77734375" style="162" customWidth="1"/>
    <col min="8296" max="8296" width="7" style="162" customWidth="1"/>
    <col min="8297" max="8297" width="10" style="162" customWidth="1"/>
    <col min="8298" max="8298" width="9.5546875" style="162" customWidth="1"/>
    <col min="8299" max="8299" width="9.33203125" style="162" customWidth="1"/>
    <col min="8300" max="8301" width="7.21875" style="162" customWidth="1"/>
    <col min="8302" max="8302" width="0" style="162" hidden="1" customWidth="1"/>
    <col min="8303" max="8303" width="8.88671875" style="162" customWidth="1"/>
    <col min="8304" max="8304" width="0" style="162" hidden="1" customWidth="1"/>
    <col min="8305" max="8305" width="9.21875" style="162" customWidth="1"/>
    <col min="8306" max="8306" width="7.109375" style="162" customWidth="1"/>
    <col min="8307" max="8307" width="7.6640625" style="162" customWidth="1"/>
    <col min="8308" max="8331" width="0" style="162" hidden="1" customWidth="1"/>
    <col min="8332" max="8332" width="9.109375" style="162" customWidth="1"/>
    <col min="8333" max="8333" width="11.21875" style="162" customWidth="1"/>
    <col min="8334" max="8334" width="11" style="162" customWidth="1"/>
    <col min="8335" max="8448" width="9.109375" style="162"/>
    <col min="8449" max="8449" width="4.6640625" style="162" customWidth="1"/>
    <col min="8450" max="8450" width="28.5546875" style="162" customWidth="1"/>
    <col min="8451" max="8521" width="0" style="162" hidden="1" customWidth="1"/>
    <col min="8522" max="8522" width="10.44140625" style="162" customWidth="1"/>
    <col min="8523" max="8523" width="7" style="162" customWidth="1"/>
    <col min="8524" max="8525" width="0" style="162" hidden="1" customWidth="1"/>
    <col min="8526" max="8526" width="9.5546875" style="162" customWidth="1"/>
    <col min="8527" max="8527" width="9.21875" style="162" customWidth="1"/>
    <col min="8528" max="8528" width="9.88671875" style="162" customWidth="1"/>
    <col min="8529" max="8529" width="8.109375" style="162" customWidth="1"/>
    <col min="8530" max="8547" width="0" style="162" hidden="1" customWidth="1"/>
    <col min="8548" max="8548" width="6.5546875" style="162" customWidth="1"/>
    <col min="8549" max="8549" width="7" style="162" customWidth="1"/>
    <col min="8550" max="8550" width="5.88671875" style="162" customWidth="1"/>
    <col min="8551" max="8551" width="6.77734375" style="162" customWidth="1"/>
    <col min="8552" max="8552" width="7" style="162" customWidth="1"/>
    <col min="8553" max="8553" width="10" style="162" customWidth="1"/>
    <col min="8554" max="8554" width="9.5546875" style="162" customWidth="1"/>
    <col min="8555" max="8555" width="9.33203125" style="162" customWidth="1"/>
    <col min="8556" max="8557" width="7.21875" style="162" customWidth="1"/>
    <col min="8558" max="8558" width="0" style="162" hidden="1" customWidth="1"/>
    <col min="8559" max="8559" width="8.88671875" style="162" customWidth="1"/>
    <col min="8560" max="8560" width="0" style="162" hidden="1" customWidth="1"/>
    <col min="8561" max="8561" width="9.21875" style="162" customWidth="1"/>
    <col min="8562" max="8562" width="7.109375" style="162" customWidth="1"/>
    <col min="8563" max="8563" width="7.6640625" style="162" customWidth="1"/>
    <col min="8564" max="8587" width="0" style="162" hidden="1" customWidth="1"/>
    <col min="8588" max="8588" width="9.109375" style="162" customWidth="1"/>
    <col min="8589" max="8589" width="11.21875" style="162" customWidth="1"/>
    <col min="8590" max="8590" width="11" style="162" customWidth="1"/>
    <col min="8591" max="8704" width="9.109375" style="162"/>
    <col min="8705" max="8705" width="4.6640625" style="162" customWidth="1"/>
    <col min="8706" max="8706" width="28.5546875" style="162" customWidth="1"/>
    <col min="8707" max="8777" width="0" style="162" hidden="1" customWidth="1"/>
    <col min="8778" max="8778" width="10.44140625" style="162" customWidth="1"/>
    <col min="8779" max="8779" width="7" style="162" customWidth="1"/>
    <col min="8780" max="8781" width="0" style="162" hidden="1" customWidth="1"/>
    <col min="8782" max="8782" width="9.5546875" style="162" customWidth="1"/>
    <col min="8783" max="8783" width="9.21875" style="162" customWidth="1"/>
    <col min="8784" max="8784" width="9.88671875" style="162" customWidth="1"/>
    <col min="8785" max="8785" width="8.109375" style="162" customWidth="1"/>
    <col min="8786" max="8803" width="0" style="162" hidden="1" customWidth="1"/>
    <col min="8804" max="8804" width="6.5546875" style="162" customWidth="1"/>
    <col min="8805" max="8805" width="7" style="162" customWidth="1"/>
    <col min="8806" max="8806" width="5.88671875" style="162" customWidth="1"/>
    <col min="8807" max="8807" width="6.77734375" style="162" customWidth="1"/>
    <col min="8808" max="8808" width="7" style="162" customWidth="1"/>
    <col min="8809" max="8809" width="10" style="162" customWidth="1"/>
    <col min="8810" max="8810" width="9.5546875" style="162" customWidth="1"/>
    <col min="8811" max="8811" width="9.33203125" style="162" customWidth="1"/>
    <col min="8812" max="8813" width="7.21875" style="162" customWidth="1"/>
    <col min="8814" max="8814" width="0" style="162" hidden="1" customWidth="1"/>
    <col min="8815" max="8815" width="8.88671875" style="162" customWidth="1"/>
    <col min="8816" max="8816" width="0" style="162" hidden="1" customWidth="1"/>
    <col min="8817" max="8817" width="9.21875" style="162" customWidth="1"/>
    <col min="8818" max="8818" width="7.109375" style="162" customWidth="1"/>
    <col min="8819" max="8819" width="7.6640625" style="162" customWidth="1"/>
    <col min="8820" max="8843" width="0" style="162" hidden="1" customWidth="1"/>
    <col min="8844" max="8844" width="9.109375" style="162" customWidth="1"/>
    <col min="8845" max="8845" width="11.21875" style="162" customWidth="1"/>
    <col min="8846" max="8846" width="11" style="162" customWidth="1"/>
    <col min="8847" max="8960" width="9.109375" style="162"/>
    <col min="8961" max="8961" width="4.6640625" style="162" customWidth="1"/>
    <col min="8962" max="8962" width="28.5546875" style="162" customWidth="1"/>
    <col min="8963" max="9033" width="0" style="162" hidden="1" customWidth="1"/>
    <col min="9034" max="9034" width="10.44140625" style="162" customWidth="1"/>
    <col min="9035" max="9035" width="7" style="162" customWidth="1"/>
    <col min="9036" max="9037" width="0" style="162" hidden="1" customWidth="1"/>
    <col min="9038" max="9038" width="9.5546875" style="162" customWidth="1"/>
    <col min="9039" max="9039" width="9.21875" style="162" customWidth="1"/>
    <col min="9040" max="9040" width="9.88671875" style="162" customWidth="1"/>
    <col min="9041" max="9041" width="8.109375" style="162" customWidth="1"/>
    <col min="9042" max="9059" width="0" style="162" hidden="1" customWidth="1"/>
    <col min="9060" max="9060" width="6.5546875" style="162" customWidth="1"/>
    <col min="9061" max="9061" width="7" style="162" customWidth="1"/>
    <col min="9062" max="9062" width="5.88671875" style="162" customWidth="1"/>
    <col min="9063" max="9063" width="6.77734375" style="162" customWidth="1"/>
    <col min="9064" max="9064" width="7" style="162" customWidth="1"/>
    <col min="9065" max="9065" width="10" style="162" customWidth="1"/>
    <col min="9066" max="9066" width="9.5546875" style="162" customWidth="1"/>
    <col min="9067" max="9067" width="9.33203125" style="162" customWidth="1"/>
    <col min="9068" max="9069" width="7.21875" style="162" customWidth="1"/>
    <col min="9070" max="9070" width="0" style="162" hidden="1" customWidth="1"/>
    <col min="9071" max="9071" width="8.88671875" style="162" customWidth="1"/>
    <col min="9072" max="9072" width="0" style="162" hidden="1" customWidth="1"/>
    <col min="9073" max="9073" width="9.21875" style="162" customWidth="1"/>
    <col min="9074" max="9074" width="7.109375" style="162" customWidth="1"/>
    <col min="9075" max="9075" width="7.6640625" style="162" customWidth="1"/>
    <col min="9076" max="9099" width="0" style="162" hidden="1" customWidth="1"/>
    <col min="9100" max="9100" width="9.109375" style="162" customWidth="1"/>
    <col min="9101" max="9101" width="11.21875" style="162" customWidth="1"/>
    <col min="9102" max="9102" width="11" style="162" customWidth="1"/>
    <col min="9103" max="9216" width="9.109375" style="162"/>
    <col min="9217" max="9217" width="4.6640625" style="162" customWidth="1"/>
    <col min="9218" max="9218" width="28.5546875" style="162" customWidth="1"/>
    <col min="9219" max="9289" width="0" style="162" hidden="1" customWidth="1"/>
    <col min="9290" max="9290" width="10.44140625" style="162" customWidth="1"/>
    <col min="9291" max="9291" width="7" style="162" customWidth="1"/>
    <col min="9292" max="9293" width="0" style="162" hidden="1" customWidth="1"/>
    <col min="9294" max="9294" width="9.5546875" style="162" customWidth="1"/>
    <col min="9295" max="9295" width="9.21875" style="162" customWidth="1"/>
    <col min="9296" max="9296" width="9.88671875" style="162" customWidth="1"/>
    <col min="9297" max="9297" width="8.109375" style="162" customWidth="1"/>
    <col min="9298" max="9315" width="0" style="162" hidden="1" customWidth="1"/>
    <col min="9316" max="9316" width="6.5546875" style="162" customWidth="1"/>
    <col min="9317" max="9317" width="7" style="162" customWidth="1"/>
    <col min="9318" max="9318" width="5.88671875" style="162" customWidth="1"/>
    <col min="9319" max="9319" width="6.77734375" style="162" customWidth="1"/>
    <col min="9320" max="9320" width="7" style="162" customWidth="1"/>
    <col min="9321" max="9321" width="10" style="162" customWidth="1"/>
    <col min="9322" max="9322" width="9.5546875" style="162" customWidth="1"/>
    <col min="9323" max="9323" width="9.33203125" style="162" customWidth="1"/>
    <col min="9324" max="9325" width="7.21875" style="162" customWidth="1"/>
    <col min="9326" max="9326" width="0" style="162" hidden="1" customWidth="1"/>
    <col min="9327" max="9327" width="8.88671875" style="162" customWidth="1"/>
    <col min="9328" max="9328" width="0" style="162" hidden="1" customWidth="1"/>
    <col min="9329" max="9329" width="9.21875" style="162" customWidth="1"/>
    <col min="9330" max="9330" width="7.109375" style="162" customWidth="1"/>
    <col min="9331" max="9331" width="7.6640625" style="162" customWidth="1"/>
    <col min="9332" max="9355" width="0" style="162" hidden="1" customWidth="1"/>
    <col min="9356" max="9356" width="9.109375" style="162" customWidth="1"/>
    <col min="9357" max="9357" width="11.21875" style="162" customWidth="1"/>
    <col min="9358" max="9358" width="11" style="162" customWidth="1"/>
    <col min="9359" max="9472" width="9.109375" style="162"/>
    <col min="9473" max="9473" width="4.6640625" style="162" customWidth="1"/>
    <col min="9474" max="9474" width="28.5546875" style="162" customWidth="1"/>
    <col min="9475" max="9545" width="0" style="162" hidden="1" customWidth="1"/>
    <col min="9546" max="9546" width="10.44140625" style="162" customWidth="1"/>
    <col min="9547" max="9547" width="7" style="162" customWidth="1"/>
    <col min="9548" max="9549" width="0" style="162" hidden="1" customWidth="1"/>
    <col min="9550" max="9550" width="9.5546875" style="162" customWidth="1"/>
    <col min="9551" max="9551" width="9.21875" style="162" customWidth="1"/>
    <col min="9552" max="9552" width="9.88671875" style="162" customWidth="1"/>
    <col min="9553" max="9553" width="8.109375" style="162" customWidth="1"/>
    <col min="9554" max="9571" width="0" style="162" hidden="1" customWidth="1"/>
    <col min="9572" max="9572" width="6.5546875" style="162" customWidth="1"/>
    <col min="9573" max="9573" width="7" style="162" customWidth="1"/>
    <col min="9574" max="9574" width="5.88671875" style="162" customWidth="1"/>
    <col min="9575" max="9575" width="6.77734375" style="162" customWidth="1"/>
    <col min="9576" max="9576" width="7" style="162" customWidth="1"/>
    <col min="9577" max="9577" width="10" style="162" customWidth="1"/>
    <col min="9578" max="9578" width="9.5546875" style="162" customWidth="1"/>
    <col min="9579" max="9579" width="9.33203125" style="162" customWidth="1"/>
    <col min="9580" max="9581" width="7.21875" style="162" customWidth="1"/>
    <col min="9582" max="9582" width="0" style="162" hidden="1" customWidth="1"/>
    <col min="9583" max="9583" width="8.88671875" style="162" customWidth="1"/>
    <col min="9584" max="9584" width="0" style="162" hidden="1" customWidth="1"/>
    <col min="9585" max="9585" width="9.21875" style="162" customWidth="1"/>
    <col min="9586" max="9586" width="7.109375" style="162" customWidth="1"/>
    <col min="9587" max="9587" width="7.6640625" style="162" customWidth="1"/>
    <col min="9588" max="9611" width="0" style="162" hidden="1" customWidth="1"/>
    <col min="9612" max="9612" width="9.109375" style="162" customWidth="1"/>
    <col min="9613" max="9613" width="11.21875" style="162" customWidth="1"/>
    <col min="9614" max="9614" width="11" style="162" customWidth="1"/>
    <col min="9615" max="9728" width="9.109375" style="162"/>
    <col min="9729" max="9729" width="4.6640625" style="162" customWidth="1"/>
    <col min="9730" max="9730" width="28.5546875" style="162" customWidth="1"/>
    <col min="9731" max="9801" width="0" style="162" hidden="1" customWidth="1"/>
    <col min="9802" max="9802" width="10.44140625" style="162" customWidth="1"/>
    <col min="9803" max="9803" width="7" style="162" customWidth="1"/>
    <col min="9804" max="9805" width="0" style="162" hidden="1" customWidth="1"/>
    <col min="9806" max="9806" width="9.5546875" style="162" customWidth="1"/>
    <col min="9807" max="9807" width="9.21875" style="162" customWidth="1"/>
    <col min="9808" max="9808" width="9.88671875" style="162" customWidth="1"/>
    <col min="9809" max="9809" width="8.109375" style="162" customWidth="1"/>
    <col min="9810" max="9827" width="0" style="162" hidden="1" customWidth="1"/>
    <col min="9828" max="9828" width="6.5546875" style="162" customWidth="1"/>
    <col min="9829" max="9829" width="7" style="162" customWidth="1"/>
    <col min="9830" max="9830" width="5.88671875" style="162" customWidth="1"/>
    <col min="9831" max="9831" width="6.77734375" style="162" customWidth="1"/>
    <col min="9832" max="9832" width="7" style="162" customWidth="1"/>
    <col min="9833" max="9833" width="10" style="162" customWidth="1"/>
    <col min="9834" max="9834" width="9.5546875" style="162" customWidth="1"/>
    <col min="9835" max="9835" width="9.33203125" style="162" customWidth="1"/>
    <col min="9836" max="9837" width="7.21875" style="162" customWidth="1"/>
    <col min="9838" max="9838" width="0" style="162" hidden="1" customWidth="1"/>
    <col min="9839" max="9839" width="8.88671875" style="162" customWidth="1"/>
    <col min="9840" max="9840" width="0" style="162" hidden="1" customWidth="1"/>
    <col min="9841" max="9841" width="9.21875" style="162" customWidth="1"/>
    <col min="9842" max="9842" width="7.109375" style="162" customWidth="1"/>
    <col min="9843" max="9843" width="7.6640625" style="162" customWidth="1"/>
    <col min="9844" max="9867" width="0" style="162" hidden="1" customWidth="1"/>
    <col min="9868" max="9868" width="9.109375" style="162" customWidth="1"/>
    <col min="9869" max="9869" width="11.21875" style="162" customWidth="1"/>
    <col min="9870" max="9870" width="11" style="162" customWidth="1"/>
    <col min="9871" max="9984" width="9.109375" style="162"/>
    <col min="9985" max="9985" width="4.6640625" style="162" customWidth="1"/>
    <col min="9986" max="9986" width="28.5546875" style="162" customWidth="1"/>
    <col min="9987" max="10057" width="0" style="162" hidden="1" customWidth="1"/>
    <col min="10058" max="10058" width="10.44140625" style="162" customWidth="1"/>
    <col min="10059" max="10059" width="7" style="162" customWidth="1"/>
    <col min="10060" max="10061" width="0" style="162" hidden="1" customWidth="1"/>
    <col min="10062" max="10062" width="9.5546875" style="162" customWidth="1"/>
    <col min="10063" max="10063" width="9.21875" style="162" customWidth="1"/>
    <col min="10064" max="10064" width="9.88671875" style="162" customWidth="1"/>
    <col min="10065" max="10065" width="8.109375" style="162" customWidth="1"/>
    <col min="10066" max="10083" width="0" style="162" hidden="1" customWidth="1"/>
    <col min="10084" max="10084" width="6.5546875" style="162" customWidth="1"/>
    <col min="10085" max="10085" width="7" style="162" customWidth="1"/>
    <col min="10086" max="10086" width="5.88671875" style="162" customWidth="1"/>
    <col min="10087" max="10087" width="6.77734375" style="162" customWidth="1"/>
    <col min="10088" max="10088" width="7" style="162" customWidth="1"/>
    <col min="10089" max="10089" width="10" style="162" customWidth="1"/>
    <col min="10090" max="10090" width="9.5546875" style="162" customWidth="1"/>
    <col min="10091" max="10091" width="9.33203125" style="162" customWidth="1"/>
    <col min="10092" max="10093" width="7.21875" style="162" customWidth="1"/>
    <col min="10094" max="10094" width="0" style="162" hidden="1" customWidth="1"/>
    <col min="10095" max="10095" width="8.88671875" style="162" customWidth="1"/>
    <col min="10096" max="10096" width="0" style="162" hidden="1" customWidth="1"/>
    <col min="10097" max="10097" width="9.21875" style="162" customWidth="1"/>
    <col min="10098" max="10098" width="7.109375" style="162" customWidth="1"/>
    <col min="10099" max="10099" width="7.6640625" style="162" customWidth="1"/>
    <col min="10100" max="10123" width="0" style="162" hidden="1" customWidth="1"/>
    <col min="10124" max="10124" width="9.109375" style="162" customWidth="1"/>
    <col min="10125" max="10125" width="11.21875" style="162" customWidth="1"/>
    <col min="10126" max="10126" width="11" style="162" customWidth="1"/>
    <col min="10127" max="10240" width="9.109375" style="162"/>
    <col min="10241" max="10241" width="4.6640625" style="162" customWidth="1"/>
    <col min="10242" max="10242" width="28.5546875" style="162" customWidth="1"/>
    <col min="10243" max="10313" width="0" style="162" hidden="1" customWidth="1"/>
    <col min="10314" max="10314" width="10.44140625" style="162" customWidth="1"/>
    <col min="10315" max="10315" width="7" style="162" customWidth="1"/>
    <col min="10316" max="10317" width="0" style="162" hidden="1" customWidth="1"/>
    <col min="10318" max="10318" width="9.5546875" style="162" customWidth="1"/>
    <col min="10319" max="10319" width="9.21875" style="162" customWidth="1"/>
    <col min="10320" max="10320" width="9.88671875" style="162" customWidth="1"/>
    <col min="10321" max="10321" width="8.109375" style="162" customWidth="1"/>
    <col min="10322" max="10339" width="0" style="162" hidden="1" customWidth="1"/>
    <col min="10340" max="10340" width="6.5546875" style="162" customWidth="1"/>
    <col min="10341" max="10341" width="7" style="162" customWidth="1"/>
    <col min="10342" max="10342" width="5.88671875" style="162" customWidth="1"/>
    <col min="10343" max="10343" width="6.77734375" style="162" customWidth="1"/>
    <col min="10344" max="10344" width="7" style="162" customWidth="1"/>
    <col min="10345" max="10345" width="10" style="162" customWidth="1"/>
    <col min="10346" max="10346" width="9.5546875" style="162" customWidth="1"/>
    <col min="10347" max="10347" width="9.33203125" style="162" customWidth="1"/>
    <col min="10348" max="10349" width="7.21875" style="162" customWidth="1"/>
    <col min="10350" max="10350" width="0" style="162" hidden="1" customWidth="1"/>
    <col min="10351" max="10351" width="8.88671875" style="162" customWidth="1"/>
    <col min="10352" max="10352" width="0" style="162" hidden="1" customWidth="1"/>
    <col min="10353" max="10353" width="9.21875" style="162" customWidth="1"/>
    <col min="10354" max="10354" width="7.109375" style="162" customWidth="1"/>
    <col min="10355" max="10355" width="7.6640625" style="162" customWidth="1"/>
    <col min="10356" max="10379" width="0" style="162" hidden="1" customWidth="1"/>
    <col min="10380" max="10380" width="9.109375" style="162" customWidth="1"/>
    <col min="10381" max="10381" width="11.21875" style="162" customWidth="1"/>
    <col min="10382" max="10382" width="11" style="162" customWidth="1"/>
    <col min="10383" max="10496" width="9.109375" style="162"/>
    <col min="10497" max="10497" width="4.6640625" style="162" customWidth="1"/>
    <col min="10498" max="10498" width="28.5546875" style="162" customWidth="1"/>
    <col min="10499" max="10569" width="0" style="162" hidden="1" customWidth="1"/>
    <col min="10570" max="10570" width="10.44140625" style="162" customWidth="1"/>
    <col min="10571" max="10571" width="7" style="162" customWidth="1"/>
    <col min="10572" max="10573" width="0" style="162" hidden="1" customWidth="1"/>
    <col min="10574" max="10574" width="9.5546875" style="162" customWidth="1"/>
    <col min="10575" max="10575" width="9.21875" style="162" customWidth="1"/>
    <col min="10576" max="10576" width="9.88671875" style="162" customWidth="1"/>
    <col min="10577" max="10577" width="8.109375" style="162" customWidth="1"/>
    <col min="10578" max="10595" width="0" style="162" hidden="1" customWidth="1"/>
    <col min="10596" max="10596" width="6.5546875" style="162" customWidth="1"/>
    <col min="10597" max="10597" width="7" style="162" customWidth="1"/>
    <col min="10598" max="10598" width="5.88671875" style="162" customWidth="1"/>
    <col min="10599" max="10599" width="6.77734375" style="162" customWidth="1"/>
    <col min="10600" max="10600" width="7" style="162" customWidth="1"/>
    <col min="10601" max="10601" width="10" style="162" customWidth="1"/>
    <col min="10602" max="10602" width="9.5546875" style="162" customWidth="1"/>
    <col min="10603" max="10603" width="9.33203125" style="162" customWidth="1"/>
    <col min="10604" max="10605" width="7.21875" style="162" customWidth="1"/>
    <col min="10606" max="10606" width="0" style="162" hidden="1" customWidth="1"/>
    <col min="10607" max="10607" width="8.88671875" style="162" customWidth="1"/>
    <col min="10608" max="10608" width="0" style="162" hidden="1" customWidth="1"/>
    <col min="10609" max="10609" width="9.21875" style="162" customWidth="1"/>
    <col min="10610" max="10610" width="7.109375" style="162" customWidth="1"/>
    <col min="10611" max="10611" width="7.6640625" style="162" customWidth="1"/>
    <col min="10612" max="10635" width="0" style="162" hidden="1" customWidth="1"/>
    <col min="10636" max="10636" width="9.109375" style="162" customWidth="1"/>
    <col min="10637" max="10637" width="11.21875" style="162" customWidth="1"/>
    <col min="10638" max="10638" width="11" style="162" customWidth="1"/>
    <col min="10639" max="10752" width="9.109375" style="162"/>
    <col min="10753" max="10753" width="4.6640625" style="162" customWidth="1"/>
    <col min="10754" max="10754" width="28.5546875" style="162" customWidth="1"/>
    <col min="10755" max="10825" width="0" style="162" hidden="1" customWidth="1"/>
    <col min="10826" max="10826" width="10.44140625" style="162" customWidth="1"/>
    <col min="10827" max="10827" width="7" style="162" customWidth="1"/>
    <col min="10828" max="10829" width="0" style="162" hidden="1" customWidth="1"/>
    <col min="10830" max="10830" width="9.5546875" style="162" customWidth="1"/>
    <col min="10831" max="10831" width="9.21875" style="162" customWidth="1"/>
    <col min="10832" max="10832" width="9.88671875" style="162" customWidth="1"/>
    <col min="10833" max="10833" width="8.109375" style="162" customWidth="1"/>
    <col min="10834" max="10851" width="0" style="162" hidden="1" customWidth="1"/>
    <col min="10852" max="10852" width="6.5546875" style="162" customWidth="1"/>
    <col min="10853" max="10853" width="7" style="162" customWidth="1"/>
    <col min="10854" max="10854" width="5.88671875" style="162" customWidth="1"/>
    <col min="10855" max="10855" width="6.77734375" style="162" customWidth="1"/>
    <col min="10856" max="10856" width="7" style="162" customWidth="1"/>
    <col min="10857" max="10857" width="10" style="162" customWidth="1"/>
    <col min="10858" max="10858" width="9.5546875" style="162" customWidth="1"/>
    <col min="10859" max="10859" width="9.33203125" style="162" customWidth="1"/>
    <col min="10860" max="10861" width="7.21875" style="162" customWidth="1"/>
    <col min="10862" max="10862" width="0" style="162" hidden="1" customWidth="1"/>
    <col min="10863" max="10863" width="8.88671875" style="162" customWidth="1"/>
    <col min="10864" max="10864" width="0" style="162" hidden="1" customWidth="1"/>
    <col min="10865" max="10865" width="9.21875" style="162" customWidth="1"/>
    <col min="10866" max="10866" width="7.109375" style="162" customWidth="1"/>
    <col min="10867" max="10867" width="7.6640625" style="162" customWidth="1"/>
    <col min="10868" max="10891" width="0" style="162" hidden="1" customWidth="1"/>
    <col min="10892" max="10892" width="9.109375" style="162" customWidth="1"/>
    <col min="10893" max="10893" width="11.21875" style="162" customWidth="1"/>
    <col min="10894" max="10894" width="11" style="162" customWidth="1"/>
    <col min="10895" max="11008" width="9.109375" style="162"/>
    <col min="11009" max="11009" width="4.6640625" style="162" customWidth="1"/>
    <col min="11010" max="11010" width="28.5546875" style="162" customWidth="1"/>
    <col min="11011" max="11081" width="0" style="162" hidden="1" customWidth="1"/>
    <col min="11082" max="11082" width="10.44140625" style="162" customWidth="1"/>
    <col min="11083" max="11083" width="7" style="162" customWidth="1"/>
    <col min="11084" max="11085" width="0" style="162" hidden="1" customWidth="1"/>
    <col min="11086" max="11086" width="9.5546875" style="162" customWidth="1"/>
    <col min="11087" max="11087" width="9.21875" style="162" customWidth="1"/>
    <col min="11088" max="11088" width="9.88671875" style="162" customWidth="1"/>
    <col min="11089" max="11089" width="8.109375" style="162" customWidth="1"/>
    <col min="11090" max="11107" width="0" style="162" hidden="1" customWidth="1"/>
    <col min="11108" max="11108" width="6.5546875" style="162" customWidth="1"/>
    <col min="11109" max="11109" width="7" style="162" customWidth="1"/>
    <col min="11110" max="11110" width="5.88671875" style="162" customWidth="1"/>
    <col min="11111" max="11111" width="6.77734375" style="162" customWidth="1"/>
    <col min="11112" max="11112" width="7" style="162" customWidth="1"/>
    <col min="11113" max="11113" width="10" style="162" customWidth="1"/>
    <col min="11114" max="11114" width="9.5546875" style="162" customWidth="1"/>
    <col min="11115" max="11115" width="9.33203125" style="162" customWidth="1"/>
    <col min="11116" max="11117" width="7.21875" style="162" customWidth="1"/>
    <col min="11118" max="11118" width="0" style="162" hidden="1" customWidth="1"/>
    <col min="11119" max="11119" width="8.88671875" style="162" customWidth="1"/>
    <col min="11120" max="11120" width="0" style="162" hidden="1" customWidth="1"/>
    <col min="11121" max="11121" width="9.21875" style="162" customWidth="1"/>
    <col min="11122" max="11122" width="7.109375" style="162" customWidth="1"/>
    <col min="11123" max="11123" width="7.6640625" style="162" customWidth="1"/>
    <col min="11124" max="11147" width="0" style="162" hidden="1" customWidth="1"/>
    <col min="11148" max="11148" width="9.109375" style="162" customWidth="1"/>
    <col min="11149" max="11149" width="11.21875" style="162" customWidth="1"/>
    <col min="11150" max="11150" width="11" style="162" customWidth="1"/>
    <col min="11151" max="11264" width="9.109375" style="162"/>
    <col min="11265" max="11265" width="4.6640625" style="162" customWidth="1"/>
    <col min="11266" max="11266" width="28.5546875" style="162" customWidth="1"/>
    <col min="11267" max="11337" width="0" style="162" hidden="1" customWidth="1"/>
    <col min="11338" max="11338" width="10.44140625" style="162" customWidth="1"/>
    <col min="11339" max="11339" width="7" style="162" customWidth="1"/>
    <col min="11340" max="11341" width="0" style="162" hidden="1" customWidth="1"/>
    <col min="11342" max="11342" width="9.5546875" style="162" customWidth="1"/>
    <col min="11343" max="11343" width="9.21875" style="162" customWidth="1"/>
    <col min="11344" max="11344" width="9.88671875" style="162" customWidth="1"/>
    <col min="11345" max="11345" width="8.109375" style="162" customWidth="1"/>
    <col min="11346" max="11363" width="0" style="162" hidden="1" customWidth="1"/>
    <col min="11364" max="11364" width="6.5546875" style="162" customWidth="1"/>
    <col min="11365" max="11365" width="7" style="162" customWidth="1"/>
    <col min="11366" max="11366" width="5.88671875" style="162" customWidth="1"/>
    <col min="11367" max="11367" width="6.77734375" style="162" customWidth="1"/>
    <col min="11368" max="11368" width="7" style="162" customWidth="1"/>
    <col min="11369" max="11369" width="10" style="162" customWidth="1"/>
    <col min="11370" max="11370" width="9.5546875" style="162" customWidth="1"/>
    <col min="11371" max="11371" width="9.33203125" style="162" customWidth="1"/>
    <col min="11372" max="11373" width="7.21875" style="162" customWidth="1"/>
    <col min="11374" max="11374" width="0" style="162" hidden="1" customWidth="1"/>
    <col min="11375" max="11375" width="8.88671875" style="162" customWidth="1"/>
    <col min="11376" max="11376" width="0" style="162" hidden="1" customWidth="1"/>
    <col min="11377" max="11377" width="9.21875" style="162" customWidth="1"/>
    <col min="11378" max="11378" width="7.109375" style="162" customWidth="1"/>
    <col min="11379" max="11379" width="7.6640625" style="162" customWidth="1"/>
    <col min="11380" max="11403" width="0" style="162" hidden="1" customWidth="1"/>
    <col min="11404" max="11404" width="9.109375" style="162" customWidth="1"/>
    <col min="11405" max="11405" width="11.21875" style="162" customWidth="1"/>
    <col min="11406" max="11406" width="11" style="162" customWidth="1"/>
    <col min="11407" max="11520" width="9.109375" style="162"/>
    <col min="11521" max="11521" width="4.6640625" style="162" customWidth="1"/>
    <col min="11522" max="11522" width="28.5546875" style="162" customWidth="1"/>
    <col min="11523" max="11593" width="0" style="162" hidden="1" customWidth="1"/>
    <col min="11594" max="11594" width="10.44140625" style="162" customWidth="1"/>
    <col min="11595" max="11595" width="7" style="162" customWidth="1"/>
    <col min="11596" max="11597" width="0" style="162" hidden="1" customWidth="1"/>
    <col min="11598" max="11598" width="9.5546875" style="162" customWidth="1"/>
    <col min="11599" max="11599" width="9.21875" style="162" customWidth="1"/>
    <col min="11600" max="11600" width="9.88671875" style="162" customWidth="1"/>
    <col min="11601" max="11601" width="8.109375" style="162" customWidth="1"/>
    <col min="11602" max="11619" width="0" style="162" hidden="1" customWidth="1"/>
    <col min="11620" max="11620" width="6.5546875" style="162" customWidth="1"/>
    <col min="11621" max="11621" width="7" style="162" customWidth="1"/>
    <col min="11622" max="11622" width="5.88671875" style="162" customWidth="1"/>
    <col min="11623" max="11623" width="6.77734375" style="162" customWidth="1"/>
    <col min="11624" max="11624" width="7" style="162" customWidth="1"/>
    <col min="11625" max="11625" width="10" style="162" customWidth="1"/>
    <col min="11626" max="11626" width="9.5546875" style="162" customWidth="1"/>
    <col min="11627" max="11627" width="9.33203125" style="162" customWidth="1"/>
    <col min="11628" max="11629" width="7.21875" style="162" customWidth="1"/>
    <col min="11630" max="11630" width="0" style="162" hidden="1" customWidth="1"/>
    <col min="11631" max="11631" width="8.88671875" style="162" customWidth="1"/>
    <col min="11632" max="11632" width="0" style="162" hidden="1" customWidth="1"/>
    <col min="11633" max="11633" width="9.21875" style="162" customWidth="1"/>
    <col min="11634" max="11634" width="7.109375" style="162" customWidth="1"/>
    <col min="11635" max="11635" width="7.6640625" style="162" customWidth="1"/>
    <col min="11636" max="11659" width="0" style="162" hidden="1" customWidth="1"/>
    <col min="11660" max="11660" width="9.109375" style="162" customWidth="1"/>
    <col min="11661" max="11661" width="11.21875" style="162" customWidth="1"/>
    <col min="11662" max="11662" width="11" style="162" customWidth="1"/>
    <col min="11663" max="11776" width="9.109375" style="162"/>
    <col min="11777" max="11777" width="4.6640625" style="162" customWidth="1"/>
    <col min="11778" max="11778" width="28.5546875" style="162" customWidth="1"/>
    <col min="11779" max="11849" width="0" style="162" hidden="1" customWidth="1"/>
    <col min="11850" max="11850" width="10.44140625" style="162" customWidth="1"/>
    <col min="11851" max="11851" width="7" style="162" customWidth="1"/>
    <col min="11852" max="11853" width="0" style="162" hidden="1" customWidth="1"/>
    <col min="11854" max="11854" width="9.5546875" style="162" customWidth="1"/>
    <col min="11855" max="11855" width="9.21875" style="162" customWidth="1"/>
    <col min="11856" max="11856" width="9.88671875" style="162" customWidth="1"/>
    <col min="11857" max="11857" width="8.109375" style="162" customWidth="1"/>
    <col min="11858" max="11875" width="0" style="162" hidden="1" customWidth="1"/>
    <col min="11876" max="11876" width="6.5546875" style="162" customWidth="1"/>
    <col min="11877" max="11877" width="7" style="162" customWidth="1"/>
    <col min="11878" max="11878" width="5.88671875" style="162" customWidth="1"/>
    <col min="11879" max="11879" width="6.77734375" style="162" customWidth="1"/>
    <col min="11880" max="11880" width="7" style="162" customWidth="1"/>
    <col min="11881" max="11881" width="10" style="162" customWidth="1"/>
    <col min="11882" max="11882" width="9.5546875" style="162" customWidth="1"/>
    <col min="11883" max="11883" width="9.33203125" style="162" customWidth="1"/>
    <col min="11884" max="11885" width="7.21875" style="162" customWidth="1"/>
    <col min="11886" max="11886" width="0" style="162" hidden="1" customWidth="1"/>
    <col min="11887" max="11887" width="8.88671875" style="162" customWidth="1"/>
    <col min="11888" max="11888" width="0" style="162" hidden="1" customWidth="1"/>
    <col min="11889" max="11889" width="9.21875" style="162" customWidth="1"/>
    <col min="11890" max="11890" width="7.109375" style="162" customWidth="1"/>
    <col min="11891" max="11891" width="7.6640625" style="162" customWidth="1"/>
    <col min="11892" max="11915" width="0" style="162" hidden="1" customWidth="1"/>
    <col min="11916" max="11916" width="9.109375" style="162" customWidth="1"/>
    <col min="11917" max="11917" width="11.21875" style="162" customWidth="1"/>
    <col min="11918" max="11918" width="11" style="162" customWidth="1"/>
    <col min="11919" max="12032" width="9.109375" style="162"/>
    <col min="12033" max="12033" width="4.6640625" style="162" customWidth="1"/>
    <col min="12034" max="12034" width="28.5546875" style="162" customWidth="1"/>
    <col min="12035" max="12105" width="0" style="162" hidden="1" customWidth="1"/>
    <col min="12106" max="12106" width="10.44140625" style="162" customWidth="1"/>
    <col min="12107" max="12107" width="7" style="162" customWidth="1"/>
    <col min="12108" max="12109" width="0" style="162" hidden="1" customWidth="1"/>
    <col min="12110" max="12110" width="9.5546875" style="162" customWidth="1"/>
    <col min="12111" max="12111" width="9.21875" style="162" customWidth="1"/>
    <col min="12112" max="12112" width="9.88671875" style="162" customWidth="1"/>
    <col min="12113" max="12113" width="8.109375" style="162" customWidth="1"/>
    <col min="12114" max="12131" width="0" style="162" hidden="1" customWidth="1"/>
    <col min="12132" max="12132" width="6.5546875" style="162" customWidth="1"/>
    <col min="12133" max="12133" width="7" style="162" customWidth="1"/>
    <col min="12134" max="12134" width="5.88671875" style="162" customWidth="1"/>
    <col min="12135" max="12135" width="6.77734375" style="162" customWidth="1"/>
    <col min="12136" max="12136" width="7" style="162" customWidth="1"/>
    <col min="12137" max="12137" width="10" style="162" customWidth="1"/>
    <col min="12138" max="12138" width="9.5546875" style="162" customWidth="1"/>
    <col min="12139" max="12139" width="9.33203125" style="162" customWidth="1"/>
    <col min="12140" max="12141" width="7.21875" style="162" customWidth="1"/>
    <col min="12142" max="12142" width="0" style="162" hidden="1" customWidth="1"/>
    <col min="12143" max="12143" width="8.88671875" style="162" customWidth="1"/>
    <col min="12144" max="12144" width="0" style="162" hidden="1" customWidth="1"/>
    <col min="12145" max="12145" width="9.21875" style="162" customWidth="1"/>
    <col min="12146" max="12146" width="7.109375" style="162" customWidth="1"/>
    <col min="12147" max="12147" width="7.6640625" style="162" customWidth="1"/>
    <col min="12148" max="12171" width="0" style="162" hidden="1" customWidth="1"/>
    <col min="12172" max="12172" width="9.109375" style="162" customWidth="1"/>
    <col min="12173" max="12173" width="11.21875" style="162" customWidth="1"/>
    <col min="12174" max="12174" width="11" style="162" customWidth="1"/>
    <col min="12175" max="12288" width="9.109375" style="162"/>
    <col min="12289" max="12289" width="4.6640625" style="162" customWidth="1"/>
    <col min="12290" max="12290" width="28.5546875" style="162" customWidth="1"/>
    <col min="12291" max="12361" width="0" style="162" hidden="1" customWidth="1"/>
    <col min="12362" max="12362" width="10.44140625" style="162" customWidth="1"/>
    <col min="12363" max="12363" width="7" style="162" customWidth="1"/>
    <col min="12364" max="12365" width="0" style="162" hidden="1" customWidth="1"/>
    <col min="12366" max="12366" width="9.5546875" style="162" customWidth="1"/>
    <col min="12367" max="12367" width="9.21875" style="162" customWidth="1"/>
    <col min="12368" max="12368" width="9.88671875" style="162" customWidth="1"/>
    <col min="12369" max="12369" width="8.109375" style="162" customWidth="1"/>
    <col min="12370" max="12387" width="0" style="162" hidden="1" customWidth="1"/>
    <col min="12388" max="12388" width="6.5546875" style="162" customWidth="1"/>
    <col min="12389" max="12389" width="7" style="162" customWidth="1"/>
    <col min="12390" max="12390" width="5.88671875" style="162" customWidth="1"/>
    <col min="12391" max="12391" width="6.77734375" style="162" customWidth="1"/>
    <col min="12392" max="12392" width="7" style="162" customWidth="1"/>
    <col min="12393" max="12393" width="10" style="162" customWidth="1"/>
    <col min="12394" max="12394" width="9.5546875" style="162" customWidth="1"/>
    <col min="12395" max="12395" width="9.33203125" style="162" customWidth="1"/>
    <col min="12396" max="12397" width="7.21875" style="162" customWidth="1"/>
    <col min="12398" max="12398" width="0" style="162" hidden="1" customWidth="1"/>
    <col min="12399" max="12399" width="8.88671875" style="162" customWidth="1"/>
    <col min="12400" max="12400" width="0" style="162" hidden="1" customWidth="1"/>
    <col min="12401" max="12401" width="9.21875" style="162" customWidth="1"/>
    <col min="12402" max="12402" width="7.109375" style="162" customWidth="1"/>
    <col min="12403" max="12403" width="7.6640625" style="162" customWidth="1"/>
    <col min="12404" max="12427" width="0" style="162" hidden="1" customWidth="1"/>
    <col min="12428" max="12428" width="9.109375" style="162" customWidth="1"/>
    <col min="12429" max="12429" width="11.21875" style="162" customWidth="1"/>
    <col min="12430" max="12430" width="11" style="162" customWidth="1"/>
    <col min="12431" max="12544" width="9.109375" style="162"/>
    <col min="12545" max="12545" width="4.6640625" style="162" customWidth="1"/>
    <col min="12546" max="12546" width="28.5546875" style="162" customWidth="1"/>
    <col min="12547" max="12617" width="0" style="162" hidden="1" customWidth="1"/>
    <col min="12618" max="12618" width="10.44140625" style="162" customWidth="1"/>
    <col min="12619" max="12619" width="7" style="162" customWidth="1"/>
    <col min="12620" max="12621" width="0" style="162" hidden="1" customWidth="1"/>
    <col min="12622" max="12622" width="9.5546875" style="162" customWidth="1"/>
    <col min="12623" max="12623" width="9.21875" style="162" customWidth="1"/>
    <col min="12624" max="12624" width="9.88671875" style="162" customWidth="1"/>
    <col min="12625" max="12625" width="8.109375" style="162" customWidth="1"/>
    <col min="12626" max="12643" width="0" style="162" hidden="1" customWidth="1"/>
    <col min="12644" max="12644" width="6.5546875" style="162" customWidth="1"/>
    <col min="12645" max="12645" width="7" style="162" customWidth="1"/>
    <col min="12646" max="12646" width="5.88671875" style="162" customWidth="1"/>
    <col min="12647" max="12647" width="6.77734375" style="162" customWidth="1"/>
    <col min="12648" max="12648" width="7" style="162" customWidth="1"/>
    <col min="12649" max="12649" width="10" style="162" customWidth="1"/>
    <col min="12650" max="12650" width="9.5546875" style="162" customWidth="1"/>
    <col min="12651" max="12651" width="9.33203125" style="162" customWidth="1"/>
    <col min="12652" max="12653" width="7.21875" style="162" customWidth="1"/>
    <col min="12654" max="12654" width="0" style="162" hidden="1" customWidth="1"/>
    <col min="12655" max="12655" width="8.88671875" style="162" customWidth="1"/>
    <col min="12656" max="12656" width="0" style="162" hidden="1" customWidth="1"/>
    <col min="12657" max="12657" width="9.21875" style="162" customWidth="1"/>
    <col min="12658" max="12658" width="7.109375" style="162" customWidth="1"/>
    <col min="12659" max="12659" width="7.6640625" style="162" customWidth="1"/>
    <col min="12660" max="12683" width="0" style="162" hidden="1" customWidth="1"/>
    <col min="12684" max="12684" width="9.109375" style="162" customWidth="1"/>
    <col min="12685" max="12685" width="11.21875" style="162" customWidth="1"/>
    <col min="12686" max="12686" width="11" style="162" customWidth="1"/>
    <col min="12687" max="12800" width="9.109375" style="162"/>
    <col min="12801" max="12801" width="4.6640625" style="162" customWidth="1"/>
    <col min="12802" max="12802" width="28.5546875" style="162" customWidth="1"/>
    <col min="12803" max="12873" width="0" style="162" hidden="1" customWidth="1"/>
    <col min="12874" max="12874" width="10.44140625" style="162" customWidth="1"/>
    <col min="12875" max="12875" width="7" style="162" customWidth="1"/>
    <col min="12876" max="12877" width="0" style="162" hidden="1" customWidth="1"/>
    <col min="12878" max="12878" width="9.5546875" style="162" customWidth="1"/>
    <col min="12879" max="12879" width="9.21875" style="162" customWidth="1"/>
    <col min="12880" max="12880" width="9.88671875" style="162" customWidth="1"/>
    <col min="12881" max="12881" width="8.109375" style="162" customWidth="1"/>
    <col min="12882" max="12899" width="0" style="162" hidden="1" customWidth="1"/>
    <col min="12900" max="12900" width="6.5546875" style="162" customWidth="1"/>
    <col min="12901" max="12901" width="7" style="162" customWidth="1"/>
    <col min="12902" max="12902" width="5.88671875" style="162" customWidth="1"/>
    <col min="12903" max="12903" width="6.77734375" style="162" customWidth="1"/>
    <col min="12904" max="12904" width="7" style="162" customWidth="1"/>
    <col min="12905" max="12905" width="10" style="162" customWidth="1"/>
    <col min="12906" max="12906" width="9.5546875" style="162" customWidth="1"/>
    <col min="12907" max="12907" width="9.33203125" style="162" customWidth="1"/>
    <col min="12908" max="12909" width="7.21875" style="162" customWidth="1"/>
    <col min="12910" max="12910" width="0" style="162" hidden="1" customWidth="1"/>
    <col min="12911" max="12911" width="8.88671875" style="162" customWidth="1"/>
    <col min="12912" max="12912" width="0" style="162" hidden="1" customWidth="1"/>
    <col min="12913" max="12913" width="9.21875" style="162" customWidth="1"/>
    <col min="12914" max="12914" width="7.109375" style="162" customWidth="1"/>
    <col min="12915" max="12915" width="7.6640625" style="162" customWidth="1"/>
    <col min="12916" max="12939" width="0" style="162" hidden="1" customWidth="1"/>
    <col min="12940" max="12940" width="9.109375" style="162" customWidth="1"/>
    <col min="12941" max="12941" width="11.21875" style="162" customWidth="1"/>
    <col min="12942" max="12942" width="11" style="162" customWidth="1"/>
    <col min="12943" max="13056" width="9.109375" style="162"/>
    <col min="13057" max="13057" width="4.6640625" style="162" customWidth="1"/>
    <col min="13058" max="13058" width="28.5546875" style="162" customWidth="1"/>
    <col min="13059" max="13129" width="0" style="162" hidden="1" customWidth="1"/>
    <col min="13130" max="13130" width="10.44140625" style="162" customWidth="1"/>
    <col min="13131" max="13131" width="7" style="162" customWidth="1"/>
    <col min="13132" max="13133" width="0" style="162" hidden="1" customWidth="1"/>
    <col min="13134" max="13134" width="9.5546875" style="162" customWidth="1"/>
    <col min="13135" max="13135" width="9.21875" style="162" customWidth="1"/>
    <col min="13136" max="13136" width="9.88671875" style="162" customWidth="1"/>
    <col min="13137" max="13137" width="8.109375" style="162" customWidth="1"/>
    <col min="13138" max="13155" width="0" style="162" hidden="1" customWidth="1"/>
    <col min="13156" max="13156" width="6.5546875" style="162" customWidth="1"/>
    <col min="13157" max="13157" width="7" style="162" customWidth="1"/>
    <col min="13158" max="13158" width="5.88671875" style="162" customWidth="1"/>
    <col min="13159" max="13159" width="6.77734375" style="162" customWidth="1"/>
    <col min="13160" max="13160" width="7" style="162" customWidth="1"/>
    <col min="13161" max="13161" width="10" style="162" customWidth="1"/>
    <col min="13162" max="13162" width="9.5546875" style="162" customWidth="1"/>
    <col min="13163" max="13163" width="9.33203125" style="162" customWidth="1"/>
    <col min="13164" max="13165" width="7.21875" style="162" customWidth="1"/>
    <col min="13166" max="13166" width="0" style="162" hidden="1" customWidth="1"/>
    <col min="13167" max="13167" width="8.88671875" style="162" customWidth="1"/>
    <col min="13168" max="13168" width="0" style="162" hidden="1" customWidth="1"/>
    <col min="13169" max="13169" width="9.21875" style="162" customWidth="1"/>
    <col min="13170" max="13170" width="7.109375" style="162" customWidth="1"/>
    <col min="13171" max="13171" width="7.6640625" style="162" customWidth="1"/>
    <col min="13172" max="13195" width="0" style="162" hidden="1" customWidth="1"/>
    <col min="13196" max="13196" width="9.109375" style="162" customWidth="1"/>
    <col min="13197" max="13197" width="11.21875" style="162" customWidth="1"/>
    <col min="13198" max="13198" width="11" style="162" customWidth="1"/>
    <col min="13199" max="13312" width="9.109375" style="162"/>
    <col min="13313" max="13313" width="4.6640625" style="162" customWidth="1"/>
    <col min="13314" max="13314" width="28.5546875" style="162" customWidth="1"/>
    <col min="13315" max="13385" width="0" style="162" hidden="1" customWidth="1"/>
    <col min="13386" max="13386" width="10.44140625" style="162" customWidth="1"/>
    <col min="13387" max="13387" width="7" style="162" customWidth="1"/>
    <col min="13388" max="13389" width="0" style="162" hidden="1" customWidth="1"/>
    <col min="13390" max="13390" width="9.5546875" style="162" customWidth="1"/>
    <col min="13391" max="13391" width="9.21875" style="162" customWidth="1"/>
    <col min="13392" max="13392" width="9.88671875" style="162" customWidth="1"/>
    <col min="13393" max="13393" width="8.109375" style="162" customWidth="1"/>
    <col min="13394" max="13411" width="0" style="162" hidden="1" customWidth="1"/>
    <col min="13412" max="13412" width="6.5546875" style="162" customWidth="1"/>
    <col min="13413" max="13413" width="7" style="162" customWidth="1"/>
    <col min="13414" max="13414" width="5.88671875" style="162" customWidth="1"/>
    <col min="13415" max="13415" width="6.77734375" style="162" customWidth="1"/>
    <col min="13416" max="13416" width="7" style="162" customWidth="1"/>
    <col min="13417" max="13417" width="10" style="162" customWidth="1"/>
    <col min="13418" max="13418" width="9.5546875" style="162" customWidth="1"/>
    <col min="13419" max="13419" width="9.33203125" style="162" customWidth="1"/>
    <col min="13420" max="13421" width="7.21875" style="162" customWidth="1"/>
    <col min="13422" max="13422" width="0" style="162" hidden="1" customWidth="1"/>
    <col min="13423" max="13423" width="8.88671875" style="162" customWidth="1"/>
    <col min="13424" max="13424" width="0" style="162" hidden="1" customWidth="1"/>
    <col min="13425" max="13425" width="9.21875" style="162" customWidth="1"/>
    <col min="13426" max="13426" width="7.109375" style="162" customWidth="1"/>
    <col min="13427" max="13427" width="7.6640625" style="162" customWidth="1"/>
    <col min="13428" max="13451" width="0" style="162" hidden="1" customWidth="1"/>
    <col min="13452" max="13452" width="9.109375" style="162" customWidth="1"/>
    <col min="13453" max="13453" width="11.21875" style="162" customWidth="1"/>
    <col min="13454" max="13454" width="11" style="162" customWidth="1"/>
    <col min="13455" max="13568" width="9.109375" style="162"/>
    <col min="13569" max="13569" width="4.6640625" style="162" customWidth="1"/>
    <col min="13570" max="13570" width="28.5546875" style="162" customWidth="1"/>
    <col min="13571" max="13641" width="0" style="162" hidden="1" customWidth="1"/>
    <col min="13642" max="13642" width="10.44140625" style="162" customWidth="1"/>
    <col min="13643" max="13643" width="7" style="162" customWidth="1"/>
    <col min="13644" max="13645" width="0" style="162" hidden="1" customWidth="1"/>
    <col min="13646" max="13646" width="9.5546875" style="162" customWidth="1"/>
    <col min="13647" max="13647" width="9.21875" style="162" customWidth="1"/>
    <col min="13648" max="13648" width="9.88671875" style="162" customWidth="1"/>
    <col min="13649" max="13649" width="8.109375" style="162" customWidth="1"/>
    <col min="13650" max="13667" width="0" style="162" hidden="1" customWidth="1"/>
    <col min="13668" max="13668" width="6.5546875" style="162" customWidth="1"/>
    <col min="13669" max="13669" width="7" style="162" customWidth="1"/>
    <col min="13670" max="13670" width="5.88671875" style="162" customWidth="1"/>
    <col min="13671" max="13671" width="6.77734375" style="162" customWidth="1"/>
    <col min="13672" max="13672" width="7" style="162" customWidth="1"/>
    <col min="13673" max="13673" width="10" style="162" customWidth="1"/>
    <col min="13674" max="13674" width="9.5546875" style="162" customWidth="1"/>
    <col min="13675" max="13675" width="9.33203125" style="162" customWidth="1"/>
    <col min="13676" max="13677" width="7.21875" style="162" customWidth="1"/>
    <col min="13678" max="13678" width="0" style="162" hidden="1" customWidth="1"/>
    <col min="13679" max="13679" width="8.88671875" style="162" customWidth="1"/>
    <col min="13680" max="13680" width="0" style="162" hidden="1" customWidth="1"/>
    <col min="13681" max="13681" width="9.21875" style="162" customWidth="1"/>
    <col min="13682" max="13682" width="7.109375" style="162" customWidth="1"/>
    <col min="13683" max="13683" width="7.6640625" style="162" customWidth="1"/>
    <col min="13684" max="13707" width="0" style="162" hidden="1" customWidth="1"/>
    <col min="13708" max="13708" width="9.109375" style="162" customWidth="1"/>
    <col min="13709" max="13709" width="11.21875" style="162" customWidth="1"/>
    <col min="13710" max="13710" width="11" style="162" customWidth="1"/>
    <col min="13711" max="13824" width="9.109375" style="162"/>
    <col min="13825" max="13825" width="4.6640625" style="162" customWidth="1"/>
    <col min="13826" max="13826" width="28.5546875" style="162" customWidth="1"/>
    <col min="13827" max="13897" width="0" style="162" hidden="1" customWidth="1"/>
    <col min="13898" max="13898" width="10.44140625" style="162" customWidth="1"/>
    <col min="13899" max="13899" width="7" style="162" customWidth="1"/>
    <col min="13900" max="13901" width="0" style="162" hidden="1" customWidth="1"/>
    <col min="13902" max="13902" width="9.5546875" style="162" customWidth="1"/>
    <col min="13903" max="13903" width="9.21875" style="162" customWidth="1"/>
    <col min="13904" max="13904" width="9.88671875" style="162" customWidth="1"/>
    <col min="13905" max="13905" width="8.109375" style="162" customWidth="1"/>
    <col min="13906" max="13923" width="0" style="162" hidden="1" customWidth="1"/>
    <col min="13924" max="13924" width="6.5546875" style="162" customWidth="1"/>
    <col min="13925" max="13925" width="7" style="162" customWidth="1"/>
    <col min="13926" max="13926" width="5.88671875" style="162" customWidth="1"/>
    <col min="13927" max="13927" width="6.77734375" style="162" customWidth="1"/>
    <col min="13928" max="13928" width="7" style="162" customWidth="1"/>
    <col min="13929" max="13929" width="10" style="162" customWidth="1"/>
    <col min="13930" max="13930" width="9.5546875" style="162" customWidth="1"/>
    <col min="13931" max="13931" width="9.33203125" style="162" customWidth="1"/>
    <col min="13932" max="13933" width="7.21875" style="162" customWidth="1"/>
    <col min="13934" max="13934" width="0" style="162" hidden="1" customWidth="1"/>
    <col min="13935" max="13935" width="8.88671875" style="162" customWidth="1"/>
    <col min="13936" max="13936" width="0" style="162" hidden="1" customWidth="1"/>
    <col min="13937" max="13937" width="9.21875" style="162" customWidth="1"/>
    <col min="13938" max="13938" width="7.109375" style="162" customWidth="1"/>
    <col min="13939" max="13939" width="7.6640625" style="162" customWidth="1"/>
    <col min="13940" max="13963" width="0" style="162" hidden="1" customWidth="1"/>
    <col min="13964" max="13964" width="9.109375" style="162" customWidth="1"/>
    <col min="13965" max="13965" width="11.21875" style="162" customWidth="1"/>
    <col min="13966" max="13966" width="11" style="162" customWidth="1"/>
    <col min="13967" max="14080" width="9.109375" style="162"/>
    <col min="14081" max="14081" width="4.6640625" style="162" customWidth="1"/>
    <col min="14082" max="14082" width="28.5546875" style="162" customWidth="1"/>
    <col min="14083" max="14153" width="0" style="162" hidden="1" customWidth="1"/>
    <col min="14154" max="14154" width="10.44140625" style="162" customWidth="1"/>
    <col min="14155" max="14155" width="7" style="162" customWidth="1"/>
    <col min="14156" max="14157" width="0" style="162" hidden="1" customWidth="1"/>
    <col min="14158" max="14158" width="9.5546875" style="162" customWidth="1"/>
    <col min="14159" max="14159" width="9.21875" style="162" customWidth="1"/>
    <col min="14160" max="14160" width="9.88671875" style="162" customWidth="1"/>
    <col min="14161" max="14161" width="8.109375" style="162" customWidth="1"/>
    <col min="14162" max="14179" width="0" style="162" hidden="1" customWidth="1"/>
    <col min="14180" max="14180" width="6.5546875" style="162" customWidth="1"/>
    <col min="14181" max="14181" width="7" style="162" customWidth="1"/>
    <col min="14182" max="14182" width="5.88671875" style="162" customWidth="1"/>
    <col min="14183" max="14183" width="6.77734375" style="162" customWidth="1"/>
    <col min="14184" max="14184" width="7" style="162" customWidth="1"/>
    <col min="14185" max="14185" width="10" style="162" customWidth="1"/>
    <col min="14186" max="14186" width="9.5546875" style="162" customWidth="1"/>
    <col min="14187" max="14187" width="9.33203125" style="162" customWidth="1"/>
    <col min="14188" max="14189" width="7.21875" style="162" customWidth="1"/>
    <col min="14190" max="14190" width="0" style="162" hidden="1" customWidth="1"/>
    <col min="14191" max="14191" width="8.88671875" style="162" customWidth="1"/>
    <col min="14192" max="14192" width="0" style="162" hidden="1" customWidth="1"/>
    <col min="14193" max="14193" width="9.21875" style="162" customWidth="1"/>
    <col min="14194" max="14194" width="7.109375" style="162" customWidth="1"/>
    <col min="14195" max="14195" width="7.6640625" style="162" customWidth="1"/>
    <col min="14196" max="14219" width="0" style="162" hidden="1" customWidth="1"/>
    <col min="14220" max="14220" width="9.109375" style="162" customWidth="1"/>
    <col min="14221" max="14221" width="11.21875" style="162" customWidth="1"/>
    <col min="14222" max="14222" width="11" style="162" customWidth="1"/>
    <col min="14223" max="14336" width="9.109375" style="162"/>
    <col min="14337" max="14337" width="4.6640625" style="162" customWidth="1"/>
    <col min="14338" max="14338" width="28.5546875" style="162" customWidth="1"/>
    <col min="14339" max="14409" width="0" style="162" hidden="1" customWidth="1"/>
    <col min="14410" max="14410" width="10.44140625" style="162" customWidth="1"/>
    <col min="14411" max="14411" width="7" style="162" customWidth="1"/>
    <col min="14412" max="14413" width="0" style="162" hidden="1" customWidth="1"/>
    <col min="14414" max="14414" width="9.5546875" style="162" customWidth="1"/>
    <col min="14415" max="14415" width="9.21875" style="162" customWidth="1"/>
    <col min="14416" max="14416" width="9.88671875" style="162" customWidth="1"/>
    <col min="14417" max="14417" width="8.109375" style="162" customWidth="1"/>
    <col min="14418" max="14435" width="0" style="162" hidden="1" customWidth="1"/>
    <col min="14436" max="14436" width="6.5546875" style="162" customWidth="1"/>
    <col min="14437" max="14437" width="7" style="162" customWidth="1"/>
    <col min="14438" max="14438" width="5.88671875" style="162" customWidth="1"/>
    <col min="14439" max="14439" width="6.77734375" style="162" customWidth="1"/>
    <col min="14440" max="14440" width="7" style="162" customWidth="1"/>
    <col min="14441" max="14441" width="10" style="162" customWidth="1"/>
    <col min="14442" max="14442" width="9.5546875" style="162" customWidth="1"/>
    <col min="14443" max="14443" width="9.33203125" style="162" customWidth="1"/>
    <col min="14444" max="14445" width="7.21875" style="162" customWidth="1"/>
    <col min="14446" max="14446" width="0" style="162" hidden="1" customWidth="1"/>
    <col min="14447" max="14447" width="8.88671875" style="162" customWidth="1"/>
    <col min="14448" max="14448" width="0" style="162" hidden="1" customWidth="1"/>
    <col min="14449" max="14449" width="9.21875" style="162" customWidth="1"/>
    <col min="14450" max="14450" width="7.109375" style="162" customWidth="1"/>
    <col min="14451" max="14451" width="7.6640625" style="162" customWidth="1"/>
    <col min="14452" max="14475" width="0" style="162" hidden="1" customWidth="1"/>
    <col min="14476" max="14476" width="9.109375" style="162" customWidth="1"/>
    <col min="14477" max="14477" width="11.21875" style="162" customWidth="1"/>
    <col min="14478" max="14478" width="11" style="162" customWidth="1"/>
    <col min="14479" max="14592" width="9.109375" style="162"/>
    <col min="14593" max="14593" width="4.6640625" style="162" customWidth="1"/>
    <col min="14594" max="14594" width="28.5546875" style="162" customWidth="1"/>
    <col min="14595" max="14665" width="0" style="162" hidden="1" customWidth="1"/>
    <col min="14666" max="14666" width="10.44140625" style="162" customWidth="1"/>
    <col min="14667" max="14667" width="7" style="162" customWidth="1"/>
    <col min="14668" max="14669" width="0" style="162" hidden="1" customWidth="1"/>
    <col min="14670" max="14670" width="9.5546875" style="162" customWidth="1"/>
    <col min="14671" max="14671" width="9.21875" style="162" customWidth="1"/>
    <col min="14672" max="14672" width="9.88671875" style="162" customWidth="1"/>
    <col min="14673" max="14673" width="8.109375" style="162" customWidth="1"/>
    <col min="14674" max="14691" width="0" style="162" hidden="1" customWidth="1"/>
    <col min="14692" max="14692" width="6.5546875" style="162" customWidth="1"/>
    <col min="14693" max="14693" width="7" style="162" customWidth="1"/>
    <col min="14694" max="14694" width="5.88671875" style="162" customWidth="1"/>
    <col min="14695" max="14695" width="6.77734375" style="162" customWidth="1"/>
    <col min="14696" max="14696" width="7" style="162" customWidth="1"/>
    <col min="14697" max="14697" width="10" style="162" customWidth="1"/>
    <col min="14698" max="14698" width="9.5546875" style="162" customWidth="1"/>
    <col min="14699" max="14699" width="9.33203125" style="162" customWidth="1"/>
    <col min="14700" max="14701" width="7.21875" style="162" customWidth="1"/>
    <col min="14702" max="14702" width="0" style="162" hidden="1" customWidth="1"/>
    <col min="14703" max="14703" width="8.88671875" style="162" customWidth="1"/>
    <col min="14704" max="14704" width="0" style="162" hidden="1" customWidth="1"/>
    <col min="14705" max="14705" width="9.21875" style="162" customWidth="1"/>
    <col min="14706" max="14706" width="7.109375" style="162" customWidth="1"/>
    <col min="14707" max="14707" width="7.6640625" style="162" customWidth="1"/>
    <col min="14708" max="14731" width="0" style="162" hidden="1" customWidth="1"/>
    <col min="14732" max="14732" width="9.109375" style="162" customWidth="1"/>
    <col min="14733" max="14733" width="11.21875" style="162" customWidth="1"/>
    <col min="14734" max="14734" width="11" style="162" customWidth="1"/>
    <col min="14735" max="14848" width="9.109375" style="162"/>
    <col min="14849" max="14849" width="4.6640625" style="162" customWidth="1"/>
    <col min="14850" max="14850" width="28.5546875" style="162" customWidth="1"/>
    <col min="14851" max="14921" width="0" style="162" hidden="1" customWidth="1"/>
    <col min="14922" max="14922" width="10.44140625" style="162" customWidth="1"/>
    <col min="14923" max="14923" width="7" style="162" customWidth="1"/>
    <col min="14924" max="14925" width="0" style="162" hidden="1" customWidth="1"/>
    <col min="14926" max="14926" width="9.5546875" style="162" customWidth="1"/>
    <col min="14927" max="14927" width="9.21875" style="162" customWidth="1"/>
    <col min="14928" max="14928" width="9.88671875" style="162" customWidth="1"/>
    <col min="14929" max="14929" width="8.109375" style="162" customWidth="1"/>
    <col min="14930" max="14947" width="0" style="162" hidden="1" customWidth="1"/>
    <col min="14948" max="14948" width="6.5546875" style="162" customWidth="1"/>
    <col min="14949" max="14949" width="7" style="162" customWidth="1"/>
    <col min="14950" max="14950" width="5.88671875" style="162" customWidth="1"/>
    <col min="14951" max="14951" width="6.77734375" style="162" customWidth="1"/>
    <col min="14952" max="14952" width="7" style="162" customWidth="1"/>
    <col min="14953" max="14953" width="10" style="162" customWidth="1"/>
    <col min="14954" max="14954" width="9.5546875" style="162" customWidth="1"/>
    <col min="14955" max="14955" width="9.33203125" style="162" customWidth="1"/>
    <col min="14956" max="14957" width="7.21875" style="162" customWidth="1"/>
    <col min="14958" max="14958" width="0" style="162" hidden="1" customWidth="1"/>
    <col min="14959" max="14959" width="8.88671875" style="162" customWidth="1"/>
    <col min="14960" max="14960" width="0" style="162" hidden="1" customWidth="1"/>
    <col min="14961" max="14961" width="9.21875" style="162" customWidth="1"/>
    <col min="14962" max="14962" width="7.109375" style="162" customWidth="1"/>
    <col min="14963" max="14963" width="7.6640625" style="162" customWidth="1"/>
    <col min="14964" max="14987" width="0" style="162" hidden="1" customWidth="1"/>
    <col min="14988" max="14988" width="9.109375" style="162" customWidth="1"/>
    <col min="14989" max="14989" width="11.21875" style="162" customWidth="1"/>
    <col min="14990" max="14990" width="11" style="162" customWidth="1"/>
    <col min="14991" max="15104" width="9.109375" style="162"/>
    <col min="15105" max="15105" width="4.6640625" style="162" customWidth="1"/>
    <col min="15106" max="15106" width="28.5546875" style="162" customWidth="1"/>
    <col min="15107" max="15177" width="0" style="162" hidden="1" customWidth="1"/>
    <col min="15178" max="15178" width="10.44140625" style="162" customWidth="1"/>
    <col min="15179" max="15179" width="7" style="162" customWidth="1"/>
    <col min="15180" max="15181" width="0" style="162" hidden="1" customWidth="1"/>
    <col min="15182" max="15182" width="9.5546875" style="162" customWidth="1"/>
    <col min="15183" max="15183" width="9.21875" style="162" customWidth="1"/>
    <col min="15184" max="15184" width="9.88671875" style="162" customWidth="1"/>
    <col min="15185" max="15185" width="8.109375" style="162" customWidth="1"/>
    <col min="15186" max="15203" width="0" style="162" hidden="1" customWidth="1"/>
    <col min="15204" max="15204" width="6.5546875" style="162" customWidth="1"/>
    <col min="15205" max="15205" width="7" style="162" customWidth="1"/>
    <col min="15206" max="15206" width="5.88671875" style="162" customWidth="1"/>
    <col min="15207" max="15207" width="6.77734375" style="162" customWidth="1"/>
    <col min="15208" max="15208" width="7" style="162" customWidth="1"/>
    <col min="15209" max="15209" width="10" style="162" customWidth="1"/>
    <col min="15210" max="15210" width="9.5546875" style="162" customWidth="1"/>
    <col min="15211" max="15211" width="9.33203125" style="162" customWidth="1"/>
    <col min="15212" max="15213" width="7.21875" style="162" customWidth="1"/>
    <col min="15214" max="15214" width="0" style="162" hidden="1" customWidth="1"/>
    <col min="15215" max="15215" width="8.88671875" style="162" customWidth="1"/>
    <col min="15216" max="15216" width="0" style="162" hidden="1" customWidth="1"/>
    <col min="15217" max="15217" width="9.21875" style="162" customWidth="1"/>
    <col min="15218" max="15218" width="7.109375" style="162" customWidth="1"/>
    <col min="15219" max="15219" width="7.6640625" style="162" customWidth="1"/>
    <col min="15220" max="15243" width="0" style="162" hidden="1" customWidth="1"/>
    <col min="15244" max="15244" width="9.109375" style="162" customWidth="1"/>
    <col min="15245" max="15245" width="11.21875" style="162" customWidth="1"/>
    <col min="15246" max="15246" width="11" style="162" customWidth="1"/>
    <col min="15247" max="15360" width="9.109375" style="162"/>
    <col min="15361" max="15361" width="4.6640625" style="162" customWidth="1"/>
    <col min="15362" max="15362" width="28.5546875" style="162" customWidth="1"/>
    <col min="15363" max="15433" width="0" style="162" hidden="1" customWidth="1"/>
    <col min="15434" max="15434" width="10.44140625" style="162" customWidth="1"/>
    <col min="15435" max="15435" width="7" style="162" customWidth="1"/>
    <col min="15436" max="15437" width="0" style="162" hidden="1" customWidth="1"/>
    <col min="15438" max="15438" width="9.5546875" style="162" customWidth="1"/>
    <col min="15439" max="15439" width="9.21875" style="162" customWidth="1"/>
    <col min="15440" max="15440" width="9.88671875" style="162" customWidth="1"/>
    <col min="15441" max="15441" width="8.109375" style="162" customWidth="1"/>
    <col min="15442" max="15459" width="0" style="162" hidden="1" customWidth="1"/>
    <col min="15460" max="15460" width="6.5546875" style="162" customWidth="1"/>
    <col min="15461" max="15461" width="7" style="162" customWidth="1"/>
    <col min="15462" max="15462" width="5.88671875" style="162" customWidth="1"/>
    <col min="15463" max="15463" width="6.77734375" style="162" customWidth="1"/>
    <col min="15464" max="15464" width="7" style="162" customWidth="1"/>
    <col min="15465" max="15465" width="10" style="162" customWidth="1"/>
    <col min="15466" max="15466" width="9.5546875" style="162" customWidth="1"/>
    <col min="15467" max="15467" width="9.33203125" style="162" customWidth="1"/>
    <col min="15468" max="15469" width="7.21875" style="162" customWidth="1"/>
    <col min="15470" max="15470" width="0" style="162" hidden="1" customWidth="1"/>
    <col min="15471" max="15471" width="8.88671875" style="162" customWidth="1"/>
    <col min="15472" max="15472" width="0" style="162" hidden="1" customWidth="1"/>
    <col min="15473" max="15473" width="9.21875" style="162" customWidth="1"/>
    <col min="15474" max="15474" width="7.109375" style="162" customWidth="1"/>
    <col min="15475" max="15475" width="7.6640625" style="162" customWidth="1"/>
    <col min="15476" max="15499" width="0" style="162" hidden="1" customWidth="1"/>
    <col min="15500" max="15500" width="9.109375" style="162" customWidth="1"/>
    <col min="15501" max="15501" width="11.21875" style="162" customWidth="1"/>
    <col min="15502" max="15502" width="11" style="162" customWidth="1"/>
    <col min="15503" max="15616" width="9.109375" style="162"/>
    <col min="15617" max="15617" width="4.6640625" style="162" customWidth="1"/>
    <col min="15618" max="15618" width="28.5546875" style="162" customWidth="1"/>
    <col min="15619" max="15689" width="0" style="162" hidden="1" customWidth="1"/>
    <col min="15690" max="15690" width="10.44140625" style="162" customWidth="1"/>
    <col min="15691" max="15691" width="7" style="162" customWidth="1"/>
    <col min="15692" max="15693" width="0" style="162" hidden="1" customWidth="1"/>
    <col min="15694" max="15694" width="9.5546875" style="162" customWidth="1"/>
    <col min="15695" max="15695" width="9.21875" style="162" customWidth="1"/>
    <col min="15696" max="15696" width="9.88671875" style="162" customWidth="1"/>
    <col min="15697" max="15697" width="8.109375" style="162" customWidth="1"/>
    <col min="15698" max="15715" width="0" style="162" hidden="1" customWidth="1"/>
    <col min="15716" max="15716" width="6.5546875" style="162" customWidth="1"/>
    <col min="15717" max="15717" width="7" style="162" customWidth="1"/>
    <col min="15718" max="15718" width="5.88671875" style="162" customWidth="1"/>
    <col min="15719" max="15719" width="6.77734375" style="162" customWidth="1"/>
    <col min="15720" max="15720" width="7" style="162" customWidth="1"/>
    <col min="15721" max="15721" width="10" style="162" customWidth="1"/>
    <col min="15722" max="15722" width="9.5546875" style="162" customWidth="1"/>
    <col min="15723" max="15723" width="9.33203125" style="162" customWidth="1"/>
    <col min="15724" max="15725" width="7.21875" style="162" customWidth="1"/>
    <col min="15726" max="15726" width="0" style="162" hidden="1" customWidth="1"/>
    <col min="15727" max="15727" width="8.88671875" style="162" customWidth="1"/>
    <col min="15728" max="15728" width="0" style="162" hidden="1" customWidth="1"/>
    <col min="15729" max="15729" width="9.21875" style="162" customWidth="1"/>
    <col min="15730" max="15730" width="7.109375" style="162" customWidth="1"/>
    <col min="15731" max="15731" width="7.6640625" style="162" customWidth="1"/>
    <col min="15732" max="15755" width="0" style="162" hidden="1" customWidth="1"/>
    <col min="15756" max="15756" width="9.109375" style="162" customWidth="1"/>
    <col min="15757" max="15757" width="11.21875" style="162" customWidth="1"/>
    <col min="15758" max="15758" width="11" style="162" customWidth="1"/>
    <col min="15759" max="15872" width="9.109375" style="162"/>
    <col min="15873" max="15873" width="4.6640625" style="162" customWidth="1"/>
    <col min="15874" max="15874" width="28.5546875" style="162" customWidth="1"/>
    <col min="15875" max="15945" width="0" style="162" hidden="1" customWidth="1"/>
    <col min="15946" max="15946" width="10.44140625" style="162" customWidth="1"/>
    <col min="15947" max="15947" width="7" style="162" customWidth="1"/>
    <col min="15948" max="15949" width="0" style="162" hidden="1" customWidth="1"/>
    <col min="15950" max="15950" width="9.5546875" style="162" customWidth="1"/>
    <col min="15951" max="15951" width="9.21875" style="162" customWidth="1"/>
    <col min="15952" max="15952" width="9.88671875" style="162" customWidth="1"/>
    <col min="15953" max="15953" width="8.109375" style="162" customWidth="1"/>
    <col min="15954" max="15971" width="0" style="162" hidden="1" customWidth="1"/>
    <col min="15972" max="15972" width="6.5546875" style="162" customWidth="1"/>
    <col min="15973" max="15973" width="7" style="162" customWidth="1"/>
    <col min="15974" max="15974" width="5.88671875" style="162" customWidth="1"/>
    <col min="15975" max="15975" width="6.77734375" style="162" customWidth="1"/>
    <col min="15976" max="15976" width="7" style="162" customWidth="1"/>
    <col min="15977" max="15977" width="10" style="162" customWidth="1"/>
    <col min="15978" max="15978" width="9.5546875" style="162" customWidth="1"/>
    <col min="15979" max="15979" width="9.33203125" style="162" customWidth="1"/>
    <col min="15980" max="15981" width="7.21875" style="162" customWidth="1"/>
    <col min="15982" max="15982" width="0" style="162" hidden="1" customWidth="1"/>
    <col min="15983" max="15983" width="8.88671875" style="162" customWidth="1"/>
    <col min="15984" max="15984" width="0" style="162" hidden="1" customWidth="1"/>
    <col min="15985" max="15985" width="9.21875" style="162" customWidth="1"/>
    <col min="15986" max="15986" width="7.109375" style="162" customWidth="1"/>
    <col min="15987" max="15987" width="7.6640625" style="162" customWidth="1"/>
    <col min="15988" max="16011" width="0" style="162" hidden="1" customWidth="1"/>
    <col min="16012" max="16012" width="9.109375" style="162" customWidth="1"/>
    <col min="16013" max="16013" width="11.21875" style="162" customWidth="1"/>
    <col min="16014" max="16014" width="11" style="162" customWidth="1"/>
    <col min="16015" max="16128" width="9.109375" style="162"/>
    <col min="16129" max="16129" width="4.6640625" style="162" customWidth="1"/>
    <col min="16130" max="16130" width="28.5546875" style="162" customWidth="1"/>
    <col min="16131" max="16201" width="0" style="162" hidden="1" customWidth="1"/>
    <col min="16202" max="16202" width="10.44140625" style="162" customWidth="1"/>
    <col min="16203" max="16203" width="7" style="162" customWidth="1"/>
    <col min="16204" max="16205" width="0" style="162" hidden="1" customWidth="1"/>
    <col min="16206" max="16206" width="9.5546875" style="162" customWidth="1"/>
    <col min="16207" max="16207" width="9.21875" style="162" customWidth="1"/>
    <col min="16208" max="16208" width="9.88671875" style="162" customWidth="1"/>
    <col min="16209" max="16209" width="8.109375" style="162" customWidth="1"/>
    <col min="16210" max="16227" width="0" style="162" hidden="1" customWidth="1"/>
    <col min="16228" max="16228" width="6.5546875" style="162" customWidth="1"/>
    <col min="16229" max="16229" width="7" style="162" customWidth="1"/>
    <col min="16230" max="16230" width="5.88671875" style="162" customWidth="1"/>
    <col min="16231" max="16231" width="6.77734375" style="162" customWidth="1"/>
    <col min="16232" max="16232" width="7" style="162" customWidth="1"/>
    <col min="16233" max="16233" width="10" style="162" customWidth="1"/>
    <col min="16234" max="16234" width="9.5546875" style="162" customWidth="1"/>
    <col min="16235" max="16235" width="9.33203125" style="162" customWidth="1"/>
    <col min="16236" max="16237" width="7.21875" style="162" customWidth="1"/>
    <col min="16238" max="16238" width="0" style="162" hidden="1" customWidth="1"/>
    <col min="16239" max="16239" width="8.88671875" style="162" customWidth="1"/>
    <col min="16240" max="16240" width="0" style="162" hidden="1" customWidth="1"/>
    <col min="16241" max="16241" width="9.21875" style="162" customWidth="1"/>
    <col min="16242" max="16242" width="7.109375" style="162" customWidth="1"/>
    <col min="16243" max="16243" width="7.6640625" style="162" customWidth="1"/>
    <col min="16244" max="16267" width="0" style="162" hidden="1" customWidth="1"/>
    <col min="16268" max="16268" width="9.109375" style="162" customWidth="1"/>
    <col min="16269" max="16269" width="11.21875" style="162" customWidth="1"/>
    <col min="16270" max="16270" width="11" style="162" customWidth="1"/>
    <col min="16271" max="16384" width="9.109375" style="162"/>
  </cols>
  <sheetData>
    <row r="1" spans="1:148" s="4" customFormat="1" ht="73.5" customHeight="1" x14ac:dyDescent="0.25">
      <c r="A1" s="1"/>
      <c r="B1" s="545" t="s">
        <v>155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545"/>
      <c r="DE1" s="451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3"/>
      <c r="EK1" s="3"/>
      <c r="EL1" s="3"/>
      <c r="EM1" s="3"/>
      <c r="EN1" s="3"/>
      <c r="EO1" s="3"/>
      <c r="EP1" s="3"/>
      <c r="EQ1" s="3"/>
      <c r="ER1" s="3"/>
    </row>
    <row r="2" spans="1:148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454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43"/>
      <c r="BY2" s="532" t="s">
        <v>23</v>
      </c>
      <c r="BZ2" s="533" t="s">
        <v>24</v>
      </c>
      <c r="CA2" s="565"/>
      <c r="CB2" s="534"/>
      <c r="CC2" s="485" t="s">
        <v>25</v>
      </c>
      <c r="CD2" s="484" t="s">
        <v>26</v>
      </c>
      <c r="CE2" s="521"/>
      <c r="CF2" s="521" t="s">
        <v>27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64" t="s">
        <v>144</v>
      </c>
      <c r="CZ2" s="564"/>
      <c r="DA2" s="510" t="s">
        <v>32</v>
      </c>
      <c r="DB2" s="511"/>
      <c r="DC2" s="511"/>
      <c r="DD2" s="512"/>
      <c r="DE2" s="521" t="s">
        <v>28</v>
      </c>
      <c r="DF2" s="516" t="s">
        <v>33</v>
      </c>
      <c r="DG2" s="517"/>
      <c r="DH2" s="517"/>
      <c r="DI2" s="517"/>
      <c r="DJ2" s="517"/>
      <c r="DK2" s="518"/>
      <c r="DL2" s="519" t="s">
        <v>34</v>
      </c>
      <c r="DM2" s="483" t="s">
        <v>35</v>
      </c>
      <c r="DN2" s="483"/>
      <c r="DO2" s="483"/>
      <c r="DP2" s="483"/>
      <c r="DQ2" s="483"/>
      <c r="DR2" s="486" t="s">
        <v>36</v>
      </c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7"/>
      <c r="EE2" s="488"/>
      <c r="EF2" s="483" t="s">
        <v>37</v>
      </c>
      <c r="EG2" s="483"/>
      <c r="EH2" s="483"/>
      <c r="EI2" s="483"/>
    </row>
    <row r="3" spans="1:148" s="16" customFormat="1" ht="49.8" customHeight="1" x14ac:dyDescent="0.3">
      <c r="A3" s="546"/>
      <c r="B3" s="546"/>
      <c r="C3" s="452" t="s">
        <v>38</v>
      </c>
      <c r="D3" s="444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455"/>
      <c r="U3" s="445"/>
      <c r="V3" s="446"/>
      <c r="W3" s="13" t="s">
        <v>43</v>
      </c>
      <c r="X3" s="446" t="s">
        <v>44</v>
      </c>
      <c r="Y3" s="446" t="s">
        <v>45</v>
      </c>
      <c r="Z3" s="14"/>
      <c r="AA3" s="14"/>
      <c r="AB3" s="14"/>
      <c r="AC3" s="447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66"/>
      <c r="CB3" s="520"/>
      <c r="CC3" s="485"/>
      <c r="CD3" s="484"/>
      <c r="CE3" s="522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64"/>
      <c r="CZ3" s="564"/>
      <c r="DA3" s="513"/>
      <c r="DB3" s="514"/>
      <c r="DC3" s="514"/>
      <c r="DD3" s="515"/>
      <c r="DE3" s="523"/>
      <c r="DF3" s="484" t="s">
        <v>66</v>
      </c>
      <c r="DG3" s="484"/>
      <c r="DH3" s="484" t="s">
        <v>67</v>
      </c>
      <c r="DI3" s="484"/>
      <c r="DJ3" s="480" t="s">
        <v>68</v>
      </c>
      <c r="DK3" s="480" t="s">
        <v>69</v>
      </c>
      <c r="DL3" s="519"/>
      <c r="DM3" s="483"/>
      <c r="DN3" s="483"/>
      <c r="DO3" s="483"/>
      <c r="DP3" s="483"/>
      <c r="DQ3" s="483"/>
      <c r="DR3" s="473" t="s">
        <v>54</v>
      </c>
      <c r="DS3" s="474"/>
      <c r="DT3" s="474"/>
      <c r="DU3" s="474"/>
      <c r="DV3" s="475"/>
      <c r="DW3" s="476" t="s">
        <v>53</v>
      </c>
      <c r="DX3" s="477"/>
      <c r="DY3" s="477"/>
      <c r="DZ3" s="477"/>
      <c r="EA3" s="478"/>
      <c r="EB3" s="479" t="s">
        <v>52</v>
      </c>
      <c r="EC3" s="479"/>
      <c r="ED3" s="479"/>
      <c r="EE3" s="479"/>
      <c r="EF3" s="483"/>
      <c r="EG3" s="483"/>
      <c r="EH3" s="483"/>
      <c r="EI3" s="483"/>
    </row>
    <row r="4" spans="1:148" s="16" customFormat="1" ht="67.2" customHeight="1" x14ac:dyDescent="0.3">
      <c r="A4" s="497"/>
      <c r="B4" s="546"/>
      <c r="C4" s="17" t="s">
        <v>51</v>
      </c>
      <c r="D4" s="440" t="s">
        <v>51</v>
      </c>
      <c r="E4" s="444" t="s">
        <v>50</v>
      </c>
      <c r="F4" s="444" t="s">
        <v>51</v>
      </c>
      <c r="G4" s="444" t="s">
        <v>70</v>
      </c>
      <c r="H4" s="444" t="s">
        <v>71</v>
      </c>
      <c r="I4" s="444" t="s">
        <v>50</v>
      </c>
      <c r="J4" s="444" t="s">
        <v>51</v>
      </c>
      <c r="K4" s="447" t="s">
        <v>50</v>
      </c>
      <c r="L4" s="447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453" t="s">
        <v>51</v>
      </c>
      <c r="S4" s="453" t="s">
        <v>70</v>
      </c>
      <c r="T4" s="453" t="s">
        <v>71</v>
      </c>
      <c r="U4" s="448" t="s">
        <v>50</v>
      </c>
      <c r="V4" s="448" t="s">
        <v>51</v>
      </c>
      <c r="W4" s="14" t="s">
        <v>73</v>
      </c>
      <c r="X4" s="448" t="s">
        <v>74</v>
      </c>
      <c r="Y4" s="21"/>
      <c r="Z4" s="14" t="s">
        <v>50</v>
      </c>
      <c r="AA4" s="14" t="s">
        <v>51</v>
      </c>
      <c r="AB4" s="14" t="s">
        <v>50</v>
      </c>
      <c r="AC4" s="447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441" t="s">
        <v>39</v>
      </c>
      <c r="BF4" s="442" t="s">
        <v>76</v>
      </c>
      <c r="BG4" s="28" t="s">
        <v>60</v>
      </c>
      <c r="BH4" s="29" t="s">
        <v>50</v>
      </c>
      <c r="BI4" s="441" t="s">
        <v>51</v>
      </c>
      <c r="BJ4" s="441" t="s">
        <v>70</v>
      </c>
      <c r="BK4" s="441" t="s">
        <v>77</v>
      </c>
      <c r="BL4" s="30" t="s">
        <v>50</v>
      </c>
      <c r="BM4" s="440" t="s">
        <v>51</v>
      </c>
      <c r="BN4" s="440" t="s">
        <v>70</v>
      </c>
      <c r="BO4" s="441" t="s">
        <v>78</v>
      </c>
      <c r="BP4" s="29" t="s">
        <v>50</v>
      </c>
      <c r="BQ4" s="31" t="s">
        <v>51</v>
      </c>
      <c r="BR4" s="440" t="s">
        <v>70</v>
      </c>
      <c r="BS4" s="441" t="s">
        <v>78</v>
      </c>
      <c r="BT4" s="32" t="s">
        <v>79</v>
      </c>
      <c r="BU4" s="32" t="s">
        <v>80</v>
      </c>
      <c r="BV4" s="25" t="s">
        <v>51</v>
      </c>
      <c r="BW4" s="441" t="s">
        <v>70</v>
      </c>
      <c r="BX4" s="441" t="s">
        <v>81</v>
      </c>
      <c r="BY4" s="484"/>
      <c r="BZ4" s="449" t="s">
        <v>152</v>
      </c>
      <c r="CA4" s="442" t="s">
        <v>82</v>
      </c>
      <c r="CB4" s="442" t="s">
        <v>83</v>
      </c>
      <c r="CC4" s="484"/>
      <c r="CD4" s="484"/>
      <c r="CE4" s="441" t="s">
        <v>84</v>
      </c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441" t="s">
        <v>90</v>
      </c>
      <c r="CO4" s="441" t="s">
        <v>91</v>
      </c>
      <c r="CP4" s="24" t="s">
        <v>92</v>
      </c>
      <c r="CQ4" s="441" t="s">
        <v>147</v>
      </c>
      <c r="CR4" s="24" t="s">
        <v>94</v>
      </c>
      <c r="CS4" s="24" t="s">
        <v>95</v>
      </c>
      <c r="CT4" s="441" t="s">
        <v>96</v>
      </c>
      <c r="CU4" s="25" t="s">
        <v>97</v>
      </c>
      <c r="CV4" s="450" t="s">
        <v>50</v>
      </c>
      <c r="CW4" s="450" t="s">
        <v>51</v>
      </c>
      <c r="CX4" s="450" t="s">
        <v>70</v>
      </c>
      <c r="CY4" s="450" t="s">
        <v>82</v>
      </c>
      <c r="CZ4" s="450" t="s">
        <v>83</v>
      </c>
      <c r="DA4" s="25" t="s">
        <v>50</v>
      </c>
      <c r="DB4" s="25" t="s">
        <v>51</v>
      </c>
      <c r="DC4" s="25" t="s">
        <v>70</v>
      </c>
      <c r="DD4" s="25" t="s">
        <v>98</v>
      </c>
      <c r="DE4" s="522"/>
      <c r="DF4" s="25" t="s">
        <v>50</v>
      </c>
      <c r="DG4" s="25" t="s">
        <v>51</v>
      </c>
      <c r="DH4" s="25" t="s">
        <v>50</v>
      </c>
      <c r="DI4" s="25" t="s">
        <v>51</v>
      </c>
      <c r="DJ4" s="480"/>
      <c r="DK4" s="480"/>
      <c r="DL4" s="520"/>
      <c r="DM4" s="441" t="s">
        <v>99</v>
      </c>
      <c r="DN4" s="441" t="s">
        <v>100</v>
      </c>
      <c r="DO4" s="441" t="s">
        <v>101</v>
      </c>
      <c r="DP4" s="440" t="s">
        <v>83</v>
      </c>
      <c r="DQ4" s="440" t="s">
        <v>102</v>
      </c>
      <c r="DR4" s="441" t="s">
        <v>99</v>
      </c>
      <c r="DS4" s="441" t="s">
        <v>100</v>
      </c>
      <c r="DT4" s="441" t="s">
        <v>101</v>
      </c>
      <c r="DU4" s="440" t="s">
        <v>83</v>
      </c>
      <c r="DV4" s="440" t="s">
        <v>102</v>
      </c>
      <c r="DW4" s="441" t="s">
        <v>99</v>
      </c>
      <c r="DX4" s="441" t="s">
        <v>103</v>
      </c>
      <c r="DY4" s="441" t="s">
        <v>101</v>
      </c>
      <c r="DZ4" s="440" t="s">
        <v>83</v>
      </c>
      <c r="EA4" s="440" t="s">
        <v>102</v>
      </c>
      <c r="EB4" s="441" t="s">
        <v>99</v>
      </c>
      <c r="EC4" s="441" t="s">
        <v>101</v>
      </c>
      <c r="ED4" s="440" t="s">
        <v>83</v>
      </c>
      <c r="EE4" s="440" t="s">
        <v>102</v>
      </c>
      <c r="EF4" s="442" t="s">
        <v>99</v>
      </c>
      <c r="EG4" s="442" t="s">
        <v>101</v>
      </c>
      <c r="EH4" s="28" t="s">
        <v>83</v>
      </c>
      <c r="EI4" s="440" t="s">
        <v>102</v>
      </c>
      <c r="EK4" s="37" t="s">
        <v>106</v>
      </c>
      <c r="EL4" s="37" t="s">
        <v>83</v>
      </c>
      <c r="EM4" s="16" t="s">
        <v>107</v>
      </c>
    </row>
    <row r="5" spans="1:148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0">
        <v>6100</v>
      </c>
      <c r="F5" s="40">
        <v>6100</v>
      </c>
      <c r="G5" s="40">
        <f t="shared" ref="G5:G23" si="0">F5/E5*100</f>
        <v>100</v>
      </c>
      <c r="H5" s="40" t="e">
        <f>F5-#REF!</f>
        <v>#REF!</v>
      </c>
      <c r="I5" s="40">
        <v>3647</v>
      </c>
      <c r="J5" s="40">
        <v>3647</v>
      </c>
      <c r="K5" s="38">
        <v>1500</v>
      </c>
      <c r="L5" s="38">
        <v>1279</v>
      </c>
      <c r="M5" s="38"/>
      <c r="N5" s="40">
        <v>3647</v>
      </c>
      <c r="O5" s="38">
        <v>3647</v>
      </c>
      <c r="P5" s="43"/>
      <c r="Q5" s="402">
        <v>5204</v>
      </c>
      <c r="R5" s="43">
        <v>5204</v>
      </c>
      <c r="S5" s="43">
        <f t="shared" ref="S5:S29" si="1">R5/Q5*100</f>
        <v>100</v>
      </c>
      <c r="T5" s="43" t="e">
        <f>R5-#REF!</f>
        <v>#REF!</v>
      </c>
      <c r="U5" s="38"/>
      <c r="V5" s="43"/>
      <c r="W5" s="46"/>
      <c r="X5" s="43"/>
      <c r="Y5" s="47"/>
      <c r="Z5" s="50">
        <v>465</v>
      </c>
      <c r="AA5" s="49">
        <v>465</v>
      </c>
      <c r="AB5" s="50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38">
        <v>150</v>
      </c>
      <c r="AK5" s="38">
        <v>150</v>
      </c>
      <c r="AL5" s="38"/>
      <c r="AM5" s="38"/>
      <c r="AN5" s="38"/>
      <c r="AO5" s="38"/>
      <c r="AP5" s="38"/>
      <c r="AQ5" s="38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4">
        <v>3547</v>
      </c>
      <c r="BI5" s="54">
        <v>3547</v>
      </c>
      <c r="BJ5" s="55">
        <f>BI5/BH5*100</f>
        <v>100</v>
      </c>
      <c r="BK5" s="55" t="e">
        <f>BI5-#REF!</f>
        <v>#REF!</v>
      </c>
      <c r="BL5" s="54">
        <v>3300</v>
      </c>
      <c r="BM5" s="54">
        <v>3350</v>
      </c>
      <c r="BN5" s="55">
        <f>BM5/BL5*100</f>
        <v>101.51515151515152</v>
      </c>
      <c r="BO5" s="55" t="e">
        <f>BM5-#REF!</f>
        <v>#REF!</v>
      </c>
      <c r="BP5" s="54">
        <v>8000</v>
      </c>
      <c r="BQ5" s="55">
        <v>30453</v>
      </c>
      <c r="BR5" s="55">
        <f>BQ5/BP5*100</f>
        <v>380.66249999999997</v>
      </c>
      <c r="BS5" s="55" t="e">
        <f>BQ5-#REF!</f>
        <v>#REF!</v>
      </c>
      <c r="BT5" s="54">
        <v>19000</v>
      </c>
      <c r="BU5" s="54">
        <v>25300</v>
      </c>
      <c r="BV5" s="385">
        <v>2031</v>
      </c>
      <c r="BW5" s="55">
        <f>BV5/BU5*100</f>
        <v>8.0276679841897227</v>
      </c>
      <c r="BX5" s="54" t="e">
        <f>BV5-#REF!</f>
        <v>#REF!</v>
      </c>
      <c r="BY5" s="54"/>
      <c r="BZ5" s="54"/>
      <c r="CA5" s="85">
        <v>2079</v>
      </c>
      <c r="CB5" s="85">
        <v>5300</v>
      </c>
      <c r="CC5" s="56">
        <f>((BM5*0.45)+(BQ5*0.34)+(BV5/1.33*0.18)+(CB5*0.2))/DL5*10</f>
        <v>33.690048967197164</v>
      </c>
      <c r="CD5" s="57" t="e">
        <f>(BO5*0.45+BS5*0.35+(BX5/1.33*0.17))/DL5*10</f>
        <v>#REF!</v>
      </c>
      <c r="CE5" s="57">
        <v>23.1</v>
      </c>
      <c r="CF5" s="43">
        <v>1610</v>
      </c>
      <c r="CG5" s="45">
        <v>1500</v>
      </c>
      <c r="CH5" s="80">
        <v>1817</v>
      </c>
      <c r="CI5" s="58">
        <v>6604</v>
      </c>
      <c r="CJ5" s="59">
        <f>CL5+CN5</f>
        <v>6604</v>
      </c>
      <c r="CK5" s="60">
        <v>200</v>
      </c>
      <c r="CL5" s="43">
        <v>414</v>
      </c>
      <c r="CM5" s="43"/>
      <c r="CN5" s="43">
        <v>6190</v>
      </c>
      <c r="CO5" s="43">
        <f t="shared" ref="CO5:CO24" si="2">CN5-EK5</f>
        <v>0</v>
      </c>
      <c r="CP5" s="43">
        <v>17579</v>
      </c>
      <c r="CQ5" s="43">
        <f t="shared" ref="CQ5:CQ24" si="3">CP5-EL5</f>
        <v>0</v>
      </c>
      <c r="CR5" s="61">
        <f t="shared" ref="CR5:CR30" si="4">CP5/CN5*10</f>
        <v>28.39903069466882</v>
      </c>
      <c r="CS5" s="62">
        <v>400</v>
      </c>
      <c r="CT5" s="62">
        <f t="shared" ref="CT5:CT24" si="5">CJ5/CI5*100</f>
        <v>100</v>
      </c>
      <c r="CU5" s="64"/>
      <c r="CV5" s="64"/>
      <c r="CW5" s="64"/>
      <c r="CX5" s="64"/>
      <c r="CY5" s="64"/>
      <c r="CZ5" s="64"/>
      <c r="DA5" s="65">
        <v>5000</v>
      </c>
      <c r="DB5" s="64">
        <v>2687</v>
      </c>
      <c r="DC5" s="66">
        <f>DB5/DA5*100</f>
        <v>53.74</v>
      </c>
      <c r="DD5" s="64">
        <f t="shared" ref="DD5:DD26" si="6">DB5-EM5</f>
        <v>251</v>
      </c>
      <c r="DE5" s="43">
        <v>7</v>
      </c>
      <c r="DF5" s="62">
        <v>384</v>
      </c>
      <c r="DG5" s="64">
        <v>384</v>
      </c>
      <c r="DH5" s="62">
        <v>1383</v>
      </c>
      <c r="DI5" s="64">
        <v>1731</v>
      </c>
      <c r="DJ5" s="67"/>
      <c r="DK5" s="67">
        <v>28</v>
      </c>
      <c r="DL5" s="68">
        <v>3917</v>
      </c>
      <c r="DM5" s="69">
        <v>110</v>
      </c>
      <c r="DN5" s="69"/>
      <c r="DO5" s="69">
        <v>110</v>
      </c>
      <c r="DP5" s="51">
        <v>2118</v>
      </c>
      <c r="DQ5" s="70">
        <f>DP5/DO5*10</f>
        <v>192.54545454545453</v>
      </c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K5" s="43">
        <v>6190</v>
      </c>
      <c r="EL5" s="43">
        <v>17579</v>
      </c>
      <c r="EM5" s="64">
        <v>2436</v>
      </c>
    </row>
    <row r="6" spans="1:148" s="71" customFormat="1" ht="29.25" customHeight="1" x14ac:dyDescent="0.25">
      <c r="A6" s="38">
        <v>2</v>
      </c>
      <c r="B6" s="72" t="s">
        <v>109</v>
      </c>
      <c r="C6" s="39"/>
      <c r="D6" s="40"/>
      <c r="E6" s="40">
        <v>896</v>
      </c>
      <c r="F6" s="40">
        <v>896</v>
      </c>
      <c r="G6" s="40">
        <f t="shared" si="0"/>
        <v>100</v>
      </c>
      <c r="H6" s="40" t="e">
        <f>F6-#REF!</f>
        <v>#REF!</v>
      </c>
      <c r="I6" s="40">
        <v>0</v>
      </c>
      <c r="J6" s="40"/>
      <c r="K6" s="38">
        <v>0</v>
      </c>
      <c r="L6" s="38"/>
      <c r="M6" s="38"/>
      <c r="N6" s="40">
        <v>0</v>
      </c>
      <c r="O6" s="38"/>
      <c r="P6" s="43"/>
      <c r="Q6" s="402">
        <v>896</v>
      </c>
      <c r="R6" s="38">
        <v>896</v>
      </c>
      <c r="S6" s="43">
        <f t="shared" si="1"/>
        <v>100</v>
      </c>
      <c r="T6" s="43" t="e">
        <f>R6-#REF!</f>
        <v>#REF!</v>
      </c>
      <c r="U6" s="38"/>
      <c r="V6" s="43"/>
      <c r="W6" s="73"/>
      <c r="X6" s="43"/>
      <c r="Y6" s="74"/>
      <c r="Z6" s="76"/>
      <c r="AA6" s="38"/>
      <c r="AB6" s="76">
        <v>0</v>
      </c>
      <c r="AC6" s="50"/>
      <c r="AD6" s="76"/>
      <c r="AE6" s="76"/>
      <c r="AF6" s="76"/>
      <c r="AG6" s="76"/>
      <c r="AH6" s="38"/>
      <c r="AI6" s="38"/>
      <c r="AJ6" s="38"/>
      <c r="AK6" s="38"/>
      <c r="AL6" s="38"/>
      <c r="AM6" s="38"/>
      <c r="AN6" s="38"/>
      <c r="AO6" s="38"/>
      <c r="AP6" s="38"/>
      <c r="AQ6" s="38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4"/>
      <c r="BI6" s="54"/>
      <c r="BJ6" s="55"/>
      <c r="BK6" s="55" t="e">
        <f>BI6-#REF!</f>
        <v>#REF!</v>
      </c>
      <c r="BL6" s="54"/>
      <c r="BM6" s="54"/>
      <c r="BN6" s="55"/>
      <c r="BO6" s="55" t="e">
        <f>BM6-#REF!</f>
        <v>#REF!</v>
      </c>
      <c r="BP6" s="54"/>
      <c r="BQ6" s="54"/>
      <c r="BR6" s="55"/>
      <c r="BS6" s="55" t="e">
        <f>BQ6-#REF!</f>
        <v>#REF!</v>
      </c>
      <c r="BT6" s="54"/>
      <c r="BU6" s="54"/>
      <c r="BV6" s="54"/>
      <c r="BW6" s="55"/>
      <c r="BX6" s="54" t="e">
        <f>BV6-#REF!</f>
        <v>#REF!</v>
      </c>
      <c r="BY6" s="54"/>
      <c r="BZ6" s="54"/>
      <c r="CA6" s="38"/>
      <c r="CB6" s="38"/>
      <c r="CC6" s="56"/>
      <c r="CD6" s="57"/>
      <c r="CE6" s="57"/>
      <c r="CF6" s="57"/>
      <c r="CG6" s="56"/>
      <c r="CH6" s="57"/>
      <c r="CI6" s="58">
        <v>896</v>
      </c>
      <c r="CJ6" s="59">
        <f t="shared" ref="CJ6:CJ27" si="7">CL6+CN6</f>
        <v>896</v>
      </c>
      <c r="CK6" s="60"/>
      <c r="CL6" s="43"/>
      <c r="CM6" s="43"/>
      <c r="CN6" s="43">
        <v>896</v>
      </c>
      <c r="CO6" s="43">
        <f t="shared" si="2"/>
        <v>0</v>
      </c>
      <c r="CP6" s="43">
        <v>1801</v>
      </c>
      <c r="CQ6" s="43">
        <f t="shared" si="3"/>
        <v>0</v>
      </c>
      <c r="CR6" s="61">
        <f t="shared" si="4"/>
        <v>20.100446428571427</v>
      </c>
      <c r="CS6" s="62"/>
      <c r="CT6" s="62">
        <f t="shared" si="5"/>
        <v>100</v>
      </c>
      <c r="CU6" s="64"/>
      <c r="CV6" s="66"/>
      <c r="CW6" s="66"/>
      <c r="CX6" s="66"/>
      <c r="CY6" s="66"/>
      <c r="CZ6" s="66"/>
      <c r="DA6" s="65">
        <v>896</v>
      </c>
      <c r="DB6" s="64">
        <v>896</v>
      </c>
      <c r="DC6" s="64">
        <f t="shared" ref="DC6:DC30" si="8">DB6/DA6*100</f>
        <v>100</v>
      </c>
      <c r="DD6" s="64">
        <f t="shared" si="6"/>
        <v>0</v>
      </c>
      <c r="DE6" s="57"/>
      <c r="DF6" s="63"/>
      <c r="DG6" s="66"/>
      <c r="DH6" s="62">
        <v>234</v>
      </c>
      <c r="DI6" s="64">
        <v>269</v>
      </c>
      <c r="DJ6" s="67"/>
      <c r="DK6" s="67"/>
      <c r="DL6" s="68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K6" s="43">
        <v>896</v>
      </c>
      <c r="EL6" s="43">
        <v>1801</v>
      </c>
      <c r="EM6" s="64">
        <v>896</v>
      </c>
    </row>
    <row r="7" spans="1:148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0">
        <v>1800</v>
      </c>
      <c r="F7" s="40">
        <v>1800</v>
      </c>
      <c r="G7" s="40">
        <f t="shared" si="0"/>
        <v>100</v>
      </c>
      <c r="H7" s="40" t="e">
        <f>F7-#REF!</f>
        <v>#REF!</v>
      </c>
      <c r="I7" s="40">
        <v>1614</v>
      </c>
      <c r="J7" s="40">
        <v>1614</v>
      </c>
      <c r="K7" s="38">
        <v>521</v>
      </c>
      <c r="L7" s="38">
        <v>521</v>
      </c>
      <c r="M7" s="38"/>
      <c r="N7" s="40">
        <v>1614</v>
      </c>
      <c r="O7" s="38"/>
      <c r="P7" s="43"/>
      <c r="Q7" s="402">
        <v>1267</v>
      </c>
      <c r="R7" s="43">
        <v>1267</v>
      </c>
      <c r="S7" s="43">
        <f t="shared" si="1"/>
        <v>100</v>
      </c>
      <c r="T7" s="43" t="e">
        <f>R7-#REF!</f>
        <v>#REF!</v>
      </c>
      <c r="U7" s="38"/>
      <c r="V7" s="43"/>
      <c r="W7" s="73"/>
      <c r="X7" s="43"/>
      <c r="Y7" s="43"/>
      <c r="Z7" s="76">
        <v>300</v>
      </c>
      <c r="AA7" s="38">
        <v>300</v>
      </c>
      <c r="AB7" s="76">
        <v>0</v>
      </c>
      <c r="AC7" s="79"/>
      <c r="AD7" s="76"/>
      <c r="AE7" s="76"/>
      <c r="AF7" s="76"/>
      <c r="AG7" s="76"/>
      <c r="AH7" s="38"/>
      <c r="AI7" s="38"/>
      <c r="AJ7" s="38"/>
      <c r="AK7" s="38"/>
      <c r="AL7" s="38"/>
      <c r="AM7" s="38"/>
      <c r="AN7" s="38"/>
      <c r="AO7" s="38"/>
      <c r="AP7" s="38"/>
      <c r="AQ7" s="38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4">
        <v>1439</v>
      </c>
      <c r="BI7" s="54">
        <v>1439</v>
      </c>
      <c r="BJ7" s="55">
        <f t="shared" ref="BJ7:BJ20" si="9">BI7/BH7*100</f>
        <v>100</v>
      </c>
      <c r="BK7" s="55" t="e">
        <f>BI7-#REF!</f>
        <v>#REF!</v>
      </c>
      <c r="BL7" s="54">
        <v>1200</v>
      </c>
      <c r="BM7" s="54">
        <v>1205</v>
      </c>
      <c r="BN7" s="55">
        <f t="shared" ref="BN7:BN20" si="10">BM7/BL7*100</f>
        <v>100.41666666666667</v>
      </c>
      <c r="BO7" s="55" t="e">
        <f>BM7-#REF!</f>
        <v>#REF!</v>
      </c>
      <c r="BP7" s="54">
        <v>4500</v>
      </c>
      <c r="BQ7" s="55">
        <v>6917</v>
      </c>
      <c r="BR7" s="55">
        <f t="shared" ref="BR7:BR19" si="11">BQ7/BP7*100</f>
        <v>153.71111111111111</v>
      </c>
      <c r="BS7" s="55" t="e">
        <f>BQ7-#REF!</f>
        <v>#REF!</v>
      </c>
      <c r="BT7" s="54">
        <v>10000</v>
      </c>
      <c r="BU7" s="54">
        <v>13000</v>
      </c>
      <c r="BV7" s="385">
        <v>9668</v>
      </c>
      <c r="BW7" s="55">
        <f t="shared" ref="BW7:BW30" si="12">BV7/BU7*100</f>
        <v>74.369230769230768</v>
      </c>
      <c r="BX7" s="54" t="e">
        <f>BV7-#REF!</f>
        <v>#REF!</v>
      </c>
      <c r="BY7" s="55">
        <v>1210</v>
      </c>
      <c r="BZ7" s="55"/>
      <c r="CA7" s="43">
        <v>800</v>
      </c>
      <c r="CB7" s="43">
        <v>1418</v>
      </c>
      <c r="CC7" s="56">
        <f t="shared" ref="CC7:CC20" si="13">((BM7*0.45)+(BQ7*0.34)+(BV7/1.33*0.18)+(CB7*0.2))/DL7*10</f>
        <v>28.738508185903584</v>
      </c>
      <c r="CD7" s="57" t="e">
        <f t="shared" ref="CD7:CD20" si="14">(BO7*0.45+BS7*0.35+(BX7/1.33*0.17))/DL7*10</f>
        <v>#REF!</v>
      </c>
      <c r="CE7" s="57">
        <v>18.899999999999999</v>
      </c>
      <c r="CF7" s="80">
        <v>521</v>
      </c>
      <c r="CG7" s="45">
        <v>521</v>
      </c>
      <c r="CH7" s="80">
        <v>521</v>
      </c>
      <c r="CI7" s="58">
        <v>1788</v>
      </c>
      <c r="CJ7" s="59">
        <f t="shared" si="7"/>
        <v>1788</v>
      </c>
      <c r="CK7" s="60">
        <v>286</v>
      </c>
      <c r="CL7" s="43">
        <v>250</v>
      </c>
      <c r="CM7" s="43"/>
      <c r="CN7" s="43">
        <v>1538</v>
      </c>
      <c r="CO7" s="43">
        <f t="shared" si="2"/>
        <v>0</v>
      </c>
      <c r="CP7" s="43">
        <v>5244.6</v>
      </c>
      <c r="CQ7" s="43">
        <f t="shared" si="3"/>
        <v>0</v>
      </c>
      <c r="CR7" s="61">
        <f t="shared" si="4"/>
        <v>34.100130039011709</v>
      </c>
      <c r="CS7" s="62">
        <v>101</v>
      </c>
      <c r="CT7" s="62">
        <f t="shared" si="5"/>
        <v>100</v>
      </c>
      <c r="CU7" s="64"/>
      <c r="CV7" s="66"/>
      <c r="CW7" s="66"/>
      <c r="CX7" s="66"/>
      <c r="CY7" s="66"/>
      <c r="CZ7" s="66"/>
      <c r="DA7" s="65">
        <v>1700</v>
      </c>
      <c r="DB7" s="65">
        <v>1220</v>
      </c>
      <c r="DC7" s="66">
        <f t="shared" si="8"/>
        <v>71.764705882352942</v>
      </c>
      <c r="DD7" s="64">
        <f t="shared" si="6"/>
        <v>0</v>
      </c>
      <c r="DE7" s="43"/>
      <c r="DF7" s="62">
        <v>93</v>
      </c>
      <c r="DG7" s="64"/>
      <c r="DH7" s="62">
        <v>370</v>
      </c>
      <c r="DI7" s="64">
        <v>455</v>
      </c>
      <c r="DJ7" s="67"/>
      <c r="DK7" s="67"/>
      <c r="DL7" s="67">
        <v>1561</v>
      </c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K7" s="43">
        <v>1538</v>
      </c>
      <c r="EL7" s="43">
        <v>5244.6</v>
      </c>
      <c r="EM7" s="65">
        <v>1220</v>
      </c>
    </row>
    <row r="8" spans="1:148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0">
        <v>550</v>
      </c>
      <c r="F8" s="40">
        <v>550</v>
      </c>
      <c r="G8" s="40">
        <f t="shared" si="0"/>
        <v>100</v>
      </c>
      <c r="H8" s="40" t="e">
        <f>F8-#REF!</f>
        <v>#REF!</v>
      </c>
      <c r="I8" s="40">
        <v>1516</v>
      </c>
      <c r="J8" s="40">
        <v>590</v>
      </c>
      <c r="K8" s="38">
        <v>423</v>
      </c>
      <c r="L8" s="38">
        <v>350</v>
      </c>
      <c r="M8" s="38"/>
      <c r="N8" s="40">
        <v>1516</v>
      </c>
      <c r="O8" s="38"/>
      <c r="P8" s="43"/>
      <c r="Q8" s="402">
        <v>334</v>
      </c>
      <c r="R8" s="43">
        <v>334</v>
      </c>
      <c r="S8" s="43">
        <f t="shared" si="1"/>
        <v>100</v>
      </c>
      <c r="T8" s="43" t="e">
        <f>R8-#REF!</f>
        <v>#REF!</v>
      </c>
      <c r="U8" s="38"/>
      <c r="V8" s="43"/>
      <c r="W8" s="73"/>
      <c r="X8" s="43"/>
      <c r="Y8" s="43">
        <v>1</v>
      </c>
      <c r="Z8" s="76"/>
      <c r="AA8" s="38"/>
      <c r="AB8" s="76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38">
        <v>20</v>
      </c>
      <c r="AK8" s="38">
        <v>10</v>
      </c>
      <c r="AL8" s="38"/>
      <c r="AM8" s="38"/>
      <c r="AN8" s="38"/>
      <c r="AO8" s="38"/>
      <c r="AP8" s="38"/>
      <c r="AQ8" s="38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4">
        <v>1461</v>
      </c>
      <c r="BI8" s="54">
        <v>1461</v>
      </c>
      <c r="BJ8" s="55">
        <f t="shared" si="9"/>
        <v>100</v>
      </c>
      <c r="BK8" s="55" t="e">
        <f>BI8-#REF!</f>
        <v>#REF!</v>
      </c>
      <c r="BL8" s="54">
        <v>500</v>
      </c>
      <c r="BM8" s="54">
        <v>700</v>
      </c>
      <c r="BN8" s="55">
        <f t="shared" si="10"/>
        <v>140</v>
      </c>
      <c r="BO8" s="55" t="e">
        <f>BM8-#REF!</f>
        <v>#REF!</v>
      </c>
      <c r="BP8" s="54">
        <v>1100</v>
      </c>
      <c r="BQ8" s="54">
        <v>787</v>
      </c>
      <c r="BR8" s="55">
        <f t="shared" si="11"/>
        <v>71.545454545454547</v>
      </c>
      <c r="BS8" s="55" t="e">
        <f>BQ8-#REF!</f>
        <v>#REF!</v>
      </c>
      <c r="BT8" s="54">
        <v>3000</v>
      </c>
      <c r="BU8" s="54">
        <v>3933</v>
      </c>
      <c r="BV8" s="54">
        <v>3980</v>
      </c>
      <c r="BW8" s="55">
        <f t="shared" si="12"/>
        <v>101.1950165268243</v>
      </c>
      <c r="BX8" s="54" t="e">
        <f>BV8-#REF!</f>
        <v>#REF!</v>
      </c>
      <c r="BY8" s="54"/>
      <c r="BZ8" s="54">
        <v>30</v>
      </c>
      <c r="CA8" s="38">
        <v>340</v>
      </c>
      <c r="CB8" s="38">
        <v>214</v>
      </c>
      <c r="CC8" s="56">
        <f t="shared" si="13"/>
        <v>23.327186704235537</v>
      </c>
      <c r="CD8" s="57" t="e">
        <f t="shared" si="14"/>
        <v>#REF!</v>
      </c>
      <c r="CE8" s="57">
        <v>17.7</v>
      </c>
      <c r="CF8" s="43">
        <v>423</v>
      </c>
      <c r="CG8" s="45">
        <v>423</v>
      </c>
      <c r="CH8" s="80">
        <v>423</v>
      </c>
      <c r="CI8" s="58">
        <v>634</v>
      </c>
      <c r="CJ8" s="59">
        <f t="shared" si="7"/>
        <v>634</v>
      </c>
      <c r="CK8" s="60"/>
      <c r="CL8" s="43">
        <v>244</v>
      </c>
      <c r="CM8" s="43"/>
      <c r="CN8" s="43">
        <v>390</v>
      </c>
      <c r="CO8" s="43">
        <f t="shared" si="2"/>
        <v>0</v>
      </c>
      <c r="CP8" s="43">
        <v>420</v>
      </c>
      <c r="CQ8" s="43">
        <f t="shared" si="3"/>
        <v>0</v>
      </c>
      <c r="CR8" s="61">
        <f t="shared" si="4"/>
        <v>10.769230769230768</v>
      </c>
      <c r="CS8" s="62">
        <v>10</v>
      </c>
      <c r="CT8" s="62">
        <f t="shared" si="5"/>
        <v>100</v>
      </c>
      <c r="CU8" s="64"/>
      <c r="CV8" s="64"/>
      <c r="CW8" s="64"/>
      <c r="CX8" s="64"/>
      <c r="CY8" s="64"/>
      <c r="CZ8" s="64"/>
      <c r="DA8" s="65">
        <v>530</v>
      </c>
      <c r="DB8" s="65">
        <v>540</v>
      </c>
      <c r="DC8" s="64">
        <f t="shared" si="8"/>
        <v>101.88679245283019</v>
      </c>
      <c r="DD8" s="64">
        <f t="shared" si="6"/>
        <v>0</v>
      </c>
      <c r="DE8" s="43"/>
      <c r="DF8" s="62">
        <v>93</v>
      </c>
      <c r="DG8" s="64"/>
      <c r="DH8" s="62">
        <v>106</v>
      </c>
      <c r="DI8" s="64">
        <v>75</v>
      </c>
      <c r="DJ8" s="67"/>
      <c r="DK8" s="403">
        <v>0</v>
      </c>
      <c r="DL8" s="68">
        <v>499</v>
      </c>
      <c r="DM8" s="69">
        <v>30</v>
      </c>
      <c r="DN8" s="69"/>
      <c r="DO8" s="69">
        <v>30</v>
      </c>
      <c r="DP8" s="51">
        <v>237</v>
      </c>
      <c r="DQ8" s="70">
        <f>DP8/DO8*10</f>
        <v>79</v>
      </c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K8" s="43">
        <v>390</v>
      </c>
      <c r="EL8" s="43">
        <v>420</v>
      </c>
      <c r="EM8" s="65">
        <v>540</v>
      </c>
    </row>
    <row r="9" spans="1:148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 t="e">
        <f>BI9-#REF!</f>
        <v>#REF!</v>
      </c>
      <c r="BL9" s="53">
        <v>750</v>
      </c>
      <c r="BM9" s="54">
        <v>1290</v>
      </c>
      <c r="BN9" s="55">
        <f t="shared" si="10"/>
        <v>172</v>
      </c>
      <c r="BO9" s="55" t="e">
        <f>BM9-#REF!</f>
        <v>#REF!</v>
      </c>
      <c r="BP9" s="53">
        <v>1600</v>
      </c>
      <c r="BQ9" s="54">
        <v>292</v>
      </c>
      <c r="BR9" s="55">
        <f t="shared" si="11"/>
        <v>18.25</v>
      </c>
      <c r="BS9" s="55" t="e">
        <f>BQ9-#REF!</f>
        <v>#REF!</v>
      </c>
      <c r="BT9" s="53">
        <v>4700</v>
      </c>
      <c r="BU9" s="53">
        <v>6700</v>
      </c>
      <c r="BV9" s="54">
        <v>11810</v>
      </c>
      <c r="BW9" s="55">
        <f t="shared" si="12"/>
        <v>176.26865671641792</v>
      </c>
      <c r="BX9" s="54" t="e">
        <f>BV9-#REF!</f>
        <v>#REF!</v>
      </c>
      <c r="BY9" s="54">
        <v>292</v>
      </c>
      <c r="BZ9" s="54">
        <v>43</v>
      </c>
      <c r="CA9" s="38">
        <v>1810</v>
      </c>
      <c r="CB9" s="38">
        <v>755</v>
      </c>
      <c r="CC9" s="56">
        <f t="shared" si="13"/>
        <v>27.541109576662741</v>
      </c>
      <c r="CD9" s="57" t="e">
        <f t="shared" si="14"/>
        <v>#REF!</v>
      </c>
      <c r="CE9" s="57">
        <v>18.100000000000001</v>
      </c>
      <c r="CF9" s="43">
        <v>480</v>
      </c>
      <c r="CG9" s="45">
        <v>480</v>
      </c>
      <c r="CH9" s="43">
        <v>391</v>
      </c>
      <c r="CI9" s="58">
        <v>1880</v>
      </c>
      <c r="CJ9" s="59">
        <f t="shared" si="7"/>
        <v>1880</v>
      </c>
      <c r="CK9" s="60"/>
      <c r="CL9" s="43">
        <v>20</v>
      </c>
      <c r="CM9" s="43"/>
      <c r="CN9" s="43">
        <v>1860</v>
      </c>
      <c r="CO9" s="43">
        <f t="shared" si="2"/>
        <v>0</v>
      </c>
      <c r="CP9" s="43">
        <v>3490</v>
      </c>
      <c r="CQ9" s="43">
        <f t="shared" si="3"/>
        <v>0</v>
      </c>
      <c r="CR9" s="61">
        <f t="shared" si="4"/>
        <v>18.763440860215056</v>
      </c>
      <c r="CS9" s="62">
        <v>95</v>
      </c>
      <c r="CT9" s="62">
        <f t="shared" si="5"/>
        <v>100</v>
      </c>
      <c r="CU9" s="64"/>
      <c r="CV9" s="64"/>
      <c r="CW9" s="64"/>
      <c r="CX9" s="64"/>
      <c r="CY9" s="64"/>
      <c r="CZ9" s="64"/>
      <c r="DA9" s="65">
        <v>1100</v>
      </c>
      <c r="DB9" s="64">
        <v>1180</v>
      </c>
      <c r="DC9" s="64">
        <f t="shared" si="8"/>
        <v>107.27272727272728</v>
      </c>
      <c r="DD9" s="64">
        <f t="shared" si="6"/>
        <v>88</v>
      </c>
      <c r="DE9" s="43">
        <v>3</v>
      </c>
      <c r="DF9" s="62">
        <v>99</v>
      </c>
      <c r="DG9" s="64">
        <v>99</v>
      </c>
      <c r="DH9" s="62">
        <v>363</v>
      </c>
      <c r="DI9" s="64">
        <v>363</v>
      </c>
      <c r="DJ9" s="67"/>
      <c r="DK9" s="472">
        <v>4.7</v>
      </c>
      <c r="DL9" s="68">
        <v>882</v>
      </c>
      <c r="DM9" s="69"/>
      <c r="DN9" s="69"/>
      <c r="DO9" s="69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K9" s="43">
        <v>1860</v>
      </c>
      <c r="EL9" s="43">
        <v>3490</v>
      </c>
      <c r="EM9" s="64">
        <v>1092</v>
      </c>
    </row>
    <row r="10" spans="1:148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9"/>
        <v>100</v>
      </c>
      <c r="BK10" s="55" t="e">
        <f>BI10-#REF!</f>
        <v>#REF!</v>
      </c>
      <c r="BL10" s="53">
        <v>380</v>
      </c>
      <c r="BM10" s="54">
        <v>160</v>
      </c>
      <c r="BN10" s="55">
        <f t="shared" si="10"/>
        <v>42.105263157894733</v>
      </c>
      <c r="BO10" s="55" t="e">
        <f>BM10-#REF!</f>
        <v>#REF!</v>
      </c>
      <c r="BP10" s="53">
        <v>3800</v>
      </c>
      <c r="BQ10" s="54">
        <v>3850</v>
      </c>
      <c r="BR10" s="55">
        <f t="shared" si="11"/>
        <v>101.31578947368421</v>
      </c>
      <c r="BS10" s="55" t="e">
        <f>BQ10-#REF!</f>
        <v>#REF!</v>
      </c>
      <c r="BT10" s="53"/>
      <c r="BU10" s="53"/>
      <c r="BV10" s="54"/>
      <c r="BW10" s="55"/>
      <c r="BX10" s="54" t="e">
        <f>BV10-#REF!</f>
        <v>#REF!</v>
      </c>
      <c r="BY10" s="54">
        <v>3850</v>
      </c>
      <c r="BZ10" s="54">
        <v>20</v>
      </c>
      <c r="CA10" s="85">
        <v>680</v>
      </c>
      <c r="CB10" s="85">
        <v>700</v>
      </c>
      <c r="CC10" s="56">
        <f t="shared" si="13"/>
        <v>24.651539708265805</v>
      </c>
      <c r="CD10" s="57" t="e">
        <f t="shared" si="14"/>
        <v>#REF!</v>
      </c>
      <c r="CE10" s="57">
        <v>15.2</v>
      </c>
      <c r="CF10" s="43">
        <v>90</v>
      </c>
      <c r="CG10" s="45">
        <v>140</v>
      </c>
      <c r="CH10" s="43">
        <v>90</v>
      </c>
      <c r="CI10" s="58">
        <v>760</v>
      </c>
      <c r="CJ10" s="59">
        <f t="shared" si="7"/>
        <v>760</v>
      </c>
      <c r="CK10" s="60"/>
      <c r="CL10" s="43">
        <v>45</v>
      </c>
      <c r="CM10" s="43"/>
      <c r="CN10" s="43">
        <v>715</v>
      </c>
      <c r="CO10" s="43">
        <f t="shared" si="2"/>
        <v>0</v>
      </c>
      <c r="CP10" s="43">
        <v>2088</v>
      </c>
      <c r="CQ10" s="43">
        <f t="shared" si="3"/>
        <v>0</v>
      </c>
      <c r="CR10" s="61">
        <f t="shared" si="4"/>
        <v>29.2027972027972</v>
      </c>
      <c r="CS10" s="62">
        <v>35</v>
      </c>
      <c r="CT10" s="62">
        <f t="shared" si="5"/>
        <v>100</v>
      </c>
      <c r="CU10" s="64"/>
      <c r="CV10" s="66"/>
      <c r="CW10" s="66"/>
      <c r="CX10" s="66"/>
      <c r="CY10" s="66"/>
      <c r="CZ10" s="66"/>
      <c r="DA10" s="65">
        <v>800</v>
      </c>
      <c r="DB10" s="64">
        <v>650</v>
      </c>
      <c r="DC10" s="64">
        <f t="shared" si="8"/>
        <v>81.25</v>
      </c>
      <c r="DD10" s="64">
        <f t="shared" si="6"/>
        <v>15</v>
      </c>
      <c r="DE10" s="43">
        <v>1</v>
      </c>
      <c r="DF10" s="62">
        <v>30</v>
      </c>
      <c r="DG10" s="64">
        <v>21</v>
      </c>
      <c r="DH10" s="62">
        <v>180</v>
      </c>
      <c r="DI10" s="64">
        <v>220</v>
      </c>
      <c r="DJ10" s="67"/>
      <c r="DK10" s="403">
        <v>0</v>
      </c>
      <c r="DL10" s="68">
        <v>617</v>
      </c>
      <c r="DM10" s="69">
        <v>40</v>
      </c>
      <c r="DN10" s="69"/>
      <c r="DO10" s="69">
        <v>40</v>
      </c>
      <c r="DP10" s="51">
        <v>402</v>
      </c>
      <c r="DQ10" s="70">
        <f t="shared" ref="DQ10:DQ15" si="15">DP10/DO10*10</f>
        <v>100.5</v>
      </c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K10" s="43">
        <v>715</v>
      </c>
      <c r="EL10" s="43">
        <v>2088</v>
      </c>
      <c r="EM10" s="64">
        <v>635</v>
      </c>
    </row>
    <row r="11" spans="1:148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9"/>
        <v>100</v>
      </c>
      <c r="BK11" s="55" t="e">
        <f>BI11-#REF!</f>
        <v>#REF!</v>
      </c>
      <c r="BL11" s="53">
        <v>230</v>
      </c>
      <c r="BM11" s="54">
        <v>315</v>
      </c>
      <c r="BN11" s="55">
        <f t="shared" si="10"/>
        <v>136.95652173913044</v>
      </c>
      <c r="BO11" s="55" t="e">
        <f>BM11-#REF!</f>
        <v>#REF!</v>
      </c>
      <c r="BP11" s="53">
        <v>680</v>
      </c>
      <c r="BQ11" s="54">
        <v>830</v>
      </c>
      <c r="BR11" s="55">
        <f t="shared" si="11"/>
        <v>122.05882352941177</v>
      </c>
      <c r="BS11" s="55" t="e">
        <f>BQ11-#REF!</f>
        <v>#REF!</v>
      </c>
      <c r="BT11" s="53">
        <v>1690</v>
      </c>
      <c r="BU11" s="53">
        <v>2200</v>
      </c>
      <c r="BV11" s="54">
        <v>2200</v>
      </c>
      <c r="BW11" s="55">
        <f t="shared" si="12"/>
        <v>100</v>
      </c>
      <c r="BX11" s="54" t="e">
        <f>BV11-#REF!</f>
        <v>#REF!</v>
      </c>
      <c r="BY11" s="54"/>
      <c r="BZ11" s="439">
        <v>0</v>
      </c>
      <c r="CA11" s="85">
        <v>450</v>
      </c>
      <c r="CB11" s="85">
        <v>480</v>
      </c>
      <c r="CC11" s="56">
        <f t="shared" si="13"/>
        <v>21.805182957393484</v>
      </c>
      <c r="CD11" s="57" t="e">
        <f t="shared" si="14"/>
        <v>#REF!</v>
      </c>
      <c r="CE11" s="57">
        <v>12.2</v>
      </c>
      <c r="CF11" s="80">
        <v>70</v>
      </c>
      <c r="CG11" s="45">
        <v>70</v>
      </c>
      <c r="CH11" s="80">
        <v>70</v>
      </c>
      <c r="CI11" s="58">
        <v>590</v>
      </c>
      <c r="CJ11" s="59">
        <f t="shared" si="7"/>
        <v>590</v>
      </c>
      <c r="CK11" s="60"/>
      <c r="CL11" s="43">
        <v>45</v>
      </c>
      <c r="CM11" s="43"/>
      <c r="CN11" s="43">
        <v>545</v>
      </c>
      <c r="CO11" s="43">
        <f t="shared" si="2"/>
        <v>0</v>
      </c>
      <c r="CP11" s="43">
        <v>1526</v>
      </c>
      <c r="CQ11" s="43">
        <f t="shared" si="3"/>
        <v>0</v>
      </c>
      <c r="CR11" s="61">
        <f t="shared" si="4"/>
        <v>28</v>
      </c>
      <c r="CS11" s="62">
        <v>40</v>
      </c>
      <c r="CT11" s="62">
        <f t="shared" si="5"/>
        <v>100</v>
      </c>
      <c r="CU11" s="64"/>
      <c r="CV11" s="66"/>
      <c r="CW11" s="66"/>
      <c r="CX11" s="66"/>
      <c r="CY11" s="66"/>
      <c r="CZ11" s="66"/>
      <c r="DA11" s="65">
        <v>500</v>
      </c>
      <c r="DB11" s="64">
        <v>520</v>
      </c>
      <c r="DC11" s="64">
        <f t="shared" si="8"/>
        <v>104</v>
      </c>
      <c r="DD11" s="64">
        <f t="shared" si="6"/>
        <v>10</v>
      </c>
      <c r="DE11" s="43">
        <v>1</v>
      </c>
      <c r="DF11" s="62">
        <v>15</v>
      </c>
      <c r="DG11" s="64">
        <v>15</v>
      </c>
      <c r="DH11" s="62">
        <v>131</v>
      </c>
      <c r="DI11" s="64">
        <v>140</v>
      </c>
      <c r="DJ11" s="67"/>
      <c r="DK11" s="403">
        <v>0</v>
      </c>
      <c r="DL11" s="68">
        <v>375</v>
      </c>
      <c r="DM11" s="69">
        <v>20</v>
      </c>
      <c r="DN11" s="69">
        <v>15</v>
      </c>
      <c r="DO11" s="69">
        <v>20</v>
      </c>
      <c r="DP11" s="51">
        <v>240</v>
      </c>
      <c r="DQ11" s="51">
        <f t="shared" si="15"/>
        <v>120</v>
      </c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K11" s="43">
        <v>545</v>
      </c>
      <c r="EL11" s="43">
        <v>1526</v>
      </c>
      <c r="EM11" s="64">
        <v>510</v>
      </c>
    </row>
    <row r="12" spans="1:148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9"/>
        <v>100</v>
      </c>
      <c r="BK12" s="55" t="e">
        <f>BI12-#REF!</f>
        <v>#REF!</v>
      </c>
      <c r="BL12" s="53">
        <v>1630</v>
      </c>
      <c r="BM12" s="54">
        <v>564</v>
      </c>
      <c r="BN12" s="55">
        <f t="shared" si="10"/>
        <v>34.601226993865033</v>
      </c>
      <c r="BO12" s="55" t="e">
        <f>BM12-#REF!</f>
        <v>#REF!</v>
      </c>
      <c r="BP12" s="53">
        <v>3700</v>
      </c>
      <c r="BQ12" s="54">
        <v>1990</v>
      </c>
      <c r="BR12" s="55">
        <f t="shared" si="11"/>
        <v>53.783783783783775</v>
      </c>
      <c r="BS12" s="55" t="e">
        <f>BQ12-#REF!</f>
        <v>#REF!</v>
      </c>
      <c r="BT12" s="53">
        <v>3600</v>
      </c>
      <c r="BU12" s="53">
        <v>4800</v>
      </c>
      <c r="BV12" s="54">
        <v>7902</v>
      </c>
      <c r="BW12" s="55">
        <f t="shared" si="12"/>
        <v>164.625</v>
      </c>
      <c r="BX12" s="54" t="e">
        <f>BV12-#REF!</f>
        <v>#REF!</v>
      </c>
      <c r="BY12" s="54">
        <v>1990</v>
      </c>
      <c r="BZ12" s="54">
        <v>400</v>
      </c>
      <c r="CA12" s="38">
        <v>1230</v>
      </c>
      <c r="CB12" s="38">
        <v>1336</v>
      </c>
      <c r="CC12" s="56">
        <f t="shared" si="13"/>
        <v>15.093499394291319</v>
      </c>
      <c r="CD12" s="57" t="e">
        <f t="shared" si="14"/>
        <v>#REF!</v>
      </c>
      <c r="CE12" s="57">
        <v>10</v>
      </c>
      <c r="CF12" s="80">
        <v>250</v>
      </c>
      <c r="CG12" s="45">
        <v>250</v>
      </c>
      <c r="CH12" s="80">
        <v>250</v>
      </c>
      <c r="CI12" s="58">
        <v>1380</v>
      </c>
      <c r="CJ12" s="59">
        <f t="shared" si="7"/>
        <v>1380</v>
      </c>
      <c r="CK12" s="60">
        <v>162</v>
      </c>
      <c r="CL12" s="43"/>
      <c r="CM12" s="43"/>
      <c r="CN12" s="43">
        <v>1380</v>
      </c>
      <c r="CO12" s="43">
        <f t="shared" si="2"/>
        <v>0</v>
      </c>
      <c r="CP12" s="43">
        <v>4290</v>
      </c>
      <c r="CQ12" s="43">
        <f t="shared" si="3"/>
        <v>240</v>
      </c>
      <c r="CR12" s="61">
        <f t="shared" si="4"/>
        <v>31.086956521739133</v>
      </c>
      <c r="CS12" s="62">
        <v>140</v>
      </c>
      <c r="CT12" s="62">
        <f t="shared" si="5"/>
        <v>100</v>
      </c>
      <c r="CU12" s="64"/>
      <c r="CV12" s="64"/>
      <c r="CW12" s="64"/>
      <c r="CX12" s="64"/>
      <c r="CY12" s="64"/>
      <c r="CZ12" s="64"/>
      <c r="DA12" s="65">
        <v>1800</v>
      </c>
      <c r="DB12" s="64">
        <v>767</v>
      </c>
      <c r="DC12" s="66">
        <f t="shared" si="8"/>
        <v>42.611111111111114</v>
      </c>
      <c r="DD12" s="64">
        <f t="shared" si="6"/>
        <v>50</v>
      </c>
      <c r="DE12" s="43">
        <v>2</v>
      </c>
      <c r="DF12" s="62">
        <v>55</v>
      </c>
      <c r="DG12" s="64">
        <v>55</v>
      </c>
      <c r="DH12" s="62">
        <v>350</v>
      </c>
      <c r="DI12" s="64">
        <v>350</v>
      </c>
      <c r="DJ12" s="67"/>
      <c r="DK12" s="403">
        <v>0</v>
      </c>
      <c r="DL12" s="68">
        <v>1502</v>
      </c>
      <c r="DM12" s="69">
        <v>41</v>
      </c>
      <c r="DN12" s="69"/>
      <c r="DO12" s="69">
        <v>41</v>
      </c>
      <c r="DP12" s="51">
        <v>679</v>
      </c>
      <c r="DQ12" s="70">
        <f t="shared" si="15"/>
        <v>165.60975609756099</v>
      </c>
      <c r="DR12" s="51">
        <v>25</v>
      </c>
      <c r="DS12" s="51"/>
      <c r="DT12" s="69">
        <v>25</v>
      </c>
      <c r="DU12" s="51">
        <v>360</v>
      </c>
      <c r="DV12" s="51">
        <f>DU12/DT12*10</f>
        <v>144</v>
      </c>
      <c r="DW12" s="51">
        <v>20</v>
      </c>
      <c r="DX12" s="51"/>
      <c r="DY12" s="69">
        <v>20</v>
      </c>
      <c r="DZ12" s="51">
        <v>318</v>
      </c>
      <c r="EA12" s="51">
        <f>DZ12/DY12*10</f>
        <v>159</v>
      </c>
      <c r="EB12" s="51">
        <v>25</v>
      </c>
      <c r="EC12" s="81">
        <v>25</v>
      </c>
      <c r="ED12" s="81">
        <v>1957</v>
      </c>
      <c r="EE12" s="51">
        <f>ED12/EC12*10</f>
        <v>782.8</v>
      </c>
      <c r="EF12" s="51">
        <f>DR12+DW12+EB12</f>
        <v>70</v>
      </c>
      <c r="EG12" s="51">
        <f>DT12+DY12+EC12</f>
        <v>70</v>
      </c>
      <c r="EH12" s="51">
        <f>DU12+DZ12+ED12</f>
        <v>2635</v>
      </c>
      <c r="EI12" s="51">
        <f>EH12/EG12*10</f>
        <v>376.42857142857144</v>
      </c>
      <c r="EK12" s="43">
        <v>1380</v>
      </c>
      <c r="EL12" s="43">
        <v>4050</v>
      </c>
      <c r="EM12" s="64">
        <v>717</v>
      </c>
    </row>
    <row r="13" spans="1:148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9"/>
        <v>100</v>
      </c>
      <c r="BK13" s="55" t="e">
        <f>BI13-#REF!</f>
        <v>#REF!</v>
      </c>
      <c r="BL13" s="53">
        <v>650</v>
      </c>
      <c r="BM13" s="54">
        <v>800</v>
      </c>
      <c r="BN13" s="55">
        <f t="shared" si="10"/>
        <v>123.07692307692308</v>
      </c>
      <c r="BO13" s="55" t="e">
        <f>BM13-#REF!</f>
        <v>#REF!</v>
      </c>
      <c r="BP13" s="53">
        <v>2850</v>
      </c>
      <c r="BQ13" s="54">
        <v>3030</v>
      </c>
      <c r="BR13" s="55">
        <f t="shared" si="11"/>
        <v>106.31578947368421</v>
      </c>
      <c r="BS13" s="55" t="e">
        <f>BQ13-#REF!</f>
        <v>#REF!</v>
      </c>
      <c r="BT13" s="53"/>
      <c r="BU13" s="53"/>
      <c r="BV13" s="54"/>
      <c r="BW13" s="55"/>
      <c r="BX13" s="54" t="e">
        <f>BV13-#REF!</f>
        <v>#REF!</v>
      </c>
      <c r="BY13" s="54">
        <v>3030</v>
      </c>
      <c r="BZ13" s="54">
        <v>50</v>
      </c>
      <c r="CA13" s="85">
        <v>620</v>
      </c>
      <c r="CB13" s="85">
        <v>730</v>
      </c>
      <c r="CC13" s="56">
        <f t="shared" si="13"/>
        <v>26.349914236706692</v>
      </c>
      <c r="CD13" s="57" t="e">
        <f t="shared" si="14"/>
        <v>#REF!</v>
      </c>
      <c r="CE13" s="57">
        <v>22</v>
      </c>
      <c r="CF13" s="80">
        <v>350</v>
      </c>
      <c r="CG13" s="45">
        <v>350</v>
      </c>
      <c r="CH13" s="80">
        <v>350</v>
      </c>
      <c r="CI13" s="58">
        <v>1113</v>
      </c>
      <c r="CJ13" s="59">
        <f t="shared" si="7"/>
        <v>1113</v>
      </c>
      <c r="CK13" s="60"/>
      <c r="CL13" s="43">
        <v>196</v>
      </c>
      <c r="CM13" s="57"/>
      <c r="CN13" s="43">
        <v>917</v>
      </c>
      <c r="CO13" s="43">
        <f t="shared" si="2"/>
        <v>0</v>
      </c>
      <c r="CP13" s="43">
        <v>2256</v>
      </c>
      <c r="CQ13" s="43">
        <f t="shared" si="3"/>
        <v>0</v>
      </c>
      <c r="CR13" s="61">
        <f t="shared" si="4"/>
        <v>24.601962922573609</v>
      </c>
      <c r="CS13" s="62">
        <v>45</v>
      </c>
      <c r="CT13" s="62">
        <f t="shared" si="5"/>
        <v>100</v>
      </c>
      <c r="CU13" s="64"/>
      <c r="CV13" s="64"/>
      <c r="CW13" s="64"/>
      <c r="CX13" s="64"/>
      <c r="CY13" s="64"/>
      <c r="CZ13" s="64"/>
      <c r="DA13" s="65">
        <v>800</v>
      </c>
      <c r="DB13" s="64">
        <v>600</v>
      </c>
      <c r="DC13" s="66">
        <f t="shared" si="8"/>
        <v>75</v>
      </c>
      <c r="DD13" s="64">
        <f t="shared" si="6"/>
        <v>10</v>
      </c>
      <c r="DE13" s="43">
        <v>1</v>
      </c>
      <c r="DF13" s="62">
        <v>77</v>
      </c>
      <c r="DG13" s="64">
        <v>77</v>
      </c>
      <c r="DH13" s="62">
        <v>252</v>
      </c>
      <c r="DI13" s="64">
        <v>260</v>
      </c>
      <c r="DJ13" s="67"/>
      <c r="DK13" s="67">
        <v>10</v>
      </c>
      <c r="DL13" s="68">
        <v>583</v>
      </c>
      <c r="DM13" s="69">
        <v>20</v>
      </c>
      <c r="DN13" s="51"/>
      <c r="DO13" s="69">
        <v>20</v>
      </c>
      <c r="DP13" s="51">
        <v>160</v>
      </c>
      <c r="DQ13" s="70">
        <f t="shared" si="15"/>
        <v>80</v>
      </c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K13" s="43">
        <v>917</v>
      </c>
      <c r="EL13" s="43">
        <v>2256</v>
      </c>
      <c r="EM13" s="64">
        <v>590</v>
      </c>
    </row>
    <row r="14" spans="1:148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9"/>
        <v>100</v>
      </c>
      <c r="BK14" s="55" t="e">
        <f>BI14-#REF!</f>
        <v>#REF!</v>
      </c>
      <c r="BL14" s="53">
        <v>500</v>
      </c>
      <c r="BM14" s="54">
        <v>670</v>
      </c>
      <c r="BN14" s="55">
        <f t="shared" si="10"/>
        <v>134</v>
      </c>
      <c r="BO14" s="55" t="e">
        <f>BM14-#REF!</f>
        <v>#REF!</v>
      </c>
      <c r="BP14" s="53">
        <v>1100</v>
      </c>
      <c r="BQ14" s="54">
        <v>1100</v>
      </c>
      <c r="BR14" s="55">
        <f t="shared" si="11"/>
        <v>100</v>
      </c>
      <c r="BS14" s="55" t="e">
        <f>BQ14-#REF!</f>
        <v>#REF!</v>
      </c>
      <c r="BT14" s="53">
        <v>3200</v>
      </c>
      <c r="BU14" s="53">
        <v>4300</v>
      </c>
      <c r="BV14" s="54">
        <v>3576</v>
      </c>
      <c r="BW14" s="55">
        <f t="shared" si="12"/>
        <v>83.16279069767441</v>
      </c>
      <c r="BX14" s="54" t="e">
        <f>BV14-#REF!</f>
        <v>#REF!</v>
      </c>
      <c r="BY14" s="54"/>
      <c r="BZ14" s="54">
        <v>100</v>
      </c>
      <c r="CA14" s="38">
        <v>820</v>
      </c>
      <c r="CB14" s="38">
        <v>380</v>
      </c>
      <c r="CC14" s="56">
        <f t="shared" si="13"/>
        <v>22.964124996506136</v>
      </c>
      <c r="CD14" s="57" t="e">
        <f t="shared" si="14"/>
        <v>#REF!</v>
      </c>
      <c r="CE14" s="57">
        <v>23.5</v>
      </c>
      <c r="CF14" s="43">
        <v>150</v>
      </c>
      <c r="CG14" s="45">
        <v>150</v>
      </c>
      <c r="CH14" s="80">
        <v>150</v>
      </c>
      <c r="CI14" s="58">
        <v>1085</v>
      </c>
      <c r="CJ14" s="59">
        <f t="shared" si="7"/>
        <v>1085</v>
      </c>
      <c r="CK14" s="60"/>
      <c r="CL14" s="43">
        <v>200</v>
      </c>
      <c r="CM14" s="43"/>
      <c r="CN14" s="43">
        <v>885</v>
      </c>
      <c r="CO14" s="43">
        <f t="shared" si="2"/>
        <v>0</v>
      </c>
      <c r="CP14" s="43">
        <v>2252</v>
      </c>
      <c r="CQ14" s="43">
        <f t="shared" si="3"/>
        <v>0</v>
      </c>
      <c r="CR14" s="61">
        <f t="shared" si="4"/>
        <v>25.44632768361582</v>
      </c>
      <c r="CS14" s="62">
        <v>40</v>
      </c>
      <c r="CT14" s="62">
        <f t="shared" si="5"/>
        <v>100</v>
      </c>
      <c r="CU14" s="64"/>
      <c r="CV14" s="64"/>
      <c r="CW14" s="64"/>
      <c r="CX14" s="64"/>
      <c r="CY14" s="64"/>
      <c r="CZ14" s="64"/>
      <c r="DA14" s="65">
        <v>900</v>
      </c>
      <c r="DB14" s="64">
        <v>800</v>
      </c>
      <c r="DC14" s="66">
        <f t="shared" si="8"/>
        <v>88.888888888888886</v>
      </c>
      <c r="DD14" s="64">
        <f t="shared" si="6"/>
        <v>200</v>
      </c>
      <c r="DE14" s="43">
        <v>3</v>
      </c>
      <c r="DF14" s="62">
        <v>56</v>
      </c>
      <c r="DG14" s="64"/>
      <c r="DH14" s="62">
        <v>223</v>
      </c>
      <c r="DI14" s="64">
        <v>290</v>
      </c>
      <c r="DJ14" s="67"/>
      <c r="DK14" s="403">
        <v>0</v>
      </c>
      <c r="DL14" s="68">
        <v>538</v>
      </c>
      <c r="DM14" s="69">
        <v>7</v>
      </c>
      <c r="DN14" s="69"/>
      <c r="DO14" s="69">
        <v>7</v>
      </c>
      <c r="DP14" s="51">
        <v>18</v>
      </c>
      <c r="DQ14" s="70">
        <f t="shared" si="15"/>
        <v>25.714285714285715</v>
      </c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K14" s="43">
        <v>885</v>
      </c>
      <c r="EL14" s="43">
        <v>2252</v>
      </c>
      <c r="EM14" s="64">
        <v>600</v>
      </c>
    </row>
    <row r="15" spans="1:148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9"/>
        <v>100</v>
      </c>
      <c r="BK15" s="55" t="e">
        <f>BI15-#REF!</f>
        <v>#REF!</v>
      </c>
      <c r="BL15" s="53">
        <v>750</v>
      </c>
      <c r="BM15" s="54">
        <v>1420</v>
      </c>
      <c r="BN15" s="55">
        <f t="shared" si="10"/>
        <v>189.33333333333334</v>
      </c>
      <c r="BO15" s="55" t="e">
        <f>BM15-#REF!</f>
        <v>#REF!</v>
      </c>
      <c r="BP15" s="53">
        <v>2460</v>
      </c>
      <c r="BQ15" s="54">
        <v>4600</v>
      </c>
      <c r="BR15" s="55">
        <f t="shared" si="11"/>
        <v>186.99186991869919</v>
      </c>
      <c r="BS15" s="55" t="e">
        <f>BQ15-#REF!</f>
        <v>#REF!</v>
      </c>
      <c r="BT15" s="53">
        <v>3780</v>
      </c>
      <c r="BU15" s="53">
        <v>5000</v>
      </c>
      <c r="BV15" s="54"/>
      <c r="BW15" s="55">
        <f t="shared" si="12"/>
        <v>0</v>
      </c>
      <c r="BX15" s="54" t="e">
        <f>BV15-#REF!</f>
        <v>#REF!</v>
      </c>
      <c r="BY15" s="54">
        <v>4600</v>
      </c>
      <c r="BZ15" s="54">
        <v>130</v>
      </c>
      <c r="CA15" s="38">
        <v>890</v>
      </c>
      <c r="CB15" s="38">
        <v>630</v>
      </c>
      <c r="CC15" s="56">
        <f t="shared" si="13"/>
        <v>33.08238636363636</v>
      </c>
      <c r="CD15" s="57" t="e">
        <f t="shared" si="14"/>
        <v>#REF!</v>
      </c>
      <c r="CE15" s="57">
        <v>26</v>
      </c>
      <c r="CF15" s="43">
        <v>1000</v>
      </c>
      <c r="CG15" s="45">
        <v>1000</v>
      </c>
      <c r="CH15" s="80">
        <v>1000</v>
      </c>
      <c r="CI15" s="58">
        <v>2000</v>
      </c>
      <c r="CJ15" s="59">
        <f t="shared" si="7"/>
        <v>2000</v>
      </c>
      <c r="CK15" s="60">
        <v>150</v>
      </c>
      <c r="CL15" s="43">
        <v>480</v>
      </c>
      <c r="CM15" s="43"/>
      <c r="CN15" s="43">
        <v>1520</v>
      </c>
      <c r="CO15" s="43">
        <f t="shared" si="2"/>
        <v>0</v>
      </c>
      <c r="CP15" s="43">
        <v>2540</v>
      </c>
      <c r="CQ15" s="43">
        <f t="shared" si="3"/>
        <v>32</v>
      </c>
      <c r="CR15" s="61">
        <f t="shared" si="4"/>
        <v>16.710526315789473</v>
      </c>
      <c r="CS15" s="62">
        <v>80</v>
      </c>
      <c r="CT15" s="62">
        <f t="shared" si="5"/>
        <v>100</v>
      </c>
      <c r="CU15" s="64"/>
      <c r="CV15" s="66"/>
      <c r="CW15" s="66"/>
      <c r="CX15" s="66"/>
      <c r="CY15" s="66"/>
      <c r="CZ15" s="66"/>
      <c r="DA15" s="65">
        <v>1200</v>
      </c>
      <c r="DB15" s="64">
        <v>630</v>
      </c>
      <c r="DC15" s="66">
        <f t="shared" si="8"/>
        <v>52.5</v>
      </c>
      <c r="DD15" s="64">
        <f t="shared" si="6"/>
        <v>40</v>
      </c>
      <c r="DE15" s="43">
        <v>3</v>
      </c>
      <c r="DF15" s="62">
        <v>220</v>
      </c>
      <c r="DG15" s="64">
        <v>220</v>
      </c>
      <c r="DH15" s="62">
        <v>345</v>
      </c>
      <c r="DI15" s="64">
        <v>420</v>
      </c>
      <c r="DJ15" s="67"/>
      <c r="DK15" s="67"/>
      <c r="DL15" s="68">
        <v>704</v>
      </c>
      <c r="DM15" s="69">
        <v>5</v>
      </c>
      <c r="DN15" s="69"/>
      <c r="DO15" s="69">
        <v>5</v>
      </c>
      <c r="DP15" s="51">
        <v>60</v>
      </c>
      <c r="DQ15" s="51">
        <f t="shared" si="15"/>
        <v>120</v>
      </c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K15" s="43">
        <v>1520</v>
      </c>
      <c r="EL15" s="43">
        <v>2508</v>
      </c>
      <c r="EM15" s="64">
        <v>590</v>
      </c>
    </row>
    <row r="16" spans="1:148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9"/>
        <v>100</v>
      </c>
      <c r="BK16" s="55" t="e">
        <f>BI16-#REF!</f>
        <v>#REF!</v>
      </c>
      <c r="BL16" s="53">
        <v>590</v>
      </c>
      <c r="BM16" s="54">
        <v>706</v>
      </c>
      <c r="BN16" s="55">
        <f t="shared" si="10"/>
        <v>119.66101694915254</v>
      </c>
      <c r="BO16" s="55" t="e">
        <f>BM16-#REF!</f>
        <v>#REF!</v>
      </c>
      <c r="BP16" s="53">
        <v>3200</v>
      </c>
      <c r="BQ16" s="54">
        <v>5142</v>
      </c>
      <c r="BR16" s="55">
        <f t="shared" si="11"/>
        <v>160.6875</v>
      </c>
      <c r="BS16" s="55" t="e">
        <f>BQ16-#REF!</f>
        <v>#REF!</v>
      </c>
      <c r="BT16" s="53">
        <v>5700</v>
      </c>
      <c r="BU16" s="53">
        <v>7580</v>
      </c>
      <c r="BV16" s="54">
        <v>5320</v>
      </c>
      <c r="BW16" s="55">
        <f t="shared" si="12"/>
        <v>70.184696569920845</v>
      </c>
      <c r="BX16" s="54" t="e">
        <f>BV16-#REF!</f>
        <v>#REF!</v>
      </c>
      <c r="BY16" s="54"/>
      <c r="BZ16" s="54">
        <v>0</v>
      </c>
      <c r="CA16" s="85">
        <v>1030</v>
      </c>
      <c r="CB16" s="85">
        <v>1068</v>
      </c>
      <c r="CC16" s="56">
        <f t="shared" si="13"/>
        <v>26.015437987857762</v>
      </c>
      <c r="CD16" s="57" t="e">
        <f t="shared" si="14"/>
        <v>#REF!</v>
      </c>
      <c r="CE16" s="57">
        <v>23.8</v>
      </c>
      <c r="CF16" s="80">
        <v>500</v>
      </c>
      <c r="CG16" s="45">
        <v>500</v>
      </c>
      <c r="CH16" s="80">
        <v>500</v>
      </c>
      <c r="CI16" s="58">
        <v>1863</v>
      </c>
      <c r="CJ16" s="59">
        <f t="shared" si="7"/>
        <v>1863</v>
      </c>
      <c r="CK16" s="60">
        <v>311</v>
      </c>
      <c r="CL16" s="43">
        <v>310</v>
      </c>
      <c r="CM16" s="43"/>
      <c r="CN16" s="43">
        <v>1553</v>
      </c>
      <c r="CO16" s="43">
        <f t="shared" si="2"/>
        <v>0</v>
      </c>
      <c r="CP16" s="43">
        <v>3246</v>
      </c>
      <c r="CQ16" s="43">
        <f t="shared" si="3"/>
        <v>0</v>
      </c>
      <c r="CR16" s="61">
        <f t="shared" si="4"/>
        <v>20.901481004507403</v>
      </c>
      <c r="CS16" s="62">
        <v>42</v>
      </c>
      <c r="CT16" s="62">
        <f t="shared" si="5"/>
        <v>100</v>
      </c>
      <c r="CU16" s="64"/>
      <c r="CV16" s="64">
        <v>355</v>
      </c>
      <c r="CW16" s="64">
        <v>355</v>
      </c>
      <c r="CX16" s="64">
        <f>CW16/CV16*100</f>
        <v>100</v>
      </c>
      <c r="CY16" s="64">
        <v>120</v>
      </c>
      <c r="CZ16" s="64">
        <v>168</v>
      </c>
      <c r="DA16" s="65">
        <v>1700</v>
      </c>
      <c r="DB16" s="64">
        <v>1416</v>
      </c>
      <c r="DC16" s="66">
        <f t="shared" si="8"/>
        <v>83.294117647058812</v>
      </c>
      <c r="DD16" s="64">
        <f t="shared" si="6"/>
        <v>80</v>
      </c>
      <c r="DE16" s="43">
        <v>4</v>
      </c>
      <c r="DF16" s="62">
        <v>110</v>
      </c>
      <c r="DG16" s="64">
        <v>110</v>
      </c>
      <c r="DH16" s="62">
        <v>325</v>
      </c>
      <c r="DI16" s="64">
        <v>400</v>
      </c>
      <c r="DJ16" s="67">
        <v>49</v>
      </c>
      <c r="DK16" s="67"/>
      <c r="DL16" s="68">
        <v>1153</v>
      </c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K16" s="43">
        <v>1553</v>
      </c>
      <c r="EL16" s="43">
        <v>3246</v>
      </c>
      <c r="EM16" s="64">
        <v>1336</v>
      </c>
    </row>
    <row r="17" spans="1:143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9"/>
        <v>100</v>
      </c>
      <c r="BK17" s="55" t="e">
        <f>BI17-#REF!</f>
        <v>#REF!</v>
      </c>
      <c r="BL17" s="53">
        <v>280</v>
      </c>
      <c r="BM17" s="54">
        <v>280</v>
      </c>
      <c r="BN17" s="55">
        <f t="shared" si="10"/>
        <v>100</v>
      </c>
      <c r="BO17" s="55" t="e">
        <f>BM17-#REF!</f>
        <v>#REF!</v>
      </c>
      <c r="BP17" s="53"/>
      <c r="BQ17" s="54">
        <v>1800</v>
      </c>
      <c r="BR17" s="55"/>
      <c r="BS17" s="55" t="e">
        <f>BQ17-#REF!</f>
        <v>#REF!</v>
      </c>
      <c r="BT17" s="53">
        <v>630</v>
      </c>
      <c r="BU17" s="53">
        <v>850</v>
      </c>
      <c r="BV17" s="54">
        <v>850</v>
      </c>
      <c r="BW17" s="55">
        <f t="shared" si="12"/>
        <v>100</v>
      </c>
      <c r="BX17" s="54" t="e">
        <f>BV17-#REF!</f>
        <v>#REF!</v>
      </c>
      <c r="BY17" s="54"/>
      <c r="BZ17" s="54">
        <v>80</v>
      </c>
      <c r="CA17" s="85">
        <v>100</v>
      </c>
      <c r="CB17" s="85">
        <v>100</v>
      </c>
      <c r="CC17" s="56">
        <f t="shared" si="13"/>
        <v>35.780229261678784</v>
      </c>
      <c r="CD17" s="57" t="e">
        <f t="shared" si="14"/>
        <v>#REF!</v>
      </c>
      <c r="CE17" s="57">
        <v>22.4</v>
      </c>
      <c r="CF17" s="80">
        <v>100</v>
      </c>
      <c r="CG17" s="45">
        <v>100</v>
      </c>
      <c r="CH17" s="80">
        <v>100</v>
      </c>
      <c r="CI17" s="58">
        <v>520</v>
      </c>
      <c r="CJ17" s="59">
        <f t="shared" si="7"/>
        <v>520</v>
      </c>
      <c r="CK17" s="60"/>
      <c r="CL17" s="43">
        <v>50</v>
      </c>
      <c r="CM17" s="43"/>
      <c r="CN17" s="43">
        <v>470</v>
      </c>
      <c r="CO17" s="43">
        <f t="shared" si="2"/>
        <v>0</v>
      </c>
      <c r="CP17" s="43">
        <v>1410</v>
      </c>
      <c r="CQ17" s="43">
        <f t="shared" si="3"/>
        <v>0</v>
      </c>
      <c r="CR17" s="61">
        <f t="shared" si="4"/>
        <v>30</v>
      </c>
      <c r="CS17" s="62">
        <v>14</v>
      </c>
      <c r="CT17" s="62">
        <f t="shared" si="5"/>
        <v>100</v>
      </c>
      <c r="CU17" s="64"/>
      <c r="CV17" s="66"/>
      <c r="CW17" s="66"/>
      <c r="CX17" s="64"/>
      <c r="CY17" s="64"/>
      <c r="CZ17" s="64"/>
      <c r="DA17" s="65">
        <v>350</v>
      </c>
      <c r="DB17" s="64">
        <v>360</v>
      </c>
      <c r="DC17" s="64">
        <f t="shared" si="8"/>
        <v>102.85714285714285</v>
      </c>
      <c r="DD17" s="64">
        <f t="shared" si="6"/>
        <v>0</v>
      </c>
      <c r="DE17" s="43"/>
      <c r="DF17" s="62">
        <v>57</v>
      </c>
      <c r="DG17" s="64">
        <v>60</v>
      </c>
      <c r="DH17" s="62">
        <v>80</v>
      </c>
      <c r="DI17" s="64">
        <v>145</v>
      </c>
      <c r="DJ17" s="67"/>
      <c r="DK17" s="403">
        <v>0</v>
      </c>
      <c r="DL17" s="68">
        <v>244</v>
      </c>
      <c r="DM17" s="69">
        <v>10</v>
      </c>
      <c r="DN17" s="69"/>
      <c r="DO17" s="69">
        <v>10</v>
      </c>
      <c r="DP17" s="51">
        <v>100</v>
      </c>
      <c r="DQ17" s="51">
        <f>DP17/DO17*10</f>
        <v>100</v>
      </c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K17" s="43">
        <v>470</v>
      </c>
      <c r="EL17" s="43">
        <v>1410</v>
      </c>
      <c r="EM17" s="64">
        <v>360</v>
      </c>
    </row>
    <row r="18" spans="1:143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9"/>
        <v>100</v>
      </c>
      <c r="BK18" s="55" t="e">
        <f>BI18-#REF!</f>
        <v>#REF!</v>
      </c>
      <c r="BL18" s="53">
        <v>680</v>
      </c>
      <c r="BM18" s="54">
        <v>750</v>
      </c>
      <c r="BN18" s="55">
        <f t="shared" si="10"/>
        <v>110.29411764705883</v>
      </c>
      <c r="BO18" s="55" t="e">
        <f>BM18-#REF!</f>
        <v>#REF!</v>
      </c>
      <c r="BP18" s="53">
        <v>1300</v>
      </c>
      <c r="BQ18" s="54">
        <v>1385</v>
      </c>
      <c r="BR18" s="55">
        <f t="shared" si="11"/>
        <v>106.53846153846153</v>
      </c>
      <c r="BS18" s="55" t="e">
        <f>BQ18-#REF!</f>
        <v>#REF!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 t="e">
        <f>BV18-#REF!</f>
        <v>#REF!</v>
      </c>
      <c r="BY18" s="54">
        <v>677</v>
      </c>
      <c r="BZ18" s="54">
        <v>120</v>
      </c>
      <c r="CA18" s="85">
        <v>174</v>
      </c>
      <c r="CB18" s="85">
        <v>261</v>
      </c>
      <c r="CC18" s="56">
        <f t="shared" si="13"/>
        <v>25.79000872968939</v>
      </c>
      <c r="CD18" s="57" t="e">
        <f t="shared" si="14"/>
        <v>#REF!</v>
      </c>
      <c r="CE18" s="57">
        <v>22</v>
      </c>
      <c r="CF18" s="80">
        <v>500</v>
      </c>
      <c r="CG18" s="45">
        <v>500</v>
      </c>
      <c r="CH18" s="80">
        <v>500</v>
      </c>
      <c r="CI18" s="58">
        <v>1800</v>
      </c>
      <c r="CJ18" s="59">
        <f t="shared" si="7"/>
        <v>1800</v>
      </c>
      <c r="CK18" s="86"/>
      <c r="CL18" s="43">
        <v>260</v>
      </c>
      <c r="CM18" s="43"/>
      <c r="CN18" s="43">
        <v>1540</v>
      </c>
      <c r="CO18" s="43">
        <f t="shared" si="2"/>
        <v>0</v>
      </c>
      <c r="CP18" s="43">
        <v>2929</v>
      </c>
      <c r="CQ18" s="43">
        <f t="shared" si="3"/>
        <v>0</v>
      </c>
      <c r="CR18" s="61">
        <f t="shared" si="4"/>
        <v>19.019480519480521</v>
      </c>
      <c r="CS18" s="62">
        <v>35</v>
      </c>
      <c r="CT18" s="62">
        <f t="shared" si="5"/>
        <v>100</v>
      </c>
      <c r="CU18" s="64"/>
      <c r="CV18" s="64"/>
      <c r="CW18" s="64"/>
      <c r="CX18" s="64"/>
      <c r="CY18" s="64"/>
      <c r="CZ18" s="64"/>
      <c r="DA18" s="65">
        <v>1500</v>
      </c>
      <c r="DB18" s="64">
        <v>970</v>
      </c>
      <c r="DC18" s="66">
        <f t="shared" si="8"/>
        <v>64.666666666666657</v>
      </c>
      <c r="DD18" s="64">
        <f t="shared" si="6"/>
        <v>20</v>
      </c>
      <c r="DE18" s="43">
        <v>1</v>
      </c>
      <c r="DF18" s="62">
        <v>110</v>
      </c>
      <c r="DG18" s="64">
        <v>110</v>
      </c>
      <c r="DH18" s="62">
        <v>337</v>
      </c>
      <c r="DI18" s="64">
        <v>340</v>
      </c>
      <c r="DJ18" s="67"/>
      <c r="DK18" s="403">
        <v>5</v>
      </c>
      <c r="DL18" s="68">
        <v>534</v>
      </c>
      <c r="DM18" s="69">
        <v>20</v>
      </c>
      <c r="DN18" s="51"/>
      <c r="DO18" s="69">
        <v>20</v>
      </c>
      <c r="DP18" s="51">
        <v>300</v>
      </c>
      <c r="DQ18" s="51">
        <f>DP18/DO18*10</f>
        <v>150</v>
      </c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K18" s="43">
        <v>1540</v>
      </c>
      <c r="EL18" s="43">
        <v>2929</v>
      </c>
      <c r="EM18" s="64">
        <v>950</v>
      </c>
    </row>
    <row r="19" spans="1:143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9"/>
        <v>100</v>
      </c>
      <c r="BK19" s="55" t="e">
        <f>BI19-#REF!</f>
        <v>#REF!</v>
      </c>
      <c r="BL19" s="53">
        <v>280</v>
      </c>
      <c r="BM19" s="54">
        <v>282</v>
      </c>
      <c r="BN19" s="55">
        <f t="shared" si="10"/>
        <v>100.71428571428571</v>
      </c>
      <c r="BO19" s="55" t="e">
        <f>BM19-#REF!</f>
        <v>#REF!</v>
      </c>
      <c r="BP19" s="53">
        <v>400</v>
      </c>
      <c r="BQ19" s="54">
        <v>406</v>
      </c>
      <c r="BR19" s="55">
        <f t="shared" si="11"/>
        <v>101.49999999999999</v>
      </c>
      <c r="BS19" s="55" t="e">
        <f>BQ19-#REF!</f>
        <v>#REF!</v>
      </c>
      <c r="BT19" s="53">
        <v>1800</v>
      </c>
      <c r="BU19" s="53">
        <v>2400</v>
      </c>
      <c r="BV19" s="54">
        <v>2888</v>
      </c>
      <c r="BW19" s="55">
        <f t="shared" si="12"/>
        <v>120.33333333333334</v>
      </c>
      <c r="BX19" s="54" t="e">
        <f>BV19-#REF!</f>
        <v>#REF!</v>
      </c>
      <c r="BY19" s="54"/>
      <c r="BZ19" s="54">
        <v>55</v>
      </c>
      <c r="CA19" s="38">
        <v>222</v>
      </c>
      <c r="CB19" s="38">
        <v>252</v>
      </c>
      <c r="CC19" s="56">
        <f t="shared" si="13"/>
        <v>32.999866488651534</v>
      </c>
      <c r="CD19" s="57" t="e">
        <f t="shared" si="14"/>
        <v>#REF!</v>
      </c>
      <c r="CE19" s="57">
        <v>16.8</v>
      </c>
      <c r="CF19" s="80">
        <v>63</v>
      </c>
      <c r="CG19" s="45">
        <v>60</v>
      </c>
      <c r="CH19" s="80">
        <v>63</v>
      </c>
      <c r="CI19" s="58">
        <v>287</v>
      </c>
      <c r="CJ19" s="59">
        <f t="shared" si="7"/>
        <v>287</v>
      </c>
      <c r="CK19" s="87"/>
      <c r="CL19" s="43">
        <v>40</v>
      </c>
      <c r="CM19" s="43"/>
      <c r="CN19" s="43">
        <v>247</v>
      </c>
      <c r="CO19" s="43">
        <f t="shared" si="2"/>
        <v>0</v>
      </c>
      <c r="CP19" s="43">
        <v>545</v>
      </c>
      <c r="CQ19" s="43">
        <f t="shared" si="3"/>
        <v>0</v>
      </c>
      <c r="CR19" s="61">
        <f t="shared" si="4"/>
        <v>22.064777327935225</v>
      </c>
      <c r="CS19" s="62"/>
      <c r="CT19" s="62">
        <f t="shared" si="5"/>
        <v>100</v>
      </c>
      <c r="CU19" s="88"/>
      <c r="CV19" s="66"/>
      <c r="CW19" s="66"/>
      <c r="CX19" s="64"/>
      <c r="CY19" s="64"/>
      <c r="CZ19" s="64"/>
      <c r="DA19" s="65">
        <v>300</v>
      </c>
      <c r="DB19" s="64">
        <v>130</v>
      </c>
      <c r="DC19" s="66">
        <f t="shared" si="8"/>
        <v>43.333333333333336</v>
      </c>
      <c r="DD19" s="64">
        <f t="shared" si="6"/>
        <v>10</v>
      </c>
      <c r="DE19" s="43">
        <v>1</v>
      </c>
      <c r="DF19" s="62">
        <v>12</v>
      </c>
      <c r="DG19" s="64"/>
      <c r="DH19" s="62">
        <v>70</v>
      </c>
      <c r="DI19" s="64">
        <v>45</v>
      </c>
      <c r="DJ19" s="67"/>
      <c r="DK19" s="67">
        <v>0</v>
      </c>
      <c r="DL19" s="68">
        <v>214</v>
      </c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K19" s="43">
        <v>247</v>
      </c>
      <c r="EL19" s="43">
        <v>545</v>
      </c>
      <c r="EM19" s="64">
        <v>120</v>
      </c>
    </row>
    <row r="20" spans="1:143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9"/>
        <v>100</v>
      </c>
      <c r="BK20" s="55" t="e">
        <f>BI20-#REF!</f>
        <v>#REF!</v>
      </c>
      <c r="BL20" s="53">
        <v>280</v>
      </c>
      <c r="BM20" s="54">
        <v>201</v>
      </c>
      <c r="BN20" s="55">
        <f t="shared" si="10"/>
        <v>71.785714285714292</v>
      </c>
      <c r="BO20" s="55" t="e">
        <f>BM20-#REF!</f>
        <v>#REF!</v>
      </c>
      <c r="BP20" s="53"/>
      <c r="BQ20" s="54"/>
      <c r="BR20" s="55"/>
      <c r="BS20" s="55" t="e">
        <f>BQ20-#REF!</f>
        <v>#REF!</v>
      </c>
      <c r="BT20" s="53">
        <v>1200</v>
      </c>
      <c r="BU20" s="53">
        <v>1500</v>
      </c>
      <c r="BV20" s="54">
        <v>1960</v>
      </c>
      <c r="BW20" s="55">
        <f t="shared" si="12"/>
        <v>130.66666666666666</v>
      </c>
      <c r="BX20" s="54" t="e">
        <f>BV20-#REF!</f>
        <v>#REF!</v>
      </c>
      <c r="BY20" s="54"/>
      <c r="BZ20" s="54"/>
      <c r="CA20" s="38">
        <v>160</v>
      </c>
      <c r="CB20" s="38">
        <v>235</v>
      </c>
      <c r="CC20" s="56">
        <f t="shared" si="13"/>
        <v>16.710089539200695</v>
      </c>
      <c r="CD20" s="57" t="e">
        <f t="shared" si="14"/>
        <v>#REF!</v>
      </c>
      <c r="CE20" s="57">
        <v>4.9000000000000004</v>
      </c>
      <c r="CF20" s="80">
        <v>100</v>
      </c>
      <c r="CG20" s="45">
        <v>100</v>
      </c>
      <c r="CH20" s="80">
        <v>100</v>
      </c>
      <c r="CI20" s="58">
        <v>355</v>
      </c>
      <c r="CJ20" s="59">
        <f t="shared" si="7"/>
        <v>355</v>
      </c>
      <c r="CK20" s="87"/>
      <c r="CL20" s="43">
        <v>195</v>
      </c>
      <c r="CM20" s="43"/>
      <c r="CN20" s="43">
        <v>160</v>
      </c>
      <c r="CO20" s="43">
        <f t="shared" si="2"/>
        <v>0</v>
      </c>
      <c r="CP20" s="43">
        <v>347</v>
      </c>
      <c r="CQ20" s="43">
        <f t="shared" si="3"/>
        <v>0</v>
      </c>
      <c r="CR20" s="61">
        <f t="shared" si="4"/>
        <v>21.6875</v>
      </c>
      <c r="CS20" s="62"/>
      <c r="CT20" s="62">
        <f t="shared" si="5"/>
        <v>100</v>
      </c>
      <c r="CU20" s="64"/>
      <c r="CV20" s="66"/>
      <c r="CW20" s="66"/>
      <c r="CX20" s="64"/>
      <c r="CY20" s="64"/>
      <c r="CZ20" s="64"/>
      <c r="DA20" s="65">
        <v>280</v>
      </c>
      <c r="DB20" s="65">
        <v>182</v>
      </c>
      <c r="DC20" s="66">
        <f t="shared" si="8"/>
        <v>65</v>
      </c>
      <c r="DD20" s="64">
        <f t="shared" si="6"/>
        <v>5</v>
      </c>
      <c r="DE20" s="43">
        <v>1</v>
      </c>
      <c r="DF20" s="62">
        <v>22</v>
      </c>
      <c r="DG20" s="89"/>
      <c r="DH20" s="62">
        <v>40</v>
      </c>
      <c r="DI20" s="64"/>
      <c r="DJ20" s="67"/>
      <c r="DK20" s="67"/>
      <c r="DL20" s="68">
        <v>241</v>
      </c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K20" s="43">
        <v>160</v>
      </c>
      <c r="EL20" s="43">
        <v>347</v>
      </c>
      <c r="EM20" s="65">
        <v>177</v>
      </c>
    </row>
    <row r="21" spans="1:143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 t="e">
        <f>BI21-#REF!</f>
        <v>#REF!</v>
      </c>
      <c r="BL21" s="53"/>
      <c r="BM21" s="54"/>
      <c r="BN21" s="55"/>
      <c r="BO21" s="55" t="e">
        <f>BM21-#REF!</f>
        <v>#REF!</v>
      </c>
      <c r="BP21" s="53"/>
      <c r="BQ21" s="54"/>
      <c r="BR21" s="55"/>
      <c r="BS21" s="55" t="e">
        <f>BQ21-#REF!</f>
        <v>#REF!</v>
      </c>
      <c r="BT21" s="53"/>
      <c r="BU21" s="53"/>
      <c r="BV21" s="54"/>
      <c r="BW21" s="55"/>
      <c r="BX21" s="54" t="e">
        <f>BV21-#REF!</f>
        <v>#REF!</v>
      </c>
      <c r="BY21" s="54"/>
      <c r="BZ21" s="54"/>
      <c r="CA21" s="38">
        <v>100</v>
      </c>
      <c r="CB21" s="38">
        <v>150</v>
      </c>
      <c r="CC21" s="56"/>
      <c r="CD21" s="57"/>
      <c r="CE21" s="57"/>
      <c r="CF21" s="43"/>
      <c r="CG21" s="45"/>
      <c r="CH21" s="43"/>
      <c r="CI21" s="58">
        <v>100</v>
      </c>
      <c r="CJ21" s="59">
        <f t="shared" si="7"/>
        <v>100</v>
      </c>
      <c r="CK21" s="86"/>
      <c r="CL21" s="57"/>
      <c r="CM21" s="43"/>
      <c r="CN21" s="43">
        <v>100</v>
      </c>
      <c r="CO21" s="43">
        <f t="shared" si="2"/>
        <v>0</v>
      </c>
      <c r="CP21" s="43">
        <v>200</v>
      </c>
      <c r="CQ21" s="43">
        <f t="shared" si="3"/>
        <v>0</v>
      </c>
      <c r="CR21" s="61">
        <f t="shared" si="4"/>
        <v>20</v>
      </c>
      <c r="CS21" s="62"/>
      <c r="CT21" s="62">
        <f t="shared" si="5"/>
        <v>100</v>
      </c>
      <c r="CU21" s="64"/>
      <c r="CV21" s="64"/>
      <c r="CW21" s="64"/>
      <c r="CX21" s="64"/>
      <c r="CY21" s="64"/>
      <c r="CZ21" s="64"/>
      <c r="DA21" s="65">
        <v>0</v>
      </c>
      <c r="DB21" s="78">
        <v>100</v>
      </c>
      <c r="DC21" s="64">
        <v>0</v>
      </c>
      <c r="DD21" s="64">
        <f t="shared" si="6"/>
        <v>0</v>
      </c>
      <c r="DE21" s="43"/>
      <c r="DF21" s="62">
        <v>22</v>
      </c>
      <c r="DG21" s="64"/>
      <c r="DH21" s="62"/>
      <c r="DI21" s="64"/>
      <c r="DJ21" s="67"/>
      <c r="DK21" s="67"/>
      <c r="DL21" s="68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K21" s="43">
        <v>100</v>
      </c>
      <c r="EL21" s="43">
        <v>200</v>
      </c>
      <c r="EM21" s="78">
        <v>100</v>
      </c>
    </row>
    <row r="22" spans="1:143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 t="e">
        <f>BI22-#REF!</f>
        <v>#REF!</v>
      </c>
      <c r="BL22" s="53"/>
      <c r="BM22" s="54"/>
      <c r="BN22" s="55"/>
      <c r="BO22" s="55" t="e">
        <f>BM22-#REF!</f>
        <v>#REF!</v>
      </c>
      <c r="BP22" s="53"/>
      <c r="BQ22" s="54"/>
      <c r="BR22" s="55"/>
      <c r="BS22" s="55" t="e">
        <f>BQ22-#REF!</f>
        <v>#REF!</v>
      </c>
      <c r="BT22" s="53"/>
      <c r="BU22" s="53"/>
      <c r="BV22" s="54"/>
      <c r="BW22" s="55"/>
      <c r="BX22" s="54" t="e">
        <f>BV22-#REF!</f>
        <v>#REF!</v>
      </c>
      <c r="BY22" s="54"/>
      <c r="BZ22" s="54"/>
      <c r="CA22" s="38"/>
      <c r="CB22" s="38"/>
      <c r="CC22" s="56"/>
      <c r="CD22" s="57"/>
      <c r="CE22" s="57"/>
      <c r="CF22" s="57"/>
      <c r="CG22" s="56"/>
      <c r="CH22" s="57"/>
      <c r="CI22" s="58">
        <v>115</v>
      </c>
      <c r="CJ22" s="59">
        <f t="shared" si="7"/>
        <v>115</v>
      </c>
      <c r="CK22" s="87"/>
      <c r="CL22" s="43">
        <v>65</v>
      </c>
      <c r="CM22" s="43"/>
      <c r="CN22" s="43">
        <v>50</v>
      </c>
      <c r="CO22" s="43">
        <f t="shared" si="2"/>
        <v>0</v>
      </c>
      <c r="CP22" s="43">
        <v>125</v>
      </c>
      <c r="CQ22" s="43">
        <f t="shared" si="3"/>
        <v>0</v>
      </c>
      <c r="CR22" s="61">
        <f t="shared" si="4"/>
        <v>25</v>
      </c>
      <c r="CS22" s="62"/>
      <c r="CT22" s="62">
        <f t="shared" si="5"/>
        <v>100</v>
      </c>
      <c r="CU22" s="64"/>
      <c r="CV22" s="66"/>
      <c r="CW22" s="66"/>
      <c r="CX22" s="64"/>
      <c r="CY22" s="64"/>
      <c r="CZ22" s="64"/>
      <c r="DA22" s="65">
        <v>115</v>
      </c>
      <c r="DB22" s="78">
        <v>115</v>
      </c>
      <c r="DC22" s="64">
        <f t="shared" si="8"/>
        <v>100</v>
      </c>
      <c r="DD22" s="64">
        <f t="shared" si="6"/>
        <v>0</v>
      </c>
      <c r="DE22" s="43"/>
      <c r="DF22" s="63"/>
      <c r="DG22" s="66"/>
      <c r="DH22" s="62">
        <v>25</v>
      </c>
      <c r="DI22" s="64">
        <v>25</v>
      </c>
      <c r="DJ22" s="67"/>
      <c r="DK22" s="67"/>
      <c r="DL22" s="68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K22" s="43">
        <v>50</v>
      </c>
      <c r="EL22" s="43">
        <v>125</v>
      </c>
      <c r="EM22" s="78">
        <v>115</v>
      </c>
    </row>
    <row r="23" spans="1:143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 t="e">
        <f>BI23-#REF!</f>
        <v>#REF!</v>
      </c>
      <c r="BL23" s="53"/>
      <c r="BM23" s="54">
        <v>100</v>
      </c>
      <c r="BN23" s="55"/>
      <c r="BO23" s="55" t="e">
        <f>BM23-#REF!</f>
        <v>#REF!</v>
      </c>
      <c r="BP23" s="53"/>
      <c r="BQ23" s="54"/>
      <c r="BR23" s="55"/>
      <c r="BS23" s="55" t="e">
        <f>BQ23-#REF!</f>
        <v>#REF!</v>
      </c>
      <c r="BT23" s="53"/>
      <c r="BU23" s="53"/>
      <c r="BV23" s="54"/>
      <c r="BW23" s="55"/>
      <c r="BX23" s="54" t="e">
        <f>BV23-#REF!</f>
        <v>#REF!</v>
      </c>
      <c r="BY23" s="54"/>
      <c r="BZ23" s="54"/>
      <c r="CA23" s="38"/>
      <c r="CB23" s="38"/>
      <c r="CC23" s="56"/>
      <c r="CD23" s="57"/>
      <c r="CE23" s="57"/>
      <c r="CF23" s="57"/>
      <c r="CG23" s="56"/>
      <c r="CH23" s="57"/>
      <c r="CI23" s="58">
        <v>250</v>
      </c>
      <c r="CJ23" s="59">
        <f t="shared" si="7"/>
        <v>250</v>
      </c>
      <c r="CK23" s="87"/>
      <c r="CL23" s="57"/>
      <c r="CM23" s="57"/>
      <c r="CN23" s="43">
        <v>250</v>
      </c>
      <c r="CO23" s="43">
        <f t="shared" si="2"/>
        <v>0</v>
      </c>
      <c r="CP23" s="43">
        <v>625</v>
      </c>
      <c r="CQ23" s="43">
        <f t="shared" si="3"/>
        <v>0</v>
      </c>
      <c r="CR23" s="61">
        <f t="shared" si="4"/>
        <v>25</v>
      </c>
      <c r="CS23" s="62"/>
      <c r="CT23" s="62">
        <f t="shared" si="5"/>
        <v>100</v>
      </c>
      <c r="CU23" s="64"/>
      <c r="CV23" s="66"/>
      <c r="CW23" s="66"/>
      <c r="CX23" s="64"/>
      <c r="CY23" s="64"/>
      <c r="CZ23" s="64"/>
      <c r="DA23" s="65">
        <v>420</v>
      </c>
      <c r="DB23" s="64">
        <v>320</v>
      </c>
      <c r="DC23" s="66">
        <f t="shared" si="8"/>
        <v>76.19047619047619</v>
      </c>
      <c r="DD23" s="64">
        <f t="shared" si="6"/>
        <v>20</v>
      </c>
      <c r="DE23" s="43">
        <v>1</v>
      </c>
      <c r="DF23" s="63"/>
      <c r="DG23" s="66"/>
      <c r="DH23" s="62">
        <v>65</v>
      </c>
      <c r="DI23" s="64"/>
      <c r="DJ23" s="67"/>
      <c r="DK23" s="67"/>
      <c r="DL23" s="68"/>
      <c r="DM23" s="69">
        <v>120</v>
      </c>
      <c r="DN23" s="69">
        <v>80</v>
      </c>
      <c r="DO23" s="69">
        <v>120</v>
      </c>
      <c r="DP23" s="51">
        <v>1200</v>
      </c>
      <c r="DQ23" s="51">
        <f>DP23/DO23*10</f>
        <v>100</v>
      </c>
      <c r="DR23" s="69">
        <v>9</v>
      </c>
      <c r="DS23" s="51">
        <v>7</v>
      </c>
      <c r="DT23" s="69">
        <v>2</v>
      </c>
      <c r="DU23" s="51">
        <v>40</v>
      </c>
      <c r="DV23" s="51">
        <f>DU23/DT23*10</f>
        <v>200</v>
      </c>
      <c r="DW23" s="69">
        <v>7</v>
      </c>
      <c r="DX23" s="51">
        <v>5</v>
      </c>
      <c r="DY23" s="69">
        <v>2</v>
      </c>
      <c r="DZ23" s="51">
        <v>20</v>
      </c>
      <c r="EA23" s="51">
        <f>DZ23/DY23*10</f>
        <v>100</v>
      </c>
      <c r="EB23" s="51"/>
      <c r="EC23" s="51"/>
      <c r="ED23" s="51"/>
      <c r="EE23" s="51"/>
      <c r="EF23" s="51">
        <f>DR23+DW23+EB23</f>
        <v>16</v>
      </c>
      <c r="EG23" s="69">
        <f>DT23+DY23+EC23</f>
        <v>4</v>
      </c>
      <c r="EH23" s="51">
        <f>DU23+DZ23+ED23</f>
        <v>60</v>
      </c>
      <c r="EI23" s="51">
        <f>EH23/EG23*10</f>
        <v>150</v>
      </c>
      <c r="EK23" s="43">
        <v>250</v>
      </c>
      <c r="EL23" s="43">
        <v>625</v>
      </c>
      <c r="EM23" s="64">
        <v>300</v>
      </c>
    </row>
    <row r="24" spans="1:143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 t="e">
        <f>BI24-#REF!</f>
        <v>#REF!</v>
      </c>
      <c r="BL24" s="53">
        <v>1840</v>
      </c>
      <c r="BM24" s="54">
        <v>1414</v>
      </c>
      <c r="BN24" s="55">
        <f>BM24/BL24*100</f>
        <v>76.847826086956516</v>
      </c>
      <c r="BO24" s="55" t="e">
        <f>BM24-#REF!</f>
        <v>#REF!</v>
      </c>
      <c r="BP24" s="53">
        <v>3700</v>
      </c>
      <c r="BQ24" s="54">
        <v>1522</v>
      </c>
      <c r="BR24" s="55">
        <f>BQ24/BP24*100</f>
        <v>41.135135135135137</v>
      </c>
      <c r="BS24" s="55" t="e">
        <f>BQ24-#REF!</f>
        <v>#REF!</v>
      </c>
      <c r="BT24" s="53"/>
      <c r="BU24" s="53"/>
      <c r="BV24" s="54"/>
      <c r="BW24" s="55"/>
      <c r="BX24" s="54" t="e">
        <f>BV24-#REF!</f>
        <v>#REF!</v>
      </c>
      <c r="BY24" s="54">
        <v>1522</v>
      </c>
      <c r="BZ24" s="54"/>
      <c r="CA24" s="38"/>
      <c r="CB24" s="38"/>
      <c r="CC24" s="56">
        <f>((BM24*0.45)+(BQ24*0.34)+(BV24/1.33*0.18)+(CB24*0.2))/DL24*10</f>
        <v>42.263003663003673</v>
      </c>
      <c r="CD24" s="57" t="e">
        <f>(BO24*0.45+BS24*0.35+(BX24/1.33*0.17))/DL24*10</f>
        <v>#REF!</v>
      </c>
      <c r="CE24" s="57">
        <v>26.7</v>
      </c>
      <c r="CF24" s="43"/>
      <c r="CG24" s="45">
        <v>100</v>
      </c>
      <c r="CH24" s="43"/>
      <c r="CI24" s="58">
        <v>100</v>
      </c>
      <c r="CJ24" s="59">
        <f t="shared" si="7"/>
        <v>100</v>
      </c>
      <c r="CK24" s="87"/>
      <c r="CL24" s="43">
        <v>100</v>
      </c>
      <c r="CM24" s="43"/>
      <c r="CN24" s="43">
        <v>0</v>
      </c>
      <c r="CO24" s="43">
        <f t="shared" si="2"/>
        <v>0</v>
      </c>
      <c r="CP24" s="43">
        <v>0</v>
      </c>
      <c r="CQ24" s="43">
        <f t="shared" si="3"/>
        <v>0</v>
      </c>
      <c r="CR24" s="61">
        <v>0</v>
      </c>
      <c r="CS24" s="62"/>
      <c r="CT24" s="62">
        <f t="shared" si="5"/>
        <v>100</v>
      </c>
      <c r="CU24" s="64"/>
      <c r="CV24" s="66"/>
      <c r="CW24" s="66"/>
      <c r="CX24" s="64"/>
      <c r="CY24" s="64"/>
      <c r="CZ24" s="64"/>
      <c r="DA24" s="65">
        <v>180</v>
      </c>
      <c r="DB24" s="78">
        <v>180</v>
      </c>
      <c r="DC24" s="64">
        <f t="shared" si="8"/>
        <v>100</v>
      </c>
      <c r="DD24" s="64">
        <f t="shared" si="6"/>
        <v>0</v>
      </c>
      <c r="DE24" s="43"/>
      <c r="DF24" s="63"/>
      <c r="DG24" s="66"/>
      <c r="DH24" s="62"/>
      <c r="DI24" s="64"/>
      <c r="DJ24" s="67"/>
      <c r="DK24" s="67"/>
      <c r="DL24" s="68">
        <v>273</v>
      </c>
      <c r="DM24" s="69"/>
      <c r="DN24" s="69"/>
      <c r="DO24" s="69"/>
      <c r="DP24" s="51"/>
      <c r="DQ24" s="51"/>
      <c r="DR24" s="69"/>
      <c r="DS24" s="51"/>
      <c r="DT24" s="69"/>
      <c r="DU24" s="51"/>
      <c r="DV24" s="51"/>
      <c r="DW24" s="69"/>
      <c r="DX24" s="51"/>
      <c r="DY24" s="69"/>
      <c r="DZ24" s="51"/>
      <c r="EA24" s="51"/>
      <c r="EB24" s="51"/>
      <c r="EC24" s="51"/>
      <c r="ED24" s="51"/>
      <c r="EE24" s="51"/>
      <c r="EF24" s="51"/>
      <c r="EG24" s="69"/>
      <c r="EH24" s="51"/>
      <c r="EI24" s="51"/>
      <c r="EK24" s="43">
        <v>0</v>
      </c>
      <c r="EL24" s="43">
        <v>0</v>
      </c>
      <c r="EM24" s="64">
        <v>180</v>
      </c>
    </row>
    <row r="25" spans="1:143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 t="e">
        <f>BI25-#REF!</f>
        <v>#REF!</v>
      </c>
      <c r="BL25" s="53"/>
      <c r="BM25" s="54"/>
      <c r="BN25" s="55"/>
      <c r="BO25" s="55" t="e">
        <f>BM25-#REF!</f>
        <v>#REF!</v>
      </c>
      <c r="BP25" s="53"/>
      <c r="BQ25" s="54"/>
      <c r="BR25" s="55"/>
      <c r="BS25" s="55" t="e">
        <f>BQ25-#REF!</f>
        <v>#REF!</v>
      </c>
      <c r="BT25" s="53"/>
      <c r="BU25" s="53"/>
      <c r="BV25" s="54"/>
      <c r="BW25" s="55"/>
      <c r="BX25" s="54" t="e">
        <f>BV25-#REF!</f>
        <v>#REF!</v>
      </c>
      <c r="BY25" s="54"/>
      <c r="BZ25" s="54"/>
      <c r="CA25" s="38"/>
      <c r="CB25" s="38"/>
      <c r="CC25" s="56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350</v>
      </c>
      <c r="CX25" s="92">
        <f>CW25/CV25*100</f>
        <v>100</v>
      </c>
      <c r="CY25" s="92">
        <v>100</v>
      </c>
      <c r="CZ25" s="92">
        <v>220</v>
      </c>
      <c r="DA25" s="93">
        <v>200</v>
      </c>
      <c r="DB25" s="94"/>
      <c r="DC25" s="66">
        <f t="shared" si="8"/>
        <v>0</v>
      </c>
      <c r="DD25" s="64">
        <f t="shared" si="6"/>
        <v>0</v>
      </c>
      <c r="DE25" s="57"/>
      <c r="DF25" s="95"/>
      <c r="DG25" s="94"/>
      <c r="DH25" s="95"/>
      <c r="DI25" s="94"/>
      <c r="DJ25" s="324">
        <v>15</v>
      </c>
      <c r="DK25" s="96"/>
      <c r="DL25" s="97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K25" s="43"/>
      <c r="EL25" s="43"/>
      <c r="EM25" s="94"/>
    </row>
    <row r="26" spans="1:143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 t="e">
        <f>BI26-#REF!</f>
        <v>#REF!</v>
      </c>
      <c r="BL26" s="53">
        <v>1500</v>
      </c>
      <c r="BM26" s="54">
        <v>1500</v>
      </c>
      <c r="BN26" s="55">
        <f>BM26/BL26*100</f>
        <v>100</v>
      </c>
      <c r="BO26" s="55" t="e">
        <f>BM26-#REF!</f>
        <v>#REF!</v>
      </c>
      <c r="BP26" s="53"/>
      <c r="BQ26" s="54"/>
      <c r="BR26" s="55"/>
      <c r="BS26" s="55" t="e">
        <f>BQ26-#REF!</f>
        <v>#REF!</v>
      </c>
      <c r="BT26" s="53"/>
      <c r="BU26" s="53"/>
      <c r="BV26" s="54"/>
      <c r="BW26" s="55"/>
      <c r="BX26" s="54" t="e">
        <f>BV26-#REF!</f>
        <v>#REF!</v>
      </c>
      <c r="BY26" s="54"/>
      <c r="BZ26" s="54"/>
      <c r="CA26" s="38">
        <v>35</v>
      </c>
      <c r="CB26" s="38">
        <v>42</v>
      </c>
      <c r="CC26" s="56">
        <f>((BM26*0.45)+(BQ26*0.34)+(BV26/1.33*0.18)+(CB26*0.2))/DL26*10</f>
        <v>13.066921606118546</v>
      </c>
      <c r="CD26" s="57" t="e">
        <f>(BO26*0.45+BS26*0.35+(BX26/1.33*0.17))/DL26*10</f>
        <v>#REF!</v>
      </c>
      <c r="CE26" s="57"/>
      <c r="CF26" s="43">
        <v>484</v>
      </c>
      <c r="CG26" s="45">
        <v>270</v>
      </c>
      <c r="CH26" s="80">
        <v>484</v>
      </c>
      <c r="CI26" s="58">
        <v>800</v>
      </c>
      <c r="CJ26" s="59">
        <f t="shared" si="7"/>
        <v>800</v>
      </c>
      <c r="CK26" s="87"/>
      <c r="CL26" s="43">
        <v>198</v>
      </c>
      <c r="CM26" s="57"/>
      <c r="CN26" s="43">
        <v>602</v>
      </c>
      <c r="CO26" s="43">
        <f>CN26-EK26</f>
        <v>0</v>
      </c>
      <c r="CP26" s="43">
        <v>1116</v>
      </c>
      <c r="CQ26" s="43">
        <f>CP26-EL26</f>
        <v>0</v>
      </c>
      <c r="CR26" s="61">
        <f t="shared" si="4"/>
        <v>18.538205980066444</v>
      </c>
      <c r="CS26" s="62"/>
      <c r="CT26" s="62">
        <f>CJ26/CI26*100</f>
        <v>100</v>
      </c>
      <c r="CU26" s="64"/>
      <c r="CV26" s="66"/>
      <c r="CW26" s="57"/>
      <c r="CX26" s="43"/>
      <c r="CY26" s="43"/>
      <c r="CZ26" s="43"/>
      <c r="DA26" s="100">
        <v>775</v>
      </c>
      <c r="DB26" s="43">
        <v>864</v>
      </c>
      <c r="DC26" s="64">
        <f t="shared" si="8"/>
        <v>111.48387096774192</v>
      </c>
      <c r="DD26" s="64">
        <f t="shared" si="6"/>
        <v>0</v>
      </c>
      <c r="DE26" s="43"/>
      <c r="DF26" s="61"/>
      <c r="DG26" s="80">
        <v>132</v>
      </c>
      <c r="DH26" s="101"/>
      <c r="DI26" s="80">
        <v>18</v>
      </c>
      <c r="DJ26" s="102"/>
      <c r="DK26" s="102"/>
      <c r="DL26" s="51">
        <v>523</v>
      </c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43">
        <v>602</v>
      </c>
      <c r="EL26" s="43">
        <v>1116</v>
      </c>
      <c r="EM26" s="43">
        <v>864</v>
      </c>
    </row>
    <row r="27" spans="1:143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54"/>
      <c r="CA27" s="38"/>
      <c r="CB27" s="38"/>
      <c r="CC27" s="56"/>
      <c r="CD27" s="57"/>
      <c r="CE27" s="57"/>
      <c r="CF27" s="43"/>
      <c r="CG27" s="45"/>
      <c r="CH27" s="43"/>
      <c r="CI27" s="58">
        <v>85</v>
      </c>
      <c r="CJ27" s="59">
        <f t="shared" si="7"/>
        <v>85</v>
      </c>
      <c r="CK27" s="87"/>
      <c r="CL27" s="57"/>
      <c r="CM27" s="57"/>
      <c r="CN27" s="43">
        <v>85</v>
      </c>
      <c r="CO27" s="43">
        <f>CN27-EK27</f>
        <v>0</v>
      </c>
      <c r="CP27" s="43">
        <v>209</v>
      </c>
      <c r="CQ27" s="43"/>
      <c r="CR27" s="61"/>
      <c r="CS27" s="62"/>
      <c r="CT27" s="62">
        <f>CJ27/CI27*100</f>
        <v>100</v>
      </c>
      <c r="CU27" s="64"/>
      <c r="CV27" s="66"/>
      <c r="CW27" s="57"/>
      <c r="CX27" s="43"/>
      <c r="CY27" s="43"/>
      <c r="CZ27" s="43"/>
      <c r="DA27" s="100"/>
      <c r="DB27" s="80"/>
      <c r="DC27" s="66"/>
      <c r="DD27" s="64"/>
      <c r="DE27" s="43"/>
      <c r="DF27" s="61"/>
      <c r="DG27" s="80"/>
      <c r="DH27" s="101"/>
      <c r="DI27" s="80"/>
      <c r="DJ27" s="102"/>
      <c r="DK27" s="102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43">
        <v>85</v>
      </c>
      <c r="EL27" s="43">
        <v>209</v>
      </c>
      <c r="EM27" s="80"/>
    </row>
    <row r="28" spans="1:143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16">SUM(I5:I26)</f>
        <v>20674</v>
      </c>
      <c r="J28" s="41">
        <f t="shared" si="16"/>
        <v>12393</v>
      </c>
      <c r="K28" s="41">
        <f t="shared" si="16"/>
        <v>6684</v>
      </c>
      <c r="L28" s="41">
        <f t="shared" si="16"/>
        <v>3925</v>
      </c>
      <c r="M28" s="41">
        <f t="shared" si="16"/>
        <v>20</v>
      </c>
      <c r="N28" s="41">
        <f t="shared" si="16"/>
        <v>20674</v>
      </c>
      <c r="O28" s="41">
        <f t="shared" si="16"/>
        <v>4542</v>
      </c>
      <c r="P28" s="41">
        <f t="shared" si="16"/>
        <v>0</v>
      </c>
      <c r="Q28" s="41">
        <f t="shared" si="16"/>
        <v>19344</v>
      </c>
      <c r="R28" s="41">
        <f t="shared" si="16"/>
        <v>19344</v>
      </c>
      <c r="S28" s="45">
        <f t="shared" si="1"/>
        <v>100</v>
      </c>
      <c r="T28" s="45" t="e">
        <f>R28-#REF!</f>
        <v>#REF!</v>
      </c>
      <c r="U28" s="41">
        <f t="shared" ref="U28:BI28" si="17">SUM(U5:U26)</f>
        <v>550</v>
      </c>
      <c r="V28" s="41">
        <f t="shared" si="17"/>
        <v>700</v>
      </c>
      <c r="W28" s="41">
        <f t="shared" si="17"/>
        <v>0</v>
      </c>
      <c r="X28" s="41">
        <f t="shared" si="17"/>
        <v>0</v>
      </c>
      <c r="Y28" s="41">
        <f t="shared" si="17"/>
        <v>20</v>
      </c>
      <c r="Z28" s="41">
        <f t="shared" si="17"/>
        <v>1080</v>
      </c>
      <c r="AA28" s="41">
        <f t="shared" si="17"/>
        <v>1249</v>
      </c>
      <c r="AB28" s="41">
        <f t="shared" si="17"/>
        <v>2061</v>
      </c>
      <c r="AC28" s="41">
        <f t="shared" si="17"/>
        <v>2287</v>
      </c>
      <c r="AD28" s="41">
        <f t="shared" si="17"/>
        <v>965</v>
      </c>
      <c r="AE28" s="41">
        <f t="shared" si="17"/>
        <v>444</v>
      </c>
      <c r="AF28" s="41">
        <f t="shared" si="17"/>
        <v>442</v>
      </c>
      <c r="AG28" s="41">
        <f t="shared" si="17"/>
        <v>120</v>
      </c>
      <c r="AH28" s="41">
        <f t="shared" si="17"/>
        <v>0</v>
      </c>
      <c r="AI28" s="41">
        <f t="shared" si="17"/>
        <v>0</v>
      </c>
      <c r="AJ28" s="41">
        <f t="shared" si="17"/>
        <v>465</v>
      </c>
      <c r="AK28" s="41">
        <f t="shared" si="17"/>
        <v>460</v>
      </c>
      <c r="AL28" s="41">
        <f t="shared" si="17"/>
        <v>70</v>
      </c>
      <c r="AM28" s="41">
        <f t="shared" si="17"/>
        <v>55</v>
      </c>
      <c r="AN28" s="41">
        <f t="shared" si="17"/>
        <v>21</v>
      </c>
      <c r="AO28" s="41">
        <f t="shared" si="17"/>
        <v>9</v>
      </c>
      <c r="AP28" s="41">
        <f t="shared" si="17"/>
        <v>25</v>
      </c>
      <c r="AQ28" s="41">
        <f t="shared" si="17"/>
        <v>4069</v>
      </c>
      <c r="AR28" s="41">
        <f t="shared" si="17"/>
        <v>4204</v>
      </c>
      <c r="AS28" s="41">
        <f t="shared" si="17"/>
        <v>0</v>
      </c>
      <c r="AT28" s="41">
        <f t="shared" si="17"/>
        <v>0</v>
      </c>
      <c r="AU28" s="41">
        <f t="shared" si="17"/>
        <v>0</v>
      </c>
      <c r="AV28" s="41">
        <f t="shared" si="17"/>
        <v>0</v>
      </c>
      <c r="AW28" s="41">
        <f t="shared" si="17"/>
        <v>0</v>
      </c>
      <c r="AX28" s="41">
        <f t="shared" si="17"/>
        <v>0</v>
      </c>
      <c r="AY28" s="41">
        <f t="shared" si="17"/>
        <v>0</v>
      </c>
      <c r="AZ28" s="41">
        <f t="shared" si="17"/>
        <v>0</v>
      </c>
      <c r="BA28" s="41">
        <f t="shared" si="17"/>
        <v>0</v>
      </c>
      <c r="BB28" s="41">
        <f t="shared" si="17"/>
        <v>2192</v>
      </c>
      <c r="BC28" s="41">
        <f t="shared" si="17"/>
        <v>15248</v>
      </c>
      <c r="BD28" s="41">
        <f t="shared" si="17"/>
        <v>415</v>
      </c>
      <c r="BE28" s="41">
        <f t="shared" si="17"/>
        <v>550</v>
      </c>
      <c r="BF28" s="41">
        <f t="shared" si="17"/>
        <v>290</v>
      </c>
      <c r="BG28" s="41">
        <f t="shared" si="17"/>
        <v>61</v>
      </c>
      <c r="BH28" s="105">
        <f t="shared" si="17"/>
        <v>21187</v>
      </c>
      <c r="BI28" s="106">
        <f t="shared" si="17"/>
        <v>21187</v>
      </c>
      <c r="BJ28" s="107">
        <f>BI28/BH28*100</f>
        <v>100</v>
      </c>
      <c r="BK28" s="108" t="e">
        <f>SUM(BK5:BK26)</f>
        <v>#REF!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 t="e">
        <f>SUM(BO5:BO26)</f>
        <v>#REF!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 t="e">
        <f>SUM(BS5:BS26)</f>
        <v>#REF!</v>
      </c>
      <c r="BT28" s="106">
        <f>SUM(BT5:BT26)</f>
        <v>61100</v>
      </c>
      <c r="BU28" s="106">
        <f>SUM(BU5:BU26)</f>
        <v>81263</v>
      </c>
      <c r="BV28" s="106">
        <f>SUM(BV5:BV26)</f>
        <v>56002</v>
      </c>
      <c r="BW28" s="107">
        <f t="shared" si="12"/>
        <v>68.914512139596127</v>
      </c>
      <c r="BX28" s="106" t="e">
        <f>SUM(BX5:BX26)</f>
        <v>#REF!</v>
      </c>
      <c r="BY28" s="106">
        <f>SUM(BY5:BY26)</f>
        <v>17171</v>
      </c>
      <c r="BZ28" s="41">
        <f>SUM(BZ5:BZ27)</f>
        <v>1028</v>
      </c>
      <c r="CA28" s="41">
        <f>SUM(CA5:CA27)</f>
        <v>11540</v>
      </c>
      <c r="CB28" s="41">
        <f>SUM(CB5:CB27)</f>
        <v>14051</v>
      </c>
      <c r="CC28" s="109">
        <f>((BM28*0.45)+(BQ28*0.34)+(BV28/1.33*0.18)+(CB28*0.2))/DL28*10</f>
        <v>27.334908109410012</v>
      </c>
      <c r="CD28" s="109" t="e">
        <f>(BO28*0.45+BS28*0.35+(BX28/1.33*0.17))/DL28*10</f>
        <v>#REF!</v>
      </c>
      <c r="CE28" s="109"/>
      <c r="CF28" s="110">
        <f t="shared" ref="CF28:CM28" si="18">SUM(CF5:CF27)</f>
        <v>6691</v>
      </c>
      <c r="CG28" s="110">
        <f t="shared" si="18"/>
        <v>6514</v>
      </c>
      <c r="CH28" s="110">
        <f t="shared" si="18"/>
        <v>6809</v>
      </c>
      <c r="CI28" s="110">
        <f t="shared" si="18"/>
        <v>25005</v>
      </c>
      <c r="CJ28" s="110">
        <f>SUM(CJ5:CJ27)</f>
        <v>25005</v>
      </c>
      <c r="CK28" s="110">
        <f t="shared" si="18"/>
        <v>1109</v>
      </c>
      <c r="CL28" s="110">
        <f t="shared" si="18"/>
        <v>3112</v>
      </c>
      <c r="CM28" s="110">
        <f t="shared" si="18"/>
        <v>0</v>
      </c>
      <c r="CN28" s="110">
        <f>SUM(CN5:CN27)</f>
        <v>21893</v>
      </c>
      <c r="CO28" s="110">
        <f>SUM(CO5:CO27)</f>
        <v>0</v>
      </c>
      <c r="CP28" s="110">
        <f>SUM(CP5:CP27)</f>
        <v>54238.6</v>
      </c>
      <c r="CQ28" s="110">
        <f>SUM(CQ5:CQ27)</f>
        <v>272</v>
      </c>
      <c r="CR28" s="61">
        <f t="shared" si="4"/>
        <v>24.774402777143379</v>
      </c>
      <c r="CS28" s="111">
        <f>SUM(CS5:CS26)</f>
        <v>1077</v>
      </c>
      <c r="CT28" s="62">
        <f>CJ28/CI28*100</f>
        <v>100</v>
      </c>
      <c r="CU28" s="110">
        <f>SUM(CU5:CU26)</f>
        <v>0</v>
      </c>
      <c r="CV28" s="110">
        <f t="shared" ref="CV28:EI28" si="19">SUM(CV5:CV26)</f>
        <v>705</v>
      </c>
      <c r="CW28" s="110">
        <f t="shared" si="19"/>
        <v>705</v>
      </c>
      <c r="CX28" s="110">
        <f>CW28/CV28*100</f>
        <v>100</v>
      </c>
      <c r="CY28" s="110">
        <f>SUM(CY5:CY27)</f>
        <v>220</v>
      </c>
      <c r="CZ28" s="110">
        <f>SUM(CZ5:CZ27)</f>
        <v>388</v>
      </c>
      <c r="DA28" s="45">
        <f t="shared" si="19"/>
        <v>21046</v>
      </c>
      <c r="DB28" s="45">
        <f>SUM(DB5:DB27)</f>
        <v>15127</v>
      </c>
      <c r="DC28" s="113">
        <f t="shared" si="8"/>
        <v>71.875890905635273</v>
      </c>
      <c r="DD28" s="45">
        <f t="shared" si="19"/>
        <v>799</v>
      </c>
      <c r="DE28" s="45">
        <f t="shared" si="19"/>
        <v>29</v>
      </c>
      <c r="DF28" s="45">
        <f t="shared" si="19"/>
        <v>1455</v>
      </c>
      <c r="DG28" s="45">
        <f>SUM(DG5:DG25)</f>
        <v>1151</v>
      </c>
      <c r="DH28" s="45">
        <f>SUM(DH5:DH26)</f>
        <v>4879</v>
      </c>
      <c r="DI28" s="45">
        <f>SUM(DI5:DI25)</f>
        <v>5528</v>
      </c>
      <c r="DJ28" s="114">
        <f t="shared" si="19"/>
        <v>64</v>
      </c>
      <c r="DK28" s="114">
        <f t="shared" si="19"/>
        <v>47.7</v>
      </c>
      <c r="DL28" s="114">
        <f t="shared" si="19"/>
        <v>14360</v>
      </c>
      <c r="DM28" s="114">
        <f t="shared" si="19"/>
        <v>423</v>
      </c>
      <c r="DN28" s="114">
        <f t="shared" si="19"/>
        <v>95</v>
      </c>
      <c r="DO28" s="114">
        <f t="shared" si="19"/>
        <v>423</v>
      </c>
      <c r="DP28" s="114">
        <f t="shared" si="19"/>
        <v>5514</v>
      </c>
      <c r="DQ28" s="114">
        <f t="shared" si="19"/>
        <v>1233.3694963573012</v>
      </c>
      <c r="DR28" s="114">
        <f t="shared" si="19"/>
        <v>34</v>
      </c>
      <c r="DS28" s="114">
        <f t="shared" si="19"/>
        <v>7</v>
      </c>
      <c r="DT28" s="114">
        <f t="shared" si="19"/>
        <v>27</v>
      </c>
      <c r="DU28" s="114">
        <f t="shared" si="19"/>
        <v>400</v>
      </c>
      <c r="DV28" s="114">
        <f t="shared" si="19"/>
        <v>344</v>
      </c>
      <c r="DW28" s="114">
        <f t="shared" si="19"/>
        <v>27</v>
      </c>
      <c r="DX28" s="114">
        <f t="shared" si="19"/>
        <v>5</v>
      </c>
      <c r="DY28" s="114">
        <f t="shared" si="19"/>
        <v>22</v>
      </c>
      <c r="DZ28" s="114">
        <f t="shared" si="19"/>
        <v>338</v>
      </c>
      <c r="EA28" s="114">
        <f t="shared" si="19"/>
        <v>259</v>
      </c>
      <c r="EB28" s="114">
        <f t="shared" si="19"/>
        <v>25</v>
      </c>
      <c r="EC28" s="114">
        <f t="shared" si="19"/>
        <v>25</v>
      </c>
      <c r="ED28" s="114">
        <f t="shared" si="19"/>
        <v>1957</v>
      </c>
      <c r="EE28" s="114">
        <f t="shared" si="19"/>
        <v>782.8</v>
      </c>
      <c r="EF28" s="114">
        <f t="shared" si="19"/>
        <v>86</v>
      </c>
      <c r="EG28" s="114">
        <f t="shared" si="19"/>
        <v>74</v>
      </c>
      <c r="EH28" s="114">
        <f t="shared" si="19"/>
        <v>2695</v>
      </c>
      <c r="EI28" s="114">
        <f t="shared" si="19"/>
        <v>526.42857142857144</v>
      </c>
      <c r="EJ28" s="114">
        <f>SUM(EJ5:EJ26)</f>
        <v>0</v>
      </c>
      <c r="EK28" s="114">
        <f>SUM(EK5:EK27)</f>
        <v>21893</v>
      </c>
      <c r="EL28" s="114">
        <f>SUM(EL5:EL27)</f>
        <v>53966.6</v>
      </c>
      <c r="EM28" s="114">
        <f>SUM(EM5:EM27)</f>
        <v>14328</v>
      </c>
    </row>
    <row r="29" spans="1:143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2"/>
        <v>72.180451127819538</v>
      </c>
      <c r="BX29" s="123"/>
      <c r="BY29" s="123">
        <v>560</v>
      </c>
      <c r="BZ29" s="123"/>
      <c r="CA29" s="125">
        <v>3900</v>
      </c>
      <c r="CB29" s="125">
        <v>5070</v>
      </c>
      <c r="CC29" s="109">
        <f>((BM29*0.45)+(BQ29*0.34)+(BV29/1.33*0.18)+(CB29*0.2))/DL29*10</f>
        <v>24.0774891458883</v>
      </c>
      <c r="CD29" s="125"/>
      <c r="CE29" s="125"/>
      <c r="CF29" s="125">
        <v>600</v>
      </c>
      <c r="CG29" s="125">
        <v>600</v>
      </c>
      <c r="CH29" s="127">
        <v>505</v>
      </c>
      <c r="CI29" s="127">
        <v>8096</v>
      </c>
      <c r="CJ29" s="278">
        <f>CL29+CN29</f>
        <v>8096</v>
      </c>
      <c r="CK29" s="127">
        <v>20</v>
      </c>
      <c r="CL29" s="127">
        <v>1100</v>
      </c>
      <c r="CM29" s="127"/>
      <c r="CN29" s="127">
        <v>6996</v>
      </c>
      <c r="CO29" s="127"/>
      <c r="CP29" s="127">
        <v>15391</v>
      </c>
      <c r="CQ29" s="127"/>
      <c r="CR29" s="128">
        <f t="shared" si="4"/>
        <v>21.999714122355631</v>
      </c>
      <c r="CS29" s="129"/>
      <c r="CT29" s="405">
        <f>CJ29/CI29*100</f>
        <v>100</v>
      </c>
      <c r="CU29" s="127"/>
      <c r="CV29" s="127"/>
      <c r="CW29" s="130"/>
      <c r="CX29" s="131"/>
      <c r="CY29" s="323"/>
      <c r="CZ29" s="323"/>
      <c r="DA29" s="132"/>
      <c r="DB29" s="132">
        <v>4600</v>
      </c>
      <c r="DC29" s="133"/>
      <c r="DD29" s="132"/>
      <c r="DE29" s="132"/>
      <c r="DF29" s="130"/>
      <c r="DG29" s="130"/>
      <c r="DH29" s="130"/>
      <c r="DI29" s="130"/>
      <c r="DJ29" s="279"/>
      <c r="DK29" s="279"/>
      <c r="DL29" s="135">
        <v>2163</v>
      </c>
      <c r="DM29" s="134">
        <v>553</v>
      </c>
      <c r="DN29" s="134"/>
      <c r="DO29" s="134">
        <v>549</v>
      </c>
      <c r="DP29" s="134">
        <v>7023</v>
      </c>
      <c r="DQ29" s="136">
        <f>DP29/DO29*10</f>
        <v>127.92349726775956</v>
      </c>
      <c r="DR29" s="134"/>
      <c r="DS29" s="134"/>
      <c r="DT29" s="134">
        <v>20</v>
      </c>
      <c r="DU29" s="134">
        <v>650</v>
      </c>
      <c r="DV29" s="137">
        <f>DU29/DT29*10</f>
        <v>325</v>
      </c>
      <c r="DW29" s="134"/>
      <c r="DX29" s="134"/>
      <c r="DY29" s="134">
        <v>16</v>
      </c>
      <c r="DZ29" s="134">
        <v>384</v>
      </c>
      <c r="EA29" s="137">
        <f>DZ29/DY29*10</f>
        <v>240</v>
      </c>
      <c r="EB29" s="134"/>
      <c r="EC29" s="134">
        <v>27</v>
      </c>
      <c r="ED29" s="134">
        <v>832</v>
      </c>
      <c r="EE29" s="137">
        <f>ED29/EC29*10</f>
        <v>308.14814814814815</v>
      </c>
      <c r="EF29" s="134"/>
      <c r="EG29" s="134">
        <f>DT29+DY29+EC29</f>
        <v>63</v>
      </c>
      <c r="EH29" s="134">
        <f>DU29+DZ29+ED29</f>
        <v>1866</v>
      </c>
      <c r="EI29" s="137">
        <f>EH29/EG29*10</f>
        <v>296.1904761904762</v>
      </c>
    </row>
    <row r="30" spans="1:143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44038</v>
      </c>
      <c r="BW30" s="146">
        <f t="shared" si="12"/>
        <v>60.326027397260276</v>
      </c>
      <c r="BX30" s="145"/>
      <c r="BY30" s="145">
        <v>9386</v>
      </c>
      <c r="BZ30" s="145"/>
      <c r="CA30" s="147">
        <v>20653</v>
      </c>
      <c r="CB30" s="147">
        <v>11165</v>
      </c>
      <c r="CC30" s="148">
        <v>23.8</v>
      </c>
      <c r="CD30" s="147"/>
      <c r="CE30" s="147"/>
      <c r="CF30" s="147">
        <v>6760</v>
      </c>
      <c r="CG30" s="147">
        <v>7600</v>
      </c>
      <c r="CH30" s="147">
        <v>6654</v>
      </c>
      <c r="CI30" s="147">
        <v>24880</v>
      </c>
      <c r="CJ30" s="147"/>
      <c r="CK30" s="147"/>
      <c r="CL30" s="147">
        <v>173</v>
      </c>
      <c r="CM30" s="147"/>
      <c r="CN30" s="147">
        <v>13356</v>
      </c>
      <c r="CO30" s="147"/>
      <c r="CP30" s="147">
        <v>16762</v>
      </c>
      <c r="CQ30" s="147"/>
      <c r="CR30" s="128">
        <f t="shared" si="4"/>
        <v>12.55016471997604</v>
      </c>
      <c r="CS30" s="149"/>
      <c r="CT30" s="149">
        <v>54</v>
      </c>
      <c r="CU30" s="147"/>
      <c r="CV30" s="147">
        <v>700</v>
      </c>
      <c r="CW30" s="147">
        <v>195</v>
      </c>
      <c r="CX30" s="150"/>
      <c r="CY30" s="150"/>
      <c r="CZ30" s="150"/>
      <c r="DA30" s="147">
        <v>21035</v>
      </c>
      <c r="DB30" s="147">
        <v>16991</v>
      </c>
      <c r="DC30" s="151">
        <f t="shared" si="8"/>
        <v>80.774898977893983</v>
      </c>
      <c r="DD30" s="147"/>
      <c r="DE30" s="147"/>
      <c r="DF30" s="147">
        <v>1274</v>
      </c>
      <c r="DG30" s="147">
        <v>997</v>
      </c>
      <c r="DH30" s="147">
        <v>5964</v>
      </c>
      <c r="DI30" s="147">
        <v>5915</v>
      </c>
      <c r="DJ30" s="143">
        <v>13</v>
      </c>
      <c r="DK30" s="143">
        <v>48</v>
      </c>
    </row>
    <row r="31" spans="1:143" ht="12.75" customHeight="1" x14ac:dyDescent="0.3">
      <c r="B31" s="155"/>
      <c r="C31" s="156"/>
      <c r="Y31" s="135"/>
      <c r="EK31" s="163"/>
      <c r="EL31" s="163"/>
    </row>
    <row r="32" spans="1:143" ht="12.75" customHeight="1" x14ac:dyDescent="0.3">
      <c r="B32" s="155"/>
      <c r="C32" s="156"/>
      <c r="EK32" s="163"/>
      <c r="EL32" s="163"/>
    </row>
    <row r="33" spans="2:142" ht="12.75" customHeight="1" x14ac:dyDescent="0.3">
      <c r="B33" s="155"/>
      <c r="C33" s="156"/>
      <c r="EK33" s="163"/>
      <c r="EL33" s="163"/>
    </row>
    <row r="34" spans="2:142" ht="12.75" customHeight="1" x14ac:dyDescent="0.3">
      <c r="B34" s="155"/>
      <c r="C34" s="156"/>
      <c r="EK34" s="163"/>
      <c r="EL34" s="163"/>
    </row>
    <row r="35" spans="2:142" ht="12.75" customHeight="1" x14ac:dyDescent="0.3">
      <c r="B35" s="155"/>
      <c r="C35" s="156"/>
      <c r="CV35" s="164"/>
      <c r="EK35" s="163"/>
      <c r="EL35" s="163"/>
    </row>
    <row r="36" spans="2:142" ht="12.75" customHeight="1" x14ac:dyDescent="0.3">
      <c r="B36" s="155"/>
      <c r="C36" s="156"/>
      <c r="EK36" s="163"/>
      <c r="EL36" s="163"/>
    </row>
    <row r="37" spans="2:142" x14ac:dyDescent="0.3">
      <c r="EK37" s="163"/>
      <c r="EL37" s="163"/>
    </row>
    <row r="38" spans="2:142" x14ac:dyDescent="0.3">
      <c r="EK38" s="163"/>
      <c r="EL38" s="163"/>
    </row>
    <row r="39" spans="2:142" x14ac:dyDescent="0.3">
      <c r="EK39" s="163"/>
      <c r="EL39" s="163"/>
    </row>
    <row r="40" spans="2:142" x14ac:dyDescent="0.3">
      <c r="EK40" s="163"/>
      <c r="EL40" s="163"/>
    </row>
    <row r="41" spans="2:142" x14ac:dyDescent="0.3">
      <c r="EK41" s="163"/>
      <c r="EL41" s="163"/>
    </row>
    <row r="42" spans="2:142" x14ac:dyDescent="0.3">
      <c r="EK42" s="163"/>
      <c r="EL42" s="163"/>
    </row>
    <row r="43" spans="2:142" x14ac:dyDescent="0.3">
      <c r="EK43" s="163"/>
      <c r="EL43" s="163"/>
    </row>
    <row r="44" spans="2:142" x14ac:dyDescent="0.3">
      <c r="EK44" s="163"/>
      <c r="EL44" s="163"/>
    </row>
    <row r="45" spans="2:142" x14ac:dyDescent="0.3">
      <c r="EK45" s="163"/>
      <c r="EL45" s="163"/>
    </row>
    <row r="46" spans="2:142" x14ac:dyDescent="0.3">
      <c r="EK46" s="163"/>
      <c r="EL46" s="163"/>
    </row>
    <row r="47" spans="2:142" x14ac:dyDescent="0.3">
      <c r="EK47" s="163"/>
      <c r="EL47" s="163"/>
    </row>
  </sheetData>
  <mergeCells count="76">
    <mergeCell ref="AJ2:AK3"/>
    <mergeCell ref="AG3:AG4"/>
    <mergeCell ref="B1:DD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CE2:CE3"/>
    <mergeCell ref="CF2:CF4"/>
    <mergeCell ref="CG2:CH3"/>
    <mergeCell ref="CI2:CU3"/>
    <mergeCell ref="BC2:BE3"/>
    <mergeCell ref="BF2:BG3"/>
    <mergeCell ref="BH2:BK3"/>
    <mergeCell ref="BL2:BW2"/>
    <mergeCell ref="BY2:BY4"/>
    <mergeCell ref="BZ2:CB2"/>
    <mergeCell ref="BT3:BX3"/>
    <mergeCell ref="BZ3:CB3"/>
    <mergeCell ref="AW3:AW4"/>
    <mergeCell ref="DM2:DQ3"/>
    <mergeCell ref="DR2:EE2"/>
    <mergeCell ref="EF2:EI3"/>
    <mergeCell ref="E3:H3"/>
    <mergeCell ref="I3:J3"/>
    <mergeCell ref="K3:M3"/>
    <mergeCell ref="N3:O3"/>
    <mergeCell ref="AD3:AD4"/>
    <mergeCell ref="AE3:AE4"/>
    <mergeCell ref="AF3:AF4"/>
    <mergeCell ref="CV2:CX3"/>
    <mergeCell ref="CY2:CZ3"/>
    <mergeCell ref="DA2:DD3"/>
    <mergeCell ref="DE2:DE4"/>
    <mergeCell ref="DF2:DK2"/>
    <mergeCell ref="AP3:AP4"/>
    <mergeCell ref="AS3:AS4"/>
    <mergeCell ref="AT3:AT4"/>
    <mergeCell ref="AU3:AU4"/>
    <mergeCell ref="AV3:AV4"/>
    <mergeCell ref="DR3:DV3"/>
    <mergeCell ref="DW3:EA3"/>
    <mergeCell ref="EB3:EE3"/>
    <mergeCell ref="AX3:AX4"/>
    <mergeCell ref="AY3:AY4"/>
    <mergeCell ref="AZ3:AZ4"/>
    <mergeCell ref="BA3:BA4"/>
    <mergeCell ref="BL3:BO3"/>
    <mergeCell ref="BP3:BS3"/>
    <mergeCell ref="DL2:DL4"/>
    <mergeCell ref="DF3:DG3"/>
    <mergeCell ref="DH3:DI3"/>
    <mergeCell ref="DJ3:DJ4"/>
    <mergeCell ref="DK3:DK4"/>
    <mergeCell ref="CC2:CC4"/>
    <mergeCell ref="CD2:CD4"/>
  </mergeCells>
  <pageMargins left="0.51181102362204722" right="0.11811023622047245" top="0.55118110236220474" bottom="0.55118110236220474" header="0.31496062992125984" footer="0.31496062992125984"/>
  <pageSetup paperSize="9" scale="5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7"/>
  <sheetViews>
    <sheetView tabSelected="1" view="pageBreakPreview" zoomScale="59" zoomScaleNormal="71" zoomScaleSheetLayoutView="59" zoomScalePageLayoutView="29" workbookViewId="0">
      <pane xSplit="73" ySplit="4" topLeftCell="BV5" activePane="bottomRight" state="frozen"/>
      <selection pane="topRight" activeCell="BV1" sqref="BV1"/>
      <selection pane="bottomLeft" activeCell="A5" sqref="A5"/>
      <selection pane="bottomRight" activeCell="EK8" sqref="EK8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customWidth="1"/>
    <col min="75" max="75" width="7" style="154" customWidth="1"/>
    <col min="76" max="76" width="7.44140625" style="154" hidden="1" customWidth="1"/>
    <col min="77" max="77" width="10.44140625" style="154" hidden="1" customWidth="1"/>
    <col min="78" max="78" width="9.5546875" style="154" customWidth="1"/>
    <col min="79" max="79" width="9.21875" style="154" customWidth="1"/>
    <col min="80" max="80" width="9.88671875" style="154" customWidth="1"/>
    <col min="81" max="81" width="8.109375" style="154" customWidth="1"/>
    <col min="82" max="82" width="10" style="154" hidden="1" customWidth="1"/>
    <col min="83" max="83" width="8.5546875" style="154" hidden="1" customWidth="1"/>
    <col min="84" max="84" width="9.88671875" style="154" hidden="1" customWidth="1"/>
    <col min="85" max="85" width="8.88671875" style="154" hidden="1" customWidth="1"/>
    <col min="86" max="86" width="8.44140625" style="154" hidden="1" customWidth="1"/>
    <col min="87" max="87" width="9.33203125" style="154" hidden="1" customWidth="1"/>
    <col min="88" max="88" width="10.77734375" style="154" hidden="1" customWidth="1"/>
    <col min="89" max="89" width="10.33203125" style="160" hidden="1" customWidth="1"/>
    <col min="90" max="90" width="8.44140625" style="154" hidden="1" customWidth="1"/>
    <col min="91" max="91" width="9.77734375" style="154" hidden="1" customWidth="1"/>
    <col min="92" max="92" width="9.44140625" style="154" hidden="1" customWidth="1"/>
    <col min="93" max="93" width="7.44140625" style="154" hidden="1" customWidth="1"/>
    <col min="94" max="94" width="11.5546875" style="154" hidden="1" customWidth="1"/>
    <col min="95" max="95" width="8.21875" style="154" hidden="1" customWidth="1"/>
    <col min="96" max="96" width="9.5546875" style="154" hidden="1" customWidth="1"/>
    <col min="97" max="98" width="8.109375" style="154" hidden="1" customWidth="1"/>
    <col min="99" max="99" width="22" style="154" hidden="1" customWidth="1"/>
    <col min="100" max="100" width="6.5546875" style="154" customWidth="1"/>
    <col min="101" max="101" width="7" style="154" customWidth="1"/>
    <col min="102" max="102" width="5.88671875" style="154" customWidth="1"/>
    <col min="103" max="103" width="6.77734375" style="154" customWidth="1"/>
    <col min="104" max="104" width="7" style="154" customWidth="1"/>
    <col min="105" max="105" width="10" style="154" customWidth="1"/>
    <col min="106" max="106" width="9.5546875" style="154" customWidth="1"/>
    <col min="107" max="107" width="9.33203125" style="154" customWidth="1"/>
    <col min="108" max="109" width="7.21875" style="154" customWidth="1"/>
    <col min="110" max="110" width="8.44140625" style="154" hidden="1" customWidth="1"/>
    <col min="111" max="111" width="8.88671875" style="154" customWidth="1"/>
    <col min="112" max="112" width="8.33203125" style="154" hidden="1" customWidth="1"/>
    <col min="113" max="113" width="9.21875" style="154" customWidth="1"/>
    <col min="114" max="114" width="7.109375" style="154" customWidth="1"/>
    <col min="115" max="115" width="7.6640625" style="154" customWidth="1"/>
    <col min="116" max="116" width="13.109375" style="154" hidden="1" customWidth="1"/>
    <col min="117" max="117" width="6.88671875" style="154" hidden="1" customWidth="1"/>
    <col min="118" max="118" width="8.109375" style="154" hidden="1" customWidth="1"/>
    <col min="119" max="119" width="6.77734375" style="154" hidden="1" customWidth="1"/>
    <col min="120" max="120" width="8.21875" style="154" hidden="1" customWidth="1"/>
    <col min="121" max="121" width="7.109375" style="154" hidden="1" customWidth="1"/>
    <col min="122" max="122" width="5.44140625" style="154" hidden="1" customWidth="1"/>
    <col min="123" max="123" width="5.77734375" style="154" hidden="1" customWidth="1"/>
    <col min="124" max="124" width="6.5546875" style="154" hidden="1" customWidth="1"/>
    <col min="125" max="125" width="6.109375" style="154" hidden="1" customWidth="1"/>
    <col min="126" max="126" width="5.88671875" style="154" hidden="1" customWidth="1"/>
    <col min="127" max="127" width="5.44140625" style="154" hidden="1" customWidth="1"/>
    <col min="128" max="128" width="5.5546875" style="154" hidden="1" customWidth="1"/>
    <col min="129" max="129" width="6.44140625" style="154" hidden="1" customWidth="1"/>
    <col min="130" max="130" width="6" style="154" hidden="1" customWidth="1"/>
    <col min="131" max="131" width="5.88671875" style="154" hidden="1" customWidth="1"/>
    <col min="132" max="132" width="5.109375" style="154" hidden="1" customWidth="1"/>
    <col min="133" max="133" width="6.77734375" style="154" hidden="1" customWidth="1"/>
    <col min="134" max="134" width="7.44140625" style="154" hidden="1" customWidth="1"/>
    <col min="135" max="135" width="5.5546875" style="154" hidden="1" customWidth="1"/>
    <col min="136" max="136" width="5.6640625" style="154" hidden="1" customWidth="1"/>
    <col min="137" max="137" width="6.88671875" style="154" hidden="1" customWidth="1"/>
    <col min="138" max="138" width="8.109375" style="154" hidden="1" customWidth="1"/>
    <col min="139" max="139" width="5.5546875" style="154" hidden="1" customWidth="1"/>
    <col min="140" max="140" width="9.109375" style="162" customWidth="1"/>
    <col min="141" max="141" width="11.21875" style="162" customWidth="1"/>
    <col min="142" max="142" width="11" style="162" customWidth="1"/>
    <col min="143" max="256" width="9.109375" style="162"/>
    <col min="257" max="257" width="4.6640625" style="162" customWidth="1"/>
    <col min="258" max="258" width="28.5546875" style="162" customWidth="1"/>
    <col min="259" max="329" width="0" style="162" hidden="1" customWidth="1"/>
    <col min="330" max="330" width="10.44140625" style="162" customWidth="1"/>
    <col min="331" max="331" width="7" style="162" customWidth="1"/>
    <col min="332" max="333" width="0" style="162" hidden="1" customWidth="1"/>
    <col min="334" max="334" width="9.5546875" style="162" customWidth="1"/>
    <col min="335" max="335" width="9.21875" style="162" customWidth="1"/>
    <col min="336" max="336" width="9.88671875" style="162" customWidth="1"/>
    <col min="337" max="337" width="8.109375" style="162" customWidth="1"/>
    <col min="338" max="355" width="0" style="162" hidden="1" customWidth="1"/>
    <col min="356" max="356" width="6.5546875" style="162" customWidth="1"/>
    <col min="357" max="357" width="7" style="162" customWidth="1"/>
    <col min="358" max="358" width="5.88671875" style="162" customWidth="1"/>
    <col min="359" max="359" width="6.77734375" style="162" customWidth="1"/>
    <col min="360" max="360" width="7" style="162" customWidth="1"/>
    <col min="361" max="361" width="10" style="162" customWidth="1"/>
    <col min="362" max="362" width="9.5546875" style="162" customWidth="1"/>
    <col min="363" max="363" width="9.33203125" style="162" customWidth="1"/>
    <col min="364" max="365" width="7.21875" style="162" customWidth="1"/>
    <col min="366" max="366" width="0" style="162" hidden="1" customWidth="1"/>
    <col min="367" max="367" width="8.88671875" style="162" customWidth="1"/>
    <col min="368" max="368" width="0" style="162" hidden="1" customWidth="1"/>
    <col min="369" max="369" width="9.21875" style="162" customWidth="1"/>
    <col min="370" max="370" width="7.109375" style="162" customWidth="1"/>
    <col min="371" max="371" width="7.6640625" style="162" customWidth="1"/>
    <col min="372" max="395" width="0" style="162" hidden="1" customWidth="1"/>
    <col min="396" max="396" width="9.109375" style="162" customWidth="1"/>
    <col min="397" max="397" width="11.21875" style="162" customWidth="1"/>
    <col min="398" max="398" width="11" style="162" customWidth="1"/>
    <col min="399" max="512" width="9.109375" style="162"/>
    <col min="513" max="513" width="4.6640625" style="162" customWidth="1"/>
    <col min="514" max="514" width="28.5546875" style="162" customWidth="1"/>
    <col min="515" max="585" width="0" style="162" hidden="1" customWidth="1"/>
    <col min="586" max="586" width="10.44140625" style="162" customWidth="1"/>
    <col min="587" max="587" width="7" style="162" customWidth="1"/>
    <col min="588" max="589" width="0" style="162" hidden="1" customWidth="1"/>
    <col min="590" max="590" width="9.5546875" style="162" customWidth="1"/>
    <col min="591" max="591" width="9.21875" style="162" customWidth="1"/>
    <col min="592" max="592" width="9.88671875" style="162" customWidth="1"/>
    <col min="593" max="593" width="8.109375" style="162" customWidth="1"/>
    <col min="594" max="611" width="0" style="162" hidden="1" customWidth="1"/>
    <col min="612" max="612" width="6.5546875" style="162" customWidth="1"/>
    <col min="613" max="613" width="7" style="162" customWidth="1"/>
    <col min="614" max="614" width="5.88671875" style="162" customWidth="1"/>
    <col min="615" max="615" width="6.77734375" style="162" customWidth="1"/>
    <col min="616" max="616" width="7" style="162" customWidth="1"/>
    <col min="617" max="617" width="10" style="162" customWidth="1"/>
    <col min="618" max="618" width="9.5546875" style="162" customWidth="1"/>
    <col min="619" max="619" width="9.33203125" style="162" customWidth="1"/>
    <col min="620" max="621" width="7.21875" style="162" customWidth="1"/>
    <col min="622" max="622" width="0" style="162" hidden="1" customWidth="1"/>
    <col min="623" max="623" width="8.88671875" style="162" customWidth="1"/>
    <col min="624" max="624" width="0" style="162" hidden="1" customWidth="1"/>
    <col min="625" max="625" width="9.21875" style="162" customWidth="1"/>
    <col min="626" max="626" width="7.109375" style="162" customWidth="1"/>
    <col min="627" max="627" width="7.6640625" style="162" customWidth="1"/>
    <col min="628" max="651" width="0" style="162" hidden="1" customWidth="1"/>
    <col min="652" max="652" width="9.109375" style="162" customWidth="1"/>
    <col min="653" max="653" width="11.21875" style="162" customWidth="1"/>
    <col min="654" max="654" width="11" style="162" customWidth="1"/>
    <col min="655" max="768" width="9.109375" style="162"/>
    <col min="769" max="769" width="4.6640625" style="162" customWidth="1"/>
    <col min="770" max="770" width="28.5546875" style="162" customWidth="1"/>
    <col min="771" max="841" width="0" style="162" hidden="1" customWidth="1"/>
    <col min="842" max="842" width="10.44140625" style="162" customWidth="1"/>
    <col min="843" max="843" width="7" style="162" customWidth="1"/>
    <col min="844" max="845" width="0" style="162" hidden="1" customWidth="1"/>
    <col min="846" max="846" width="9.5546875" style="162" customWidth="1"/>
    <col min="847" max="847" width="9.21875" style="162" customWidth="1"/>
    <col min="848" max="848" width="9.88671875" style="162" customWidth="1"/>
    <col min="849" max="849" width="8.109375" style="162" customWidth="1"/>
    <col min="850" max="867" width="0" style="162" hidden="1" customWidth="1"/>
    <col min="868" max="868" width="6.5546875" style="162" customWidth="1"/>
    <col min="869" max="869" width="7" style="162" customWidth="1"/>
    <col min="870" max="870" width="5.88671875" style="162" customWidth="1"/>
    <col min="871" max="871" width="6.77734375" style="162" customWidth="1"/>
    <col min="872" max="872" width="7" style="162" customWidth="1"/>
    <col min="873" max="873" width="10" style="162" customWidth="1"/>
    <col min="874" max="874" width="9.5546875" style="162" customWidth="1"/>
    <col min="875" max="875" width="9.33203125" style="162" customWidth="1"/>
    <col min="876" max="877" width="7.21875" style="162" customWidth="1"/>
    <col min="878" max="878" width="0" style="162" hidden="1" customWidth="1"/>
    <col min="879" max="879" width="8.88671875" style="162" customWidth="1"/>
    <col min="880" max="880" width="0" style="162" hidden="1" customWidth="1"/>
    <col min="881" max="881" width="9.21875" style="162" customWidth="1"/>
    <col min="882" max="882" width="7.109375" style="162" customWidth="1"/>
    <col min="883" max="883" width="7.6640625" style="162" customWidth="1"/>
    <col min="884" max="907" width="0" style="162" hidden="1" customWidth="1"/>
    <col min="908" max="908" width="9.109375" style="162" customWidth="1"/>
    <col min="909" max="909" width="11.21875" style="162" customWidth="1"/>
    <col min="910" max="910" width="11" style="162" customWidth="1"/>
    <col min="911" max="1024" width="9.109375" style="162"/>
    <col min="1025" max="1025" width="4.6640625" style="162" customWidth="1"/>
    <col min="1026" max="1026" width="28.5546875" style="162" customWidth="1"/>
    <col min="1027" max="1097" width="0" style="162" hidden="1" customWidth="1"/>
    <col min="1098" max="1098" width="10.44140625" style="162" customWidth="1"/>
    <col min="1099" max="1099" width="7" style="162" customWidth="1"/>
    <col min="1100" max="1101" width="0" style="162" hidden="1" customWidth="1"/>
    <col min="1102" max="1102" width="9.5546875" style="162" customWidth="1"/>
    <col min="1103" max="1103" width="9.21875" style="162" customWidth="1"/>
    <col min="1104" max="1104" width="9.88671875" style="162" customWidth="1"/>
    <col min="1105" max="1105" width="8.109375" style="162" customWidth="1"/>
    <col min="1106" max="1123" width="0" style="162" hidden="1" customWidth="1"/>
    <col min="1124" max="1124" width="6.5546875" style="162" customWidth="1"/>
    <col min="1125" max="1125" width="7" style="162" customWidth="1"/>
    <col min="1126" max="1126" width="5.88671875" style="162" customWidth="1"/>
    <col min="1127" max="1127" width="6.77734375" style="162" customWidth="1"/>
    <col min="1128" max="1128" width="7" style="162" customWidth="1"/>
    <col min="1129" max="1129" width="10" style="162" customWidth="1"/>
    <col min="1130" max="1130" width="9.5546875" style="162" customWidth="1"/>
    <col min="1131" max="1131" width="9.33203125" style="162" customWidth="1"/>
    <col min="1132" max="1133" width="7.21875" style="162" customWidth="1"/>
    <col min="1134" max="1134" width="0" style="162" hidden="1" customWidth="1"/>
    <col min="1135" max="1135" width="8.88671875" style="162" customWidth="1"/>
    <col min="1136" max="1136" width="0" style="162" hidden="1" customWidth="1"/>
    <col min="1137" max="1137" width="9.21875" style="162" customWidth="1"/>
    <col min="1138" max="1138" width="7.109375" style="162" customWidth="1"/>
    <col min="1139" max="1139" width="7.6640625" style="162" customWidth="1"/>
    <col min="1140" max="1163" width="0" style="162" hidden="1" customWidth="1"/>
    <col min="1164" max="1164" width="9.109375" style="162" customWidth="1"/>
    <col min="1165" max="1165" width="11.21875" style="162" customWidth="1"/>
    <col min="1166" max="1166" width="11" style="162" customWidth="1"/>
    <col min="1167" max="1280" width="9.109375" style="162"/>
    <col min="1281" max="1281" width="4.6640625" style="162" customWidth="1"/>
    <col min="1282" max="1282" width="28.5546875" style="162" customWidth="1"/>
    <col min="1283" max="1353" width="0" style="162" hidden="1" customWidth="1"/>
    <col min="1354" max="1354" width="10.44140625" style="162" customWidth="1"/>
    <col min="1355" max="1355" width="7" style="162" customWidth="1"/>
    <col min="1356" max="1357" width="0" style="162" hidden="1" customWidth="1"/>
    <col min="1358" max="1358" width="9.5546875" style="162" customWidth="1"/>
    <col min="1359" max="1359" width="9.21875" style="162" customWidth="1"/>
    <col min="1360" max="1360" width="9.88671875" style="162" customWidth="1"/>
    <col min="1361" max="1361" width="8.109375" style="162" customWidth="1"/>
    <col min="1362" max="1379" width="0" style="162" hidden="1" customWidth="1"/>
    <col min="1380" max="1380" width="6.5546875" style="162" customWidth="1"/>
    <col min="1381" max="1381" width="7" style="162" customWidth="1"/>
    <col min="1382" max="1382" width="5.88671875" style="162" customWidth="1"/>
    <col min="1383" max="1383" width="6.77734375" style="162" customWidth="1"/>
    <col min="1384" max="1384" width="7" style="162" customWidth="1"/>
    <col min="1385" max="1385" width="10" style="162" customWidth="1"/>
    <col min="1386" max="1386" width="9.5546875" style="162" customWidth="1"/>
    <col min="1387" max="1387" width="9.33203125" style="162" customWidth="1"/>
    <col min="1388" max="1389" width="7.21875" style="162" customWidth="1"/>
    <col min="1390" max="1390" width="0" style="162" hidden="1" customWidth="1"/>
    <col min="1391" max="1391" width="8.88671875" style="162" customWidth="1"/>
    <col min="1392" max="1392" width="0" style="162" hidden="1" customWidth="1"/>
    <col min="1393" max="1393" width="9.21875" style="162" customWidth="1"/>
    <col min="1394" max="1394" width="7.109375" style="162" customWidth="1"/>
    <col min="1395" max="1395" width="7.6640625" style="162" customWidth="1"/>
    <col min="1396" max="1419" width="0" style="162" hidden="1" customWidth="1"/>
    <col min="1420" max="1420" width="9.109375" style="162" customWidth="1"/>
    <col min="1421" max="1421" width="11.21875" style="162" customWidth="1"/>
    <col min="1422" max="1422" width="11" style="162" customWidth="1"/>
    <col min="1423" max="1536" width="9.109375" style="162"/>
    <col min="1537" max="1537" width="4.6640625" style="162" customWidth="1"/>
    <col min="1538" max="1538" width="28.5546875" style="162" customWidth="1"/>
    <col min="1539" max="1609" width="0" style="162" hidden="1" customWidth="1"/>
    <col min="1610" max="1610" width="10.44140625" style="162" customWidth="1"/>
    <col min="1611" max="1611" width="7" style="162" customWidth="1"/>
    <col min="1612" max="1613" width="0" style="162" hidden="1" customWidth="1"/>
    <col min="1614" max="1614" width="9.5546875" style="162" customWidth="1"/>
    <col min="1615" max="1615" width="9.21875" style="162" customWidth="1"/>
    <col min="1616" max="1616" width="9.88671875" style="162" customWidth="1"/>
    <col min="1617" max="1617" width="8.109375" style="162" customWidth="1"/>
    <col min="1618" max="1635" width="0" style="162" hidden="1" customWidth="1"/>
    <col min="1636" max="1636" width="6.5546875" style="162" customWidth="1"/>
    <col min="1637" max="1637" width="7" style="162" customWidth="1"/>
    <col min="1638" max="1638" width="5.88671875" style="162" customWidth="1"/>
    <col min="1639" max="1639" width="6.77734375" style="162" customWidth="1"/>
    <col min="1640" max="1640" width="7" style="162" customWidth="1"/>
    <col min="1641" max="1641" width="10" style="162" customWidth="1"/>
    <col min="1642" max="1642" width="9.5546875" style="162" customWidth="1"/>
    <col min="1643" max="1643" width="9.33203125" style="162" customWidth="1"/>
    <col min="1644" max="1645" width="7.21875" style="162" customWidth="1"/>
    <col min="1646" max="1646" width="0" style="162" hidden="1" customWidth="1"/>
    <col min="1647" max="1647" width="8.88671875" style="162" customWidth="1"/>
    <col min="1648" max="1648" width="0" style="162" hidden="1" customWidth="1"/>
    <col min="1649" max="1649" width="9.21875" style="162" customWidth="1"/>
    <col min="1650" max="1650" width="7.109375" style="162" customWidth="1"/>
    <col min="1651" max="1651" width="7.6640625" style="162" customWidth="1"/>
    <col min="1652" max="1675" width="0" style="162" hidden="1" customWidth="1"/>
    <col min="1676" max="1676" width="9.109375" style="162" customWidth="1"/>
    <col min="1677" max="1677" width="11.21875" style="162" customWidth="1"/>
    <col min="1678" max="1678" width="11" style="162" customWidth="1"/>
    <col min="1679" max="1792" width="9.109375" style="162"/>
    <col min="1793" max="1793" width="4.6640625" style="162" customWidth="1"/>
    <col min="1794" max="1794" width="28.5546875" style="162" customWidth="1"/>
    <col min="1795" max="1865" width="0" style="162" hidden="1" customWidth="1"/>
    <col min="1866" max="1866" width="10.44140625" style="162" customWidth="1"/>
    <col min="1867" max="1867" width="7" style="162" customWidth="1"/>
    <col min="1868" max="1869" width="0" style="162" hidden="1" customWidth="1"/>
    <col min="1870" max="1870" width="9.5546875" style="162" customWidth="1"/>
    <col min="1871" max="1871" width="9.21875" style="162" customWidth="1"/>
    <col min="1872" max="1872" width="9.88671875" style="162" customWidth="1"/>
    <col min="1873" max="1873" width="8.109375" style="162" customWidth="1"/>
    <col min="1874" max="1891" width="0" style="162" hidden="1" customWidth="1"/>
    <col min="1892" max="1892" width="6.5546875" style="162" customWidth="1"/>
    <col min="1893" max="1893" width="7" style="162" customWidth="1"/>
    <col min="1894" max="1894" width="5.88671875" style="162" customWidth="1"/>
    <col min="1895" max="1895" width="6.77734375" style="162" customWidth="1"/>
    <col min="1896" max="1896" width="7" style="162" customWidth="1"/>
    <col min="1897" max="1897" width="10" style="162" customWidth="1"/>
    <col min="1898" max="1898" width="9.5546875" style="162" customWidth="1"/>
    <col min="1899" max="1899" width="9.33203125" style="162" customWidth="1"/>
    <col min="1900" max="1901" width="7.21875" style="162" customWidth="1"/>
    <col min="1902" max="1902" width="0" style="162" hidden="1" customWidth="1"/>
    <col min="1903" max="1903" width="8.88671875" style="162" customWidth="1"/>
    <col min="1904" max="1904" width="0" style="162" hidden="1" customWidth="1"/>
    <col min="1905" max="1905" width="9.21875" style="162" customWidth="1"/>
    <col min="1906" max="1906" width="7.109375" style="162" customWidth="1"/>
    <col min="1907" max="1907" width="7.6640625" style="162" customWidth="1"/>
    <col min="1908" max="1931" width="0" style="162" hidden="1" customWidth="1"/>
    <col min="1932" max="1932" width="9.109375" style="162" customWidth="1"/>
    <col min="1933" max="1933" width="11.21875" style="162" customWidth="1"/>
    <col min="1934" max="1934" width="11" style="162" customWidth="1"/>
    <col min="1935" max="2048" width="9.109375" style="162"/>
    <col min="2049" max="2049" width="4.6640625" style="162" customWidth="1"/>
    <col min="2050" max="2050" width="28.5546875" style="162" customWidth="1"/>
    <col min="2051" max="2121" width="0" style="162" hidden="1" customWidth="1"/>
    <col min="2122" max="2122" width="10.44140625" style="162" customWidth="1"/>
    <col min="2123" max="2123" width="7" style="162" customWidth="1"/>
    <col min="2124" max="2125" width="0" style="162" hidden="1" customWidth="1"/>
    <col min="2126" max="2126" width="9.5546875" style="162" customWidth="1"/>
    <col min="2127" max="2127" width="9.21875" style="162" customWidth="1"/>
    <col min="2128" max="2128" width="9.88671875" style="162" customWidth="1"/>
    <col min="2129" max="2129" width="8.109375" style="162" customWidth="1"/>
    <col min="2130" max="2147" width="0" style="162" hidden="1" customWidth="1"/>
    <col min="2148" max="2148" width="6.5546875" style="162" customWidth="1"/>
    <col min="2149" max="2149" width="7" style="162" customWidth="1"/>
    <col min="2150" max="2150" width="5.88671875" style="162" customWidth="1"/>
    <col min="2151" max="2151" width="6.77734375" style="162" customWidth="1"/>
    <col min="2152" max="2152" width="7" style="162" customWidth="1"/>
    <col min="2153" max="2153" width="10" style="162" customWidth="1"/>
    <col min="2154" max="2154" width="9.5546875" style="162" customWidth="1"/>
    <col min="2155" max="2155" width="9.33203125" style="162" customWidth="1"/>
    <col min="2156" max="2157" width="7.21875" style="162" customWidth="1"/>
    <col min="2158" max="2158" width="0" style="162" hidden="1" customWidth="1"/>
    <col min="2159" max="2159" width="8.88671875" style="162" customWidth="1"/>
    <col min="2160" max="2160" width="0" style="162" hidden="1" customWidth="1"/>
    <col min="2161" max="2161" width="9.21875" style="162" customWidth="1"/>
    <col min="2162" max="2162" width="7.109375" style="162" customWidth="1"/>
    <col min="2163" max="2163" width="7.6640625" style="162" customWidth="1"/>
    <col min="2164" max="2187" width="0" style="162" hidden="1" customWidth="1"/>
    <col min="2188" max="2188" width="9.109375" style="162" customWidth="1"/>
    <col min="2189" max="2189" width="11.21875" style="162" customWidth="1"/>
    <col min="2190" max="2190" width="11" style="162" customWidth="1"/>
    <col min="2191" max="2304" width="9.109375" style="162"/>
    <col min="2305" max="2305" width="4.6640625" style="162" customWidth="1"/>
    <col min="2306" max="2306" width="28.5546875" style="162" customWidth="1"/>
    <col min="2307" max="2377" width="0" style="162" hidden="1" customWidth="1"/>
    <col min="2378" max="2378" width="10.44140625" style="162" customWidth="1"/>
    <col min="2379" max="2379" width="7" style="162" customWidth="1"/>
    <col min="2380" max="2381" width="0" style="162" hidden="1" customWidth="1"/>
    <col min="2382" max="2382" width="9.5546875" style="162" customWidth="1"/>
    <col min="2383" max="2383" width="9.21875" style="162" customWidth="1"/>
    <col min="2384" max="2384" width="9.88671875" style="162" customWidth="1"/>
    <col min="2385" max="2385" width="8.109375" style="162" customWidth="1"/>
    <col min="2386" max="2403" width="0" style="162" hidden="1" customWidth="1"/>
    <col min="2404" max="2404" width="6.5546875" style="162" customWidth="1"/>
    <col min="2405" max="2405" width="7" style="162" customWidth="1"/>
    <col min="2406" max="2406" width="5.88671875" style="162" customWidth="1"/>
    <col min="2407" max="2407" width="6.77734375" style="162" customWidth="1"/>
    <col min="2408" max="2408" width="7" style="162" customWidth="1"/>
    <col min="2409" max="2409" width="10" style="162" customWidth="1"/>
    <col min="2410" max="2410" width="9.5546875" style="162" customWidth="1"/>
    <col min="2411" max="2411" width="9.33203125" style="162" customWidth="1"/>
    <col min="2412" max="2413" width="7.21875" style="162" customWidth="1"/>
    <col min="2414" max="2414" width="0" style="162" hidden="1" customWidth="1"/>
    <col min="2415" max="2415" width="8.88671875" style="162" customWidth="1"/>
    <col min="2416" max="2416" width="0" style="162" hidden="1" customWidth="1"/>
    <col min="2417" max="2417" width="9.21875" style="162" customWidth="1"/>
    <col min="2418" max="2418" width="7.109375" style="162" customWidth="1"/>
    <col min="2419" max="2419" width="7.6640625" style="162" customWidth="1"/>
    <col min="2420" max="2443" width="0" style="162" hidden="1" customWidth="1"/>
    <col min="2444" max="2444" width="9.109375" style="162" customWidth="1"/>
    <col min="2445" max="2445" width="11.21875" style="162" customWidth="1"/>
    <col min="2446" max="2446" width="11" style="162" customWidth="1"/>
    <col min="2447" max="2560" width="9.109375" style="162"/>
    <col min="2561" max="2561" width="4.6640625" style="162" customWidth="1"/>
    <col min="2562" max="2562" width="28.5546875" style="162" customWidth="1"/>
    <col min="2563" max="2633" width="0" style="162" hidden="1" customWidth="1"/>
    <col min="2634" max="2634" width="10.44140625" style="162" customWidth="1"/>
    <col min="2635" max="2635" width="7" style="162" customWidth="1"/>
    <col min="2636" max="2637" width="0" style="162" hidden="1" customWidth="1"/>
    <col min="2638" max="2638" width="9.5546875" style="162" customWidth="1"/>
    <col min="2639" max="2639" width="9.21875" style="162" customWidth="1"/>
    <col min="2640" max="2640" width="9.88671875" style="162" customWidth="1"/>
    <col min="2641" max="2641" width="8.109375" style="162" customWidth="1"/>
    <col min="2642" max="2659" width="0" style="162" hidden="1" customWidth="1"/>
    <col min="2660" max="2660" width="6.5546875" style="162" customWidth="1"/>
    <col min="2661" max="2661" width="7" style="162" customWidth="1"/>
    <col min="2662" max="2662" width="5.88671875" style="162" customWidth="1"/>
    <col min="2663" max="2663" width="6.77734375" style="162" customWidth="1"/>
    <col min="2664" max="2664" width="7" style="162" customWidth="1"/>
    <col min="2665" max="2665" width="10" style="162" customWidth="1"/>
    <col min="2666" max="2666" width="9.5546875" style="162" customWidth="1"/>
    <col min="2667" max="2667" width="9.33203125" style="162" customWidth="1"/>
    <col min="2668" max="2669" width="7.21875" style="162" customWidth="1"/>
    <col min="2670" max="2670" width="0" style="162" hidden="1" customWidth="1"/>
    <col min="2671" max="2671" width="8.88671875" style="162" customWidth="1"/>
    <col min="2672" max="2672" width="0" style="162" hidden="1" customWidth="1"/>
    <col min="2673" max="2673" width="9.21875" style="162" customWidth="1"/>
    <col min="2674" max="2674" width="7.109375" style="162" customWidth="1"/>
    <col min="2675" max="2675" width="7.6640625" style="162" customWidth="1"/>
    <col min="2676" max="2699" width="0" style="162" hidden="1" customWidth="1"/>
    <col min="2700" max="2700" width="9.109375" style="162" customWidth="1"/>
    <col min="2701" max="2701" width="11.21875" style="162" customWidth="1"/>
    <col min="2702" max="2702" width="11" style="162" customWidth="1"/>
    <col min="2703" max="2816" width="9.109375" style="162"/>
    <col min="2817" max="2817" width="4.6640625" style="162" customWidth="1"/>
    <col min="2818" max="2818" width="28.5546875" style="162" customWidth="1"/>
    <col min="2819" max="2889" width="0" style="162" hidden="1" customWidth="1"/>
    <col min="2890" max="2890" width="10.44140625" style="162" customWidth="1"/>
    <col min="2891" max="2891" width="7" style="162" customWidth="1"/>
    <col min="2892" max="2893" width="0" style="162" hidden="1" customWidth="1"/>
    <col min="2894" max="2894" width="9.5546875" style="162" customWidth="1"/>
    <col min="2895" max="2895" width="9.21875" style="162" customWidth="1"/>
    <col min="2896" max="2896" width="9.88671875" style="162" customWidth="1"/>
    <col min="2897" max="2897" width="8.109375" style="162" customWidth="1"/>
    <col min="2898" max="2915" width="0" style="162" hidden="1" customWidth="1"/>
    <col min="2916" max="2916" width="6.5546875" style="162" customWidth="1"/>
    <col min="2917" max="2917" width="7" style="162" customWidth="1"/>
    <col min="2918" max="2918" width="5.88671875" style="162" customWidth="1"/>
    <col min="2919" max="2919" width="6.77734375" style="162" customWidth="1"/>
    <col min="2920" max="2920" width="7" style="162" customWidth="1"/>
    <col min="2921" max="2921" width="10" style="162" customWidth="1"/>
    <col min="2922" max="2922" width="9.5546875" style="162" customWidth="1"/>
    <col min="2923" max="2923" width="9.33203125" style="162" customWidth="1"/>
    <col min="2924" max="2925" width="7.21875" style="162" customWidth="1"/>
    <col min="2926" max="2926" width="0" style="162" hidden="1" customWidth="1"/>
    <col min="2927" max="2927" width="8.88671875" style="162" customWidth="1"/>
    <col min="2928" max="2928" width="0" style="162" hidden="1" customWidth="1"/>
    <col min="2929" max="2929" width="9.21875" style="162" customWidth="1"/>
    <col min="2930" max="2930" width="7.109375" style="162" customWidth="1"/>
    <col min="2931" max="2931" width="7.6640625" style="162" customWidth="1"/>
    <col min="2932" max="2955" width="0" style="162" hidden="1" customWidth="1"/>
    <col min="2956" max="2956" width="9.109375" style="162" customWidth="1"/>
    <col min="2957" max="2957" width="11.21875" style="162" customWidth="1"/>
    <col min="2958" max="2958" width="11" style="162" customWidth="1"/>
    <col min="2959" max="3072" width="9.109375" style="162"/>
    <col min="3073" max="3073" width="4.6640625" style="162" customWidth="1"/>
    <col min="3074" max="3074" width="28.5546875" style="162" customWidth="1"/>
    <col min="3075" max="3145" width="0" style="162" hidden="1" customWidth="1"/>
    <col min="3146" max="3146" width="10.44140625" style="162" customWidth="1"/>
    <col min="3147" max="3147" width="7" style="162" customWidth="1"/>
    <col min="3148" max="3149" width="0" style="162" hidden="1" customWidth="1"/>
    <col min="3150" max="3150" width="9.5546875" style="162" customWidth="1"/>
    <col min="3151" max="3151" width="9.21875" style="162" customWidth="1"/>
    <col min="3152" max="3152" width="9.88671875" style="162" customWidth="1"/>
    <col min="3153" max="3153" width="8.109375" style="162" customWidth="1"/>
    <col min="3154" max="3171" width="0" style="162" hidden="1" customWidth="1"/>
    <col min="3172" max="3172" width="6.5546875" style="162" customWidth="1"/>
    <col min="3173" max="3173" width="7" style="162" customWidth="1"/>
    <col min="3174" max="3174" width="5.88671875" style="162" customWidth="1"/>
    <col min="3175" max="3175" width="6.77734375" style="162" customWidth="1"/>
    <col min="3176" max="3176" width="7" style="162" customWidth="1"/>
    <col min="3177" max="3177" width="10" style="162" customWidth="1"/>
    <col min="3178" max="3178" width="9.5546875" style="162" customWidth="1"/>
    <col min="3179" max="3179" width="9.33203125" style="162" customWidth="1"/>
    <col min="3180" max="3181" width="7.21875" style="162" customWidth="1"/>
    <col min="3182" max="3182" width="0" style="162" hidden="1" customWidth="1"/>
    <col min="3183" max="3183" width="8.88671875" style="162" customWidth="1"/>
    <col min="3184" max="3184" width="0" style="162" hidden="1" customWidth="1"/>
    <col min="3185" max="3185" width="9.21875" style="162" customWidth="1"/>
    <col min="3186" max="3186" width="7.109375" style="162" customWidth="1"/>
    <col min="3187" max="3187" width="7.6640625" style="162" customWidth="1"/>
    <col min="3188" max="3211" width="0" style="162" hidden="1" customWidth="1"/>
    <col min="3212" max="3212" width="9.109375" style="162" customWidth="1"/>
    <col min="3213" max="3213" width="11.21875" style="162" customWidth="1"/>
    <col min="3214" max="3214" width="11" style="162" customWidth="1"/>
    <col min="3215" max="3328" width="9.109375" style="162"/>
    <col min="3329" max="3329" width="4.6640625" style="162" customWidth="1"/>
    <col min="3330" max="3330" width="28.5546875" style="162" customWidth="1"/>
    <col min="3331" max="3401" width="0" style="162" hidden="1" customWidth="1"/>
    <col min="3402" max="3402" width="10.44140625" style="162" customWidth="1"/>
    <col min="3403" max="3403" width="7" style="162" customWidth="1"/>
    <col min="3404" max="3405" width="0" style="162" hidden="1" customWidth="1"/>
    <col min="3406" max="3406" width="9.5546875" style="162" customWidth="1"/>
    <col min="3407" max="3407" width="9.21875" style="162" customWidth="1"/>
    <col min="3408" max="3408" width="9.88671875" style="162" customWidth="1"/>
    <col min="3409" max="3409" width="8.109375" style="162" customWidth="1"/>
    <col min="3410" max="3427" width="0" style="162" hidden="1" customWidth="1"/>
    <col min="3428" max="3428" width="6.5546875" style="162" customWidth="1"/>
    <col min="3429" max="3429" width="7" style="162" customWidth="1"/>
    <col min="3430" max="3430" width="5.88671875" style="162" customWidth="1"/>
    <col min="3431" max="3431" width="6.77734375" style="162" customWidth="1"/>
    <col min="3432" max="3432" width="7" style="162" customWidth="1"/>
    <col min="3433" max="3433" width="10" style="162" customWidth="1"/>
    <col min="3434" max="3434" width="9.5546875" style="162" customWidth="1"/>
    <col min="3435" max="3435" width="9.33203125" style="162" customWidth="1"/>
    <col min="3436" max="3437" width="7.21875" style="162" customWidth="1"/>
    <col min="3438" max="3438" width="0" style="162" hidden="1" customWidth="1"/>
    <col min="3439" max="3439" width="8.88671875" style="162" customWidth="1"/>
    <col min="3440" max="3440" width="0" style="162" hidden="1" customWidth="1"/>
    <col min="3441" max="3441" width="9.21875" style="162" customWidth="1"/>
    <col min="3442" max="3442" width="7.109375" style="162" customWidth="1"/>
    <col min="3443" max="3443" width="7.6640625" style="162" customWidth="1"/>
    <col min="3444" max="3467" width="0" style="162" hidden="1" customWidth="1"/>
    <col min="3468" max="3468" width="9.109375" style="162" customWidth="1"/>
    <col min="3469" max="3469" width="11.21875" style="162" customWidth="1"/>
    <col min="3470" max="3470" width="11" style="162" customWidth="1"/>
    <col min="3471" max="3584" width="9.109375" style="162"/>
    <col min="3585" max="3585" width="4.6640625" style="162" customWidth="1"/>
    <col min="3586" max="3586" width="28.5546875" style="162" customWidth="1"/>
    <col min="3587" max="3657" width="0" style="162" hidden="1" customWidth="1"/>
    <col min="3658" max="3658" width="10.44140625" style="162" customWidth="1"/>
    <col min="3659" max="3659" width="7" style="162" customWidth="1"/>
    <col min="3660" max="3661" width="0" style="162" hidden="1" customWidth="1"/>
    <col min="3662" max="3662" width="9.5546875" style="162" customWidth="1"/>
    <col min="3663" max="3663" width="9.21875" style="162" customWidth="1"/>
    <col min="3664" max="3664" width="9.88671875" style="162" customWidth="1"/>
    <col min="3665" max="3665" width="8.109375" style="162" customWidth="1"/>
    <col min="3666" max="3683" width="0" style="162" hidden="1" customWidth="1"/>
    <col min="3684" max="3684" width="6.5546875" style="162" customWidth="1"/>
    <col min="3685" max="3685" width="7" style="162" customWidth="1"/>
    <col min="3686" max="3686" width="5.88671875" style="162" customWidth="1"/>
    <col min="3687" max="3687" width="6.77734375" style="162" customWidth="1"/>
    <col min="3688" max="3688" width="7" style="162" customWidth="1"/>
    <col min="3689" max="3689" width="10" style="162" customWidth="1"/>
    <col min="3690" max="3690" width="9.5546875" style="162" customWidth="1"/>
    <col min="3691" max="3691" width="9.33203125" style="162" customWidth="1"/>
    <col min="3692" max="3693" width="7.21875" style="162" customWidth="1"/>
    <col min="3694" max="3694" width="0" style="162" hidden="1" customWidth="1"/>
    <col min="3695" max="3695" width="8.88671875" style="162" customWidth="1"/>
    <col min="3696" max="3696" width="0" style="162" hidden="1" customWidth="1"/>
    <col min="3697" max="3697" width="9.21875" style="162" customWidth="1"/>
    <col min="3698" max="3698" width="7.109375" style="162" customWidth="1"/>
    <col min="3699" max="3699" width="7.6640625" style="162" customWidth="1"/>
    <col min="3700" max="3723" width="0" style="162" hidden="1" customWidth="1"/>
    <col min="3724" max="3724" width="9.109375" style="162" customWidth="1"/>
    <col min="3725" max="3725" width="11.21875" style="162" customWidth="1"/>
    <col min="3726" max="3726" width="11" style="162" customWidth="1"/>
    <col min="3727" max="3840" width="9.109375" style="162"/>
    <col min="3841" max="3841" width="4.6640625" style="162" customWidth="1"/>
    <col min="3842" max="3842" width="28.5546875" style="162" customWidth="1"/>
    <col min="3843" max="3913" width="0" style="162" hidden="1" customWidth="1"/>
    <col min="3914" max="3914" width="10.44140625" style="162" customWidth="1"/>
    <col min="3915" max="3915" width="7" style="162" customWidth="1"/>
    <col min="3916" max="3917" width="0" style="162" hidden="1" customWidth="1"/>
    <col min="3918" max="3918" width="9.5546875" style="162" customWidth="1"/>
    <col min="3919" max="3919" width="9.21875" style="162" customWidth="1"/>
    <col min="3920" max="3920" width="9.88671875" style="162" customWidth="1"/>
    <col min="3921" max="3921" width="8.109375" style="162" customWidth="1"/>
    <col min="3922" max="3939" width="0" style="162" hidden="1" customWidth="1"/>
    <col min="3940" max="3940" width="6.5546875" style="162" customWidth="1"/>
    <col min="3941" max="3941" width="7" style="162" customWidth="1"/>
    <col min="3942" max="3942" width="5.88671875" style="162" customWidth="1"/>
    <col min="3943" max="3943" width="6.77734375" style="162" customWidth="1"/>
    <col min="3944" max="3944" width="7" style="162" customWidth="1"/>
    <col min="3945" max="3945" width="10" style="162" customWidth="1"/>
    <col min="3946" max="3946" width="9.5546875" style="162" customWidth="1"/>
    <col min="3947" max="3947" width="9.33203125" style="162" customWidth="1"/>
    <col min="3948" max="3949" width="7.21875" style="162" customWidth="1"/>
    <col min="3950" max="3950" width="0" style="162" hidden="1" customWidth="1"/>
    <col min="3951" max="3951" width="8.88671875" style="162" customWidth="1"/>
    <col min="3952" max="3952" width="0" style="162" hidden="1" customWidth="1"/>
    <col min="3953" max="3953" width="9.21875" style="162" customWidth="1"/>
    <col min="3954" max="3954" width="7.109375" style="162" customWidth="1"/>
    <col min="3955" max="3955" width="7.6640625" style="162" customWidth="1"/>
    <col min="3956" max="3979" width="0" style="162" hidden="1" customWidth="1"/>
    <col min="3980" max="3980" width="9.109375" style="162" customWidth="1"/>
    <col min="3981" max="3981" width="11.21875" style="162" customWidth="1"/>
    <col min="3982" max="3982" width="11" style="162" customWidth="1"/>
    <col min="3983" max="4096" width="9.109375" style="162"/>
    <col min="4097" max="4097" width="4.6640625" style="162" customWidth="1"/>
    <col min="4098" max="4098" width="28.5546875" style="162" customWidth="1"/>
    <col min="4099" max="4169" width="0" style="162" hidden="1" customWidth="1"/>
    <col min="4170" max="4170" width="10.44140625" style="162" customWidth="1"/>
    <col min="4171" max="4171" width="7" style="162" customWidth="1"/>
    <col min="4172" max="4173" width="0" style="162" hidden="1" customWidth="1"/>
    <col min="4174" max="4174" width="9.5546875" style="162" customWidth="1"/>
    <col min="4175" max="4175" width="9.21875" style="162" customWidth="1"/>
    <col min="4176" max="4176" width="9.88671875" style="162" customWidth="1"/>
    <col min="4177" max="4177" width="8.109375" style="162" customWidth="1"/>
    <col min="4178" max="4195" width="0" style="162" hidden="1" customWidth="1"/>
    <col min="4196" max="4196" width="6.5546875" style="162" customWidth="1"/>
    <col min="4197" max="4197" width="7" style="162" customWidth="1"/>
    <col min="4198" max="4198" width="5.88671875" style="162" customWidth="1"/>
    <col min="4199" max="4199" width="6.77734375" style="162" customWidth="1"/>
    <col min="4200" max="4200" width="7" style="162" customWidth="1"/>
    <col min="4201" max="4201" width="10" style="162" customWidth="1"/>
    <col min="4202" max="4202" width="9.5546875" style="162" customWidth="1"/>
    <col min="4203" max="4203" width="9.33203125" style="162" customWidth="1"/>
    <col min="4204" max="4205" width="7.21875" style="162" customWidth="1"/>
    <col min="4206" max="4206" width="0" style="162" hidden="1" customWidth="1"/>
    <col min="4207" max="4207" width="8.88671875" style="162" customWidth="1"/>
    <col min="4208" max="4208" width="0" style="162" hidden="1" customWidth="1"/>
    <col min="4209" max="4209" width="9.21875" style="162" customWidth="1"/>
    <col min="4210" max="4210" width="7.109375" style="162" customWidth="1"/>
    <col min="4211" max="4211" width="7.6640625" style="162" customWidth="1"/>
    <col min="4212" max="4235" width="0" style="162" hidden="1" customWidth="1"/>
    <col min="4236" max="4236" width="9.109375" style="162" customWidth="1"/>
    <col min="4237" max="4237" width="11.21875" style="162" customWidth="1"/>
    <col min="4238" max="4238" width="11" style="162" customWidth="1"/>
    <col min="4239" max="4352" width="9.109375" style="162"/>
    <col min="4353" max="4353" width="4.6640625" style="162" customWidth="1"/>
    <col min="4354" max="4354" width="28.5546875" style="162" customWidth="1"/>
    <col min="4355" max="4425" width="0" style="162" hidden="1" customWidth="1"/>
    <col min="4426" max="4426" width="10.44140625" style="162" customWidth="1"/>
    <col min="4427" max="4427" width="7" style="162" customWidth="1"/>
    <col min="4428" max="4429" width="0" style="162" hidden="1" customWidth="1"/>
    <col min="4430" max="4430" width="9.5546875" style="162" customWidth="1"/>
    <col min="4431" max="4431" width="9.21875" style="162" customWidth="1"/>
    <col min="4432" max="4432" width="9.88671875" style="162" customWidth="1"/>
    <col min="4433" max="4433" width="8.109375" style="162" customWidth="1"/>
    <col min="4434" max="4451" width="0" style="162" hidden="1" customWidth="1"/>
    <col min="4452" max="4452" width="6.5546875" style="162" customWidth="1"/>
    <col min="4453" max="4453" width="7" style="162" customWidth="1"/>
    <col min="4454" max="4454" width="5.88671875" style="162" customWidth="1"/>
    <col min="4455" max="4455" width="6.77734375" style="162" customWidth="1"/>
    <col min="4456" max="4456" width="7" style="162" customWidth="1"/>
    <col min="4457" max="4457" width="10" style="162" customWidth="1"/>
    <col min="4458" max="4458" width="9.5546875" style="162" customWidth="1"/>
    <col min="4459" max="4459" width="9.33203125" style="162" customWidth="1"/>
    <col min="4460" max="4461" width="7.21875" style="162" customWidth="1"/>
    <col min="4462" max="4462" width="0" style="162" hidden="1" customWidth="1"/>
    <col min="4463" max="4463" width="8.88671875" style="162" customWidth="1"/>
    <col min="4464" max="4464" width="0" style="162" hidden="1" customWidth="1"/>
    <col min="4465" max="4465" width="9.21875" style="162" customWidth="1"/>
    <col min="4466" max="4466" width="7.109375" style="162" customWidth="1"/>
    <col min="4467" max="4467" width="7.6640625" style="162" customWidth="1"/>
    <col min="4468" max="4491" width="0" style="162" hidden="1" customWidth="1"/>
    <col min="4492" max="4492" width="9.109375" style="162" customWidth="1"/>
    <col min="4493" max="4493" width="11.21875" style="162" customWidth="1"/>
    <col min="4494" max="4494" width="11" style="162" customWidth="1"/>
    <col min="4495" max="4608" width="9.109375" style="162"/>
    <col min="4609" max="4609" width="4.6640625" style="162" customWidth="1"/>
    <col min="4610" max="4610" width="28.5546875" style="162" customWidth="1"/>
    <col min="4611" max="4681" width="0" style="162" hidden="1" customWidth="1"/>
    <col min="4682" max="4682" width="10.44140625" style="162" customWidth="1"/>
    <col min="4683" max="4683" width="7" style="162" customWidth="1"/>
    <col min="4684" max="4685" width="0" style="162" hidden="1" customWidth="1"/>
    <col min="4686" max="4686" width="9.5546875" style="162" customWidth="1"/>
    <col min="4687" max="4687" width="9.21875" style="162" customWidth="1"/>
    <col min="4688" max="4688" width="9.88671875" style="162" customWidth="1"/>
    <col min="4689" max="4689" width="8.109375" style="162" customWidth="1"/>
    <col min="4690" max="4707" width="0" style="162" hidden="1" customWidth="1"/>
    <col min="4708" max="4708" width="6.5546875" style="162" customWidth="1"/>
    <col min="4709" max="4709" width="7" style="162" customWidth="1"/>
    <col min="4710" max="4710" width="5.88671875" style="162" customWidth="1"/>
    <col min="4711" max="4711" width="6.77734375" style="162" customWidth="1"/>
    <col min="4712" max="4712" width="7" style="162" customWidth="1"/>
    <col min="4713" max="4713" width="10" style="162" customWidth="1"/>
    <col min="4714" max="4714" width="9.5546875" style="162" customWidth="1"/>
    <col min="4715" max="4715" width="9.33203125" style="162" customWidth="1"/>
    <col min="4716" max="4717" width="7.21875" style="162" customWidth="1"/>
    <col min="4718" max="4718" width="0" style="162" hidden="1" customWidth="1"/>
    <col min="4719" max="4719" width="8.88671875" style="162" customWidth="1"/>
    <col min="4720" max="4720" width="0" style="162" hidden="1" customWidth="1"/>
    <col min="4721" max="4721" width="9.21875" style="162" customWidth="1"/>
    <col min="4722" max="4722" width="7.109375" style="162" customWidth="1"/>
    <col min="4723" max="4723" width="7.6640625" style="162" customWidth="1"/>
    <col min="4724" max="4747" width="0" style="162" hidden="1" customWidth="1"/>
    <col min="4748" max="4748" width="9.109375" style="162" customWidth="1"/>
    <col min="4749" max="4749" width="11.21875" style="162" customWidth="1"/>
    <col min="4750" max="4750" width="11" style="162" customWidth="1"/>
    <col min="4751" max="4864" width="9.109375" style="162"/>
    <col min="4865" max="4865" width="4.6640625" style="162" customWidth="1"/>
    <col min="4866" max="4866" width="28.5546875" style="162" customWidth="1"/>
    <col min="4867" max="4937" width="0" style="162" hidden="1" customWidth="1"/>
    <col min="4938" max="4938" width="10.44140625" style="162" customWidth="1"/>
    <col min="4939" max="4939" width="7" style="162" customWidth="1"/>
    <col min="4940" max="4941" width="0" style="162" hidden="1" customWidth="1"/>
    <col min="4942" max="4942" width="9.5546875" style="162" customWidth="1"/>
    <col min="4943" max="4943" width="9.21875" style="162" customWidth="1"/>
    <col min="4944" max="4944" width="9.88671875" style="162" customWidth="1"/>
    <col min="4945" max="4945" width="8.109375" style="162" customWidth="1"/>
    <col min="4946" max="4963" width="0" style="162" hidden="1" customWidth="1"/>
    <col min="4964" max="4964" width="6.5546875" style="162" customWidth="1"/>
    <col min="4965" max="4965" width="7" style="162" customWidth="1"/>
    <col min="4966" max="4966" width="5.88671875" style="162" customWidth="1"/>
    <col min="4967" max="4967" width="6.77734375" style="162" customWidth="1"/>
    <col min="4968" max="4968" width="7" style="162" customWidth="1"/>
    <col min="4969" max="4969" width="10" style="162" customWidth="1"/>
    <col min="4970" max="4970" width="9.5546875" style="162" customWidth="1"/>
    <col min="4971" max="4971" width="9.33203125" style="162" customWidth="1"/>
    <col min="4972" max="4973" width="7.21875" style="162" customWidth="1"/>
    <col min="4974" max="4974" width="0" style="162" hidden="1" customWidth="1"/>
    <col min="4975" max="4975" width="8.88671875" style="162" customWidth="1"/>
    <col min="4976" max="4976" width="0" style="162" hidden="1" customWidth="1"/>
    <col min="4977" max="4977" width="9.21875" style="162" customWidth="1"/>
    <col min="4978" max="4978" width="7.109375" style="162" customWidth="1"/>
    <col min="4979" max="4979" width="7.6640625" style="162" customWidth="1"/>
    <col min="4980" max="5003" width="0" style="162" hidden="1" customWidth="1"/>
    <col min="5004" max="5004" width="9.109375" style="162" customWidth="1"/>
    <col min="5005" max="5005" width="11.21875" style="162" customWidth="1"/>
    <col min="5006" max="5006" width="11" style="162" customWidth="1"/>
    <col min="5007" max="5120" width="9.109375" style="162"/>
    <col min="5121" max="5121" width="4.6640625" style="162" customWidth="1"/>
    <col min="5122" max="5122" width="28.5546875" style="162" customWidth="1"/>
    <col min="5123" max="5193" width="0" style="162" hidden="1" customWidth="1"/>
    <col min="5194" max="5194" width="10.44140625" style="162" customWidth="1"/>
    <col min="5195" max="5195" width="7" style="162" customWidth="1"/>
    <col min="5196" max="5197" width="0" style="162" hidden="1" customWidth="1"/>
    <col min="5198" max="5198" width="9.5546875" style="162" customWidth="1"/>
    <col min="5199" max="5199" width="9.21875" style="162" customWidth="1"/>
    <col min="5200" max="5200" width="9.88671875" style="162" customWidth="1"/>
    <col min="5201" max="5201" width="8.109375" style="162" customWidth="1"/>
    <col min="5202" max="5219" width="0" style="162" hidden="1" customWidth="1"/>
    <col min="5220" max="5220" width="6.5546875" style="162" customWidth="1"/>
    <col min="5221" max="5221" width="7" style="162" customWidth="1"/>
    <col min="5222" max="5222" width="5.88671875" style="162" customWidth="1"/>
    <col min="5223" max="5223" width="6.77734375" style="162" customWidth="1"/>
    <col min="5224" max="5224" width="7" style="162" customWidth="1"/>
    <col min="5225" max="5225" width="10" style="162" customWidth="1"/>
    <col min="5226" max="5226" width="9.5546875" style="162" customWidth="1"/>
    <col min="5227" max="5227" width="9.33203125" style="162" customWidth="1"/>
    <col min="5228" max="5229" width="7.21875" style="162" customWidth="1"/>
    <col min="5230" max="5230" width="0" style="162" hidden="1" customWidth="1"/>
    <col min="5231" max="5231" width="8.88671875" style="162" customWidth="1"/>
    <col min="5232" max="5232" width="0" style="162" hidden="1" customWidth="1"/>
    <col min="5233" max="5233" width="9.21875" style="162" customWidth="1"/>
    <col min="5234" max="5234" width="7.109375" style="162" customWidth="1"/>
    <col min="5235" max="5235" width="7.6640625" style="162" customWidth="1"/>
    <col min="5236" max="5259" width="0" style="162" hidden="1" customWidth="1"/>
    <col min="5260" max="5260" width="9.109375" style="162" customWidth="1"/>
    <col min="5261" max="5261" width="11.21875" style="162" customWidth="1"/>
    <col min="5262" max="5262" width="11" style="162" customWidth="1"/>
    <col min="5263" max="5376" width="9.109375" style="162"/>
    <col min="5377" max="5377" width="4.6640625" style="162" customWidth="1"/>
    <col min="5378" max="5378" width="28.5546875" style="162" customWidth="1"/>
    <col min="5379" max="5449" width="0" style="162" hidden="1" customWidth="1"/>
    <col min="5450" max="5450" width="10.44140625" style="162" customWidth="1"/>
    <col min="5451" max="5451" width="7" style="162" customWidth="1"/>
    <col min="5452" max="5453" width="0" style="162" hidden="1" customWidth="1"/>
    <col min="5454" max="5454" width="9.5546875" style="162" customWidth="1"/>
    <col min="5455" max="5455" width="9.21875" style="162" customWidth="1"/>
    <col min="5456" max="5456" width="9.88671875" style="162" customWidth="1"/>
    <col min="5457" max="5457" width="8.109375" style="162" customWidth="1"/>
    <col min="5458" max="5475" width="0" style="162" hidden="1" customWidth="1"/>
    <col min="5476" max="5476" width="6.5546875" style="162" customWidth="1"/>
    <col min="5477" max="5477" width="7" style="162" customWidth="1"/>
    <col min="5478" max="5478" width="5.88671875" style="162" customWidth="1"/>
    <col min="5479" max="5479" width="6.77734375" style="162" customWidth="1"/>
    <col min="5480" max="5480" width="7" style="162" customWidth="1"/>
    <col min="5481" max="5481" width="10" style="162" customWidth="1"/>
    <col min="5482" max="5482" width="9.5546875" style="162" customWidth="1"/>
    <col min="5483" max="5483" width="9.33203125" style="162" customWidth="1"/>
    <col min="5484" max="5485" width="7.21875" style="162" customWidth="1"/>
    <col min="5486" max="5486" width="0" style="162" hidden="1" customWidth="1"/>
    <col min="5487" max="5487" width="8.88671875" style="162" customWidth="1"/>
    <col min="5488" max="5488" width="0" style="162" hidden="1" customWidth="1"/>
    <col min="5489" max="5489" width="9.21875" style="162" customWidth="1"/>
    <col min="5490" max="5490" width="7.109375" style="162" customWidth="1"/>
    <col min="5491" max="5491" width="7.6640625" style="162" customWidth="1"/>
    <col min="5492" max="5515" width="0" style="162" hidden="1" customWidth="1"/>
    <col min="5516" max="5516" width="9.109375" style="162" customWidth="1"/>
    <col min="5517" max="5517" width="11.21875" style="162" customWidth="1"/>
    <col min="5518" max="5518" width="11" style="162" customWidth="1"/>
    <col min="5519" max="5632" width="9.109375" style="162"/>
    <col min="5633" max="5633" width="4.6640625" style="162" customWidth="1"/>
    <col min="5634" max="5634" width="28.5546875" style="162" customWidth="1"/>
    <col min="5635" max="5705" width="0" style="162" hidden="1" customWidth="1"/>
    <col min="5706" max="5706" width="10.44140625" style="162" customWidth="1"/>
    <col min="5707" max="5707" width="7" style="162" customWidth="1"/>
    <col min="5708" max="5709" width="0" style="162" hidden="1" customWidth="1"/>
    <col min="5710" max="5710" width="9.5546875" style="162" customWidth="1"/>
    <col min="5711" max="5711" width="9.21875" style="162" customWidth="1"/>
    <col min="5712" max="5712" width="9.88671875" style="162" customWidth="1"/>
    <col min="5713" max="5713" width="8.109375" style="162" customWidth="1"/>
    <col min="5714" max="5731" width="0" style="162" hidden="1" customWidth="1"/>
    <col min="5732" max="5732" width="6.5546875" style="162" customWidth="1"/>
    <col min="5733" max="5733" width="7" style="162" customWidth="1"/>
    <col min="5734" max="5734" width="5.88671875" style="162" customWidth="1"/>
    <col min="5735" max="5735" width="6.77734375" style="162" customWidth="1"/>
    <col min="5736" max="5736" width="7" style="162" customWidth="1"/>
    <col min="5737" max="5737" width="10" style="162" customWidth="1"/>
    <col min="5738" max="5738" width="9.5546875" style="162" customWidth="1"/>
    <col min="5739" max="5739" width="9.33203125" style="162" customWidth="1"/>
    <col min="5740" max="5741" width="7.21875" style="162" customWidth="1"/>
    <col min="5742" max="5742" width="0" style="162" hidden="1" customWidth="1"/>
    <col min="5743" max="5743" width="8.88671875" style="162" customWidth="1"/>
    <col min="5744" max="5744" width="0" style="162" hidden="1" customWidth="1"/>
    <col min="5745" max="5745" width="9.21875" style="162" customWidth="1"/>
    <col min="5746" max="5746" width="7.109375" style="162" customWidth="1"/>
    <col min="5747" max="5747" width="7.6640625" style="162" customWidth="1"/>
    <col min="5748" max="5771" width="0" style="162" hidden="1" customWidth="1"/>
    <col min="5772" max="5772" width="9.109375" style="162" customWidth="1"/>
    <col min="5773" max="5773" width="11.21875" style="162" customWidth="1"/>
    <col min="5774" max="5774" width="11" style="162" customWidth="1"/>
    <col min="5775" max="5888" width="9.109375" style="162"/>
    <col min="5889" max="5889" width="4.6640625" style="162" customWidth="1"/>
    <col min="5890" max="5890" width="28.5546875" style="162" customWidth="1"/>
    <col min="5891" max="5961" width="0" style="162" hidden="1" customWidth="1"/>
    <col min="5962" max="5962" width="10.44140625" style="162" customWidth="1"/>
    <col min="5963" max="5963" width="7" style="162" customWidth="1"/>
    <col min="5964" max="5965" width="0" style="162" hidden="1" customWidth="1"/>
    <col min="5966" max="5966" width="9.5546875" style="162" customWidth="1"/>
    <col min="5967" max="5967" width="9.21875" style="162" customWidth="1"/>
    <col min="5968" max="5968" width="9.88671875" style="162" customWidth="1"/>
    <col min="5969" max="5969" width="8.109375" style="162" customWidth="1"/>
    <col min="5970" max="5987" width="0" style="162" hidden="1" customWidth="1"/>
    <col min="5988" max="5988" width="6.5546875" style="162" customWidth="1"/>
    <col min="5989" max="5989" width="7" style="162" customWidth="1"/>
    <col min="5990" max="5990" width="5.88671875" style="162" customWidth="1"/>
    <col min="5991" max="5991" width="6.77734375" style="162" customWidth="1"/>
    <col min="5992" max="5992" width="7" style="162" customWidth="1"/>
    <col min="5993" max="5993" width="10" style="162" customWidth="1"/>
    <col min="5994" max="5994" width="9.5546875" style="162" customWidth="1"/>
    <col min="5995" max="5995" width="9.33203125" style="162" customWidth="1"/>
    <col min="5996" max="5997" width="7.21875" style="162" customWidth="1"/>
    <col min="5998" max="5998" width="0" style="162" hidden="1" customWidth="1"/>
    <col min="5999" max="5999" width="8.88671875" style="162" customWidth="1"/>
    <col min="6000" max="6000" width="0" style="162" hidden="1" customWidth="1"/>
    <col min="6001" max="6001" width="9.21875" style="162" customWidth="1"/>
    <col min="6002" max="6002" width="7.109375" style="162" customWidth="1"/>
    <col min="6003" max="6003" width="7.6640625" style="162" customWidth="1"/>
    <col min="6004" max="6027" width="0" style="162" hidden="1" customWidth="1"/>
    <col min="6028" max="6028" width="9.109375" style="162" customWidth="1"/>
    <col min="6029" max="6029" width="11.21875" style="162" customWidth="1"/>
    <col min="6030" max="6030" width="11" style="162" customWidth="1"/>
    <col min="6031" max="6144" width="9.109375" style="162"/>
    <col min="6145" max="6145" width="4.6640625" style="162" customWidth="1"/>
    <col min="6146" max="6146" width="28.5546875" style="162" customWidth="1"/>
    <col min="6147" max="6217" width="0" style="162" hidden="1" customWidth="1"/>
    <col min="6218" max="6218" width="10.44140625" style="162" customWidth="1"/>
    <col min="6219" max="6219" width="7" style="162" customWidth="1"/>
    <col min="6220" max="6221" width="0" style="162" hidden="1" customWidth="1"/>
    <col min="6222" max="6222" width="9.5546875" style="162" customWidth="1"/>
    <col min="6223" max="6223" width="9.21875" style="162" customWidth="1"/>
    <col min="6224" max="6224" width="9.88671875" style="162" customWidth="1"/>
    <col min="6225" max="6225" width="8.109375" style="162" customWidth="1"/>
    <col min="6226" max="6243" width="0" style="162" hidden="1" customWidth="1"/>
    <col min="6244" max="6244" width="6.5546875" style="162" customWidth="1"/>
    <col min="6245" max="6245" width="7" style="162" customWidth="1"/>
    <col min="6246" max="6246" width="5.88671875" style="162" customWidth="1"/>
    <col min="6247" max="6247" width="6.77734375" style="162" customWidth="1"/>
    <col min="6248" max="6248" width="7" style="162" customWidth="1"/>
    <col min="6249" max="6249" width="10" style="162" customWidth="1"/>
    <col min="6250" max="6250" width="9.5546875" style="162" customWidth="1"/>
    <col min="6251" max="6251" width="9.33203125" style="162" customWidth="1"/>
    <col min="6252" max="6253" width="7.21875" style="162" customWidth="1"/>
    <col min="6254" max="6254" width="0" style="162" hidden="1" customWidth="1"/>
    <col min="6255" max="6255" width="8.88671875" style="162" customWidth="1"/>
    <col min="6256" max="6256" width="0" style="162" hidden="1" customWidth="1"/>
    <col min="6257" max="6257" width="9.21875" style="162" customWidth="1"/>
    <col min="6258" max="6258" width="7.109375" style="162" customWidth="1"/>
    <col min="6259" max="6259" width="7.6640625" style="162" customWidth="1"/>
    <col min="6260" max="6283" width="0" style="162" hidden="1" customWidth="1"/>
    <col min="6284" max="6284" width="9.109375" style="162" customWidth="1"/>
    <col min="6285" max="6285" width="11.21875" style="162" customWidth="1"/>
    <col min="6286" max="6286" width="11" style="162" customWidth="1"/>
    <col min="6287" max="6400" width="9.109375" style="162"/>
    <col min="6401" max="6401" width="4.6640625" style="162" customWidth="1"/>
    <col min="6402" max="6402" width="28.5546875" style="162" customWidth="1"/>
    <col min="6403" max="6473" width="0" style="162" hidden="1" customWidth="1"/>
    <col min="6474" max="6474" width="10.44140625" style="162" customWidth="1"/>
    <col min="6475" max="6475" width="7" style="162" customWidth="1"/>
    <col min="6476" max="6477" width="0" style="162" hidden="1" customWidth="1"/>
    <col min="6478" max="6478" width="9.5546875" style="162" customWidth="1"/>
    <col min="6479" max="6479" width="9.21875" style="162" customWidth="1"/>
    <col min="6480" max="6480" width="9.88671875" style="162" customWidth="1"/>
    <col min="6481" max="6481" width="8.109375" style="162" customWidth="1"/>
    <col min="6482" max="6499" width="0" style="162" hidden="1" customWidth="1"/>
    <col min="6500" max="6500" width="6.5546875" style="162" customWidth="1"/>
    <col min="6501" max="6501" width="7" style="162" customWidth="1"/>
    <col min="6502" max="6502" width="5.88671875" style="162" customWidth="1"/>
    <col min="6503" max="6503" width="6.77734375" style="162" customWidth="1"/>
    <col min="6504" max="6504" width="7" style="162" customWidth="1"/>
    <col min="6505" max="6505" width="10" style="162" customWidth="1"/>
    <col min="6506" max="6506" width="9.5546875" style="162" customWidth="1"/>
    <col min="6507" max="6507" width="9.33203125" style="162" customWidth="1"/>
    <col min="6508" max="6509" width="7.21875" style="162" customWidth="1"/>
    <col min="6510" max="6510" width="0" style="162" hidden="1" customWidth="1"/>
    <col min="6511" max="6511" width="8.88671875" style="162" customWidth="1"/>
    <col min="6512" max="6512" width="0" style="162" hidden="1" customWidth="1"/>
    <col min="6513" max="6513" width="9.21875" style="162" customWidth="1"/>
    <col min="6514" max="6514" width="7.109375" style="162" customWidth="1"/>
    <col min="6515" max="6515" width="7.6640625" style="162" customWidth="1"/>
    <col min="6516" max="6539" width="0" style="162" hidden="1" customWidth="1"/>
    <col min="6540" max="6540" width="9.109375" style="162" customWidth="1"/>
    <col min="6541" max="6541" width="11.21875" style="162" customWidth="1"/>
    <col min="6542" max="6542" width="11" style="162" customWidth="1"/>
    <col min="6543" max="6656" width="9.109375" style="162"/>
    <col min="6657" max="6657" width="4.6640625" style="162" customWidth="1"/>
    <col min="6658" max="6658" width="28.5546875" style="162" customWidth="1"/>
    <col min="6659" max="6729" width="0" style="162" hidden="1" customWidth="1"/>
    <col min="6730" max="6730" width="10.44140625" style="162" customWidth="1"/>
    <col min="6731" max="6731" width="7" style="162" customWidth="1"/>
    <col min="6732" max="6733" width="0" style="162" hidden="1" customWidth="1"/>
    <col min="6734" max="6734" width="9.5546875" style="162" customWidth="1"/>
    <col min="6735" max="6735" width="9.21875" style="162" customWidth="1"/>
    <col min="6736" max="6736" width="9.88671875" style="162" customWidth="1"/>
    <col min="6737" max="6737" width="8.109375" style="162" customWidth="1"/>
    <col min="6738" max="6755" width="0" style="162" hidden="1" customWidth="1"/>
    <col min="6756" max="6756" width="6.5546875" style="162" customWidth="1"/>
    <col min="6757" max="6757" width="7" style="162" customWidth="1"/>
    <col min="6758" max="6758" width="5.88671875" style="162" customWidth="1"/>
    <col min="6759" max="6759" width="6.77734375" style="162" customWidth="1"/>
    <col min="6760" max="6760" width="7" style="162" customWidth="1"/>
    <col min="6761" max="6761" width="10" style="162" customWidth="1"/>
    <col min="6762" max="6762" width="9.5546875" style="162" customWidth="1"/>
    <col min="6763" max="6763" width="9.33203125" style="162" customWidth="1"/>
    <col min="6764" max="6765" width="7.21875" style="162" customWidth="1"/>
    <col min="6766" max="6766" width="0" style="162" hidden="1" customWidth="1"/>
    <col min="6767" max="6767" width="8.88671875" style="162" customWidth="1"/>
    <col min="6768" max="6768" width="0" style="162" hidden="1" customWidth="1"/>
    <col min="6769" max="6769" width="9.21875" style="162" customWidth="1"/>
    <col min="6770" max="6770" width="7.109375" style="162" customWidth="1"/>
    <col min="6771" max="6771" width="7.6640625" style="162" customWidth="1"/>
    <col min="6772" max="6795" width="0" style="162" hidden="1" customWidth="1"/>
    <col min="6796" max="6796" width="9.109375" style="162" customWidth="1"/>
    <col min="6797" max="6797" width="11.21875" style="162" customWidth="1"/>
    <col min="6798" max="6798" width="11" style="162" customWidth="1"/>
    <col min="6799" max="6912" width="9.109375" style="162"/>
    <col min="6913" max="6913" width="4.6640625" style="162" customWidth="1"/>
    <col min="6914" max="6914" width="28.5546875" style="162" customWidth="1"/>
    <col min="6915" max="6985" width="0" style="162" hidden="1" customWidth="1"/>
    <col min="6986" max="6986" width="10.44140625" style="162" customWidth="1"/>
    <col min="6987" max="6987" width="7" style="162" customWidth="1"/>
    <col min="6988" max="6989" width="0" style="162" hidden="1" customWidth="1"/>
    <col min="6990" max="6990" width="9.5546875" style="162" customWidth="1"/>
    <col min="6991" max="6991" width="9.21875" style="162" customWidth="1"/>
    <col min="6992" max="6992" width="9.88671875" style="162" customWidth="1"/>
    <col min="6993" max="6993" width="8.109375" style="162" customWidth="1"/>
    <col min="6994" max="7011" width="0" style="162" hidden="1" customWidth="1"/>
    <col min="7012" max="7012" width="6.5546875" style="162" customWidth="1"/>
    <col min="7013" max="7013" width="7" style="162" customWidth="1"/>
    <col min="7014" max="7014" width="5.88671875" style="162" customWidth="1"/>
    <col min="7015" max="7015" width="6.77734375" style="162" customWidth="1"/>
    <col min="7016" max="7016" width="7" style="162" customWidth="1"/>
    <col min="7017" max="7017" width="10" style="162" customWidth="1"/>
    <col min="7018" max="7018" width="9.5546875" style="162" customWidth="1"/>
    <col min="7019" max="7019" width="9.33203125" style="162" customWidth="1"/>
    <col min="7020" max="7021" width="7.21875" style="162" customWidth="1"/>
    <col min="7022" max="7022" width="0" style="162" hidden="1" customWidth="1"/>
    <col min="7023" max="7023" width="8.88671875" style="162" customWidth="1"/>
    <col min="7024" max="7024" width="0" style="162" hidden="1" customWidth="1"/>
    <col min="7025" max="7025" width="9.21875" style="162" customWidth="1"/>
    <col min="7026" max="7026" width="7.109375" style="162" customWidth="1"/>
    <col min="7027" max="7027" width="7.6640625" style="162" customWidth="1"/>
    <col min="7028" max="7051" width="0" style="162" hidden="1" customWidth="1"/>
    <col min="7052" max="7052" width="9.109375" style="162" customWidth="1"/>
    <col min="7053" max="7053" width="11.21875" style="162" customWidth="1"/>
    <col min="7054" max="7054" width="11" style="162" customWidth="1"/>
    <col min="7055" max="7168" width="9.109375" style="162"/>
    <col min="7169" max="7169" width="4.6640625" style="162" customWidth="1"/>
    <col min="7170" max="7170" width="28.5546875" style="162" customWidth="1"/>
    <col min="7171" max="7241" width="0" style="162" hidden="1" customWidth="1"/>
    <col min="7242" max="7242" width="10.44140625" style="162" customWidth="1"/>
    <col min="7243" max="7243" width="7" style="162" customWidth="1"/>
    <col min="7244" max="7245" width="0" style="162" hidden="1" customWidth="1"/>
    <col min="7246" max="7246" width="9.5546875" style="162" customWidth="1"/>
    <col min="7247" max="7247" width="9.21875" style="162" customWidth="1"/>
    <col min="7248" max="7248" width="9.88671875" style="162" customWidth="1"/>
    <col min="7249" max="7249" width="8.109375" style="162" customWidth="1"/>
    <col min="7250" max="7267" width="0" style="162" hidden="1" customWidth="1"/>
    <col min="7268" max="7268" width="6.5546875" style="162" customWidth="1"/>
    <col min="7269" max="7269" width="7" style="162" customWidth="1"/>
    <col min="7270" max="7270" width="5.88671875" style="162" customWidth="1"/>
    <col min="7271" max="7271" width="6.77734375" style="162" customWidth="1"/>
    <col min="7272" max="7272" width="7" style="162" customWidth="1"/>
    <col min="7273" max="7273" width="10" style="162" customWidth="1"/>
    <col min="7274" max="7274" width="9.5546875" style="162" customWidth="1"/>
    <col min="7275" max="7275" width="9.33203125" style="162" customWidth="1"/>
    <col min="7276" max="7277" width="7.21875" style="162" customWidth="1"/>
    <col min="7278" max="7278" width="0" style="162" hidden="1" customWidth="1"/>
    <col min="7279" max="7279" width="8.88671875" style="162" customWidth="1"/>
    <col min="7280" max="7280" width="0" style="162" hidden="1" customWidth="1"/>
    <col min="7281" max="7281" width="9.21875" style="162" customWidth="1"/>
    <col min="7282" max="7282" width="7.109375" style="162" customWidth="1"/>
    <col min="7283" max="7283" width="7.6640625" style="162" customWidth="1"/>
    <col min="7284" max="7307" width="0" style="162" hidden="1" customWidth="1"/>
    <col min="7308" max="7308" width="9.109375" style="162" customWidth="1"/>
    <col min="7309" max="7309" width="11.21875" style="162" customWidth="1"/>
    <col min="7310" max="7310" width="11" style="162" customWidth="1"/>
    <col min="7311" max="7424" width="9.109375" style="162"/>
    <col min="7425" max="7425" width="4.6640625" style="162" customWidth="1"/>
    <col min="7426" max="7426" width="28.5546875" style="162" customWidth="1"/>
    <col min="7427" max="7497" width="0" style="162" hidden="1" customWidth="1"/>
    <col min="7498" max="7498" width="10.44140625" style="162" customWidth="1"/>
    <col min="7499" max="7499" width="7" style="162" customWidth="1"/>
    <col min="7500" max="7501" width="0" style="162" hidden="1" customWidth="1"/>
    <col min="7502" max="7502" width="9.5546875" style="162" customWidth="1"/>
    <col min="7503" max="7503" width="9.21875" style="162" customWidth="1"/>
    <col min="7504" max="7504" width="9.88671875" style="162" customWidth="1"/>
    <col min="7505" max="7505" width="8.109375" style="162" customWidth="1"/>
    <col min="7506" max="7523" width="0" style="162" hidden="1" customWidth="1"/>
    <col min="7524" max="7524" width="6.5546875" style="162" customWidth="1"/>
    <col min="7525" max="7525" width="7" style="162" customWidth="1"/>
    <col min="7526" max="7526" width="5.88671875" style="162" customWidth="1"/>
    <col min="7527" max="7527" width="6.77734375" style="162" customWidth="1"/>
    <col min="7528" max="7528" width="7" style="162" customWidth="1"/>
    <col min="7529" max="7529" width="10" style="162" customWidth="1"/>
    <col min="7530" max="7530" width="9.5546875" style="162" customWidth="1"/>
    <col min="7531" max="7531" width="9.33203125" style="162" customWidth="1"/>
    <col min="7532" max="7533" width="7.21875" style="162" customWidth="1"/>
    <col min="7534" max="7534" width="0" style="162" hidden="1" customWidth="1"/>
    <col min="7535" max="7535" width="8.88671875" style="162" customWidth="1"/>
    <col min="7536" max="7536" width="0" style="162" hidden="1" customWidth="1"/>
    <col min="7537" max="7537" width="9.21875" style="162" customWidth="1"/>
    <col min="7538" max="7538" width="7.109375" style="162" customWidth="1"/>
    <col min="7539" max="7539" width="7.6640625" style="162" customWidth="1"/>
    <col min="7540" max="7563" width="0" style="162" hidden="1" customWidth="1"/>
    <col min="7564" max="7564" width="9.109375" style="162" customWidth="1"/>
    <col min="7565" max="7565" width="11.21875" style="162" customWidth="1"/>
    <col min="7566" max="7566" width="11" style="162" customWidth="1"/>
    <col min="7567" max="7680" width="9.109375" style="162"/>
    <col min="7681" max="7681" width="4.6640625" style="162" customWidth="1"/>
    <col min="7682" max="7682" width="28.5546875" style="162" customWidth="1"/>
    <col min="7683" max="7753" width="0" style="162" hidden="1" customWidth="1"/>
    <col min="7754" max="7754" width="10.44140625" style="162" customWidth="1"/>
    <col min="7755" max="7755" width="7" style="162" customWidth="1"/>
    <col min="7756" max="7757" width="0" style="162" hidden="1" customWidth="1"/>
    <col min="7758" max="7758" width="9.5546875" style="162" customWidth="1"/>
    <col min="7759" max="7759" width="9.21875" style="162" customWidth="1"/>
    <col min="7760" max="7760" width="9.88671875" style="162" customWidth="1"/>
    <col min="7761" max="7761" width="8.109375" style="162" customWidth="1"/>
    <col min="7762" max="7779" width="0" style="162" hidden="1" customWidth="1"/>
    <col min="7780" max="7780" width="6.5546875" style="162" customWidth="1"/>
    <col min="7781" max="7781" width="7" style="162" customWidth="1"/>
    <col min="7782" max="7782" width="5.88671875" style="162" customWidth="1"/>
    <col min="7783" max="7783" width="6.77734375" style="162" customWidth="1"/>
    <col min="7784" max="7784" width="7" style="162" customWidth="1"/>
    <col min="7785" max="7785" width="10" style="162" customWidth="1"/>
    <col min="7786" max="7786" width="9.5546875" style="162" customWidth="1"/>
    <col min="7787" max="7787" width="9.33203125" style="162" customWidth="1"/>
    <col min="7788" max="7789" width="7.21875" style="162" customWidth="1"/>
    <col min="7790" max="7790" width="0" style="162" hidden="1" customWidth="1"/>
    <col min="7791" max="7791" width="8.88671875" style="162" customWidth="1"/>
    <col min="7792" max="7792" width="0" style="162" hidden="1" customWidth="1"/>
    <col min="7793" max="7793" width="9.21875" style="162" customWidth="1"/>
    <col min="7794" max="7794" width="7.109375" style="162" customWidth="1"/>
    <col min="7795" max="7795" width="7.6640625" style="162" customWidth="1"/>
    <col min="7796" max="7819" width="0" style="162" hidden="1" customWidth="1"/>
    <col min="7820" max="7820" width="9.109375" style="162" customWidth="1"/>
    <col min="7821" max="7821" width="11.21875" style="162" customWidth="1"/>
    <col min="7822" max="7822" width="11" style="162" customWidth="1"/>
    <col min="7823" max="7936" width="9.109375" style="162"/>
    <col min="7937" max="7937" width="4.6640625" style="162" customWidth="1"/>
    <col min="7938" max="7938" width="28.5546875" style="162" customWidth="1"/>
    <col min="7939" max="8009" width="0" style="162" hidden="1" customWidth="1"/>
    <col min="8010" max="8010" width="10.44140625" style="162" customWidth="1"/>
    <col min="8011" max="8011" width="7" style="162" customWidth="1"/>
    <col min="8012" max="8013" width="0" style="162" hidden="1" customWidth="1"/>
    <col min="8014" max="8014" width="9.5546875" style="162" customWidth="1"/>
    <col min="8015" max="8015" width="9.21875" style="162" customWidth="1"/>
    <col min="8016" max="8016" width="9.88671875" style="162" customWidth="1"/>
    <col min="8017" max="8017" width="8.109375" style="162" customWidth="1"/>
    <col min="8018" max="8035" width="0" style="162" hidden="1" customWidth="1"/>
    <col min="8036" max="8036" width="6.5546875" style="162" customWidth="1"/>
    <col min="8037" max="8037" width="7" style="162" customWidth="1"/>
    <col min="8038" max="8038" width="5.88671875" style="162" customWidth="1"/>
    <col min="8039" max="8039" width="6.77734375" style="162" customWidth="1"/>
    <col min="8040" max="8040" width="7" style="162" customWidth="1"/>
    <col min="8041" max="8041" width="10" style="162" customWidth="1"/>
    <col min="8042" max="8042" width="9.5546875" style="162" customWidth="1"/>
    <col min="8043" max="8043" width="9.33203125" style="162" customWidth="1"/>
    <col min="8044" max="8045" width="7.21875" style="162" customWidth="1"/>
    <col min="8046" max="8046" width="0" style="162" hidden="1" customWidth="1"/>
    <col min="8047" max="8047" width="8.88671875" style="162" customWidth="1"/>
    <col min="8048" max="8048" width="0" style="162" hidden="1" customWidth="1"/>
    <col min="8049" max="8049" width="9.21875" style="162" customWidth="1"/>
    <col min="8050" max="8050" width="7.109375" style="162" customWidth="1"/>
    <col min="8051" max="8051" width="7.6640625" style="162" customWidth="1"/>
    <col min="8052" max="8075" width="0" style="162" hidden="1" customWidth="1"/>
    <col min="8076" max="8076" width="9.109375" style="162" customWidth="1"/>
    <col min="8077" max="8077" width="11.21875" style="162" customWidth="1"/>
    <col min="8078" max="8078" width="11" style="162" customWidth="1"/>
    <col min="8079" max="8192" width="9.109375" style="162"/>
    <col min="8193" max="8193" width="4.6640625" style="162" customWidth="1"/>
    <col min="8194" max="8194" width="28.5546875" style="162" customWidth="1"/>
    <col min="8195" max="8265" width="0" style="162" hidden="1" customWidth="1"/>
    <col min="8266" max="8266" width="10.44140625" style="162" customWidth="1"/>
    <col min="8267" max="8267" width="7" style="162" customWidth="1"/>
    <col min="8268" max="8269" width="0" style="162" hidden="1" customWidth="1"/>
    <col min="8270" max="8270" width="9.5546875" style="162" customWidth="1"/>
    <col min="8271" max="8271" width="9.21875" style="162" customWidth="1"/>
    <col min="8272" max="8272" width="9.88671875" style="162" customWidth="1"/>
    <col min="8273" max="8273" width="8.109375" style="162" customWidth="1"/>
    <col min="8274" max="8291" width="0" style="162" hidden="1" customWidth="1"/>
    <col min="8292" max="8292" width="6.5546875" style="162" customWidth="1"/>
    <col min="8293" max="8293" width="7" style="162" customWidth="1"/>
    <col min="8294" max="8294" width="5.88671875" style="162" customWidth="1"/>
    <col min="8295" max="8295" width="6.77734375" style="162" customWidth="1"/>
    <col min="8296" max="8296" width="7" style="162" customWidth="1"/>
    <col min="8297" max="8297" width="10" style="162" customWidth="1"/>
    <col min="8298" max="8298" width="9.5546875" style="162" customWidth="1"/>
    <col min="8299" max="8299" width="9.33203125" style="162" customWidth="1"/>
    <col min="8300" max="8301" width="7.21875" style="162" customWidth="1"/>
    <col min="8302" max="8302" width="0" style="162" hidden="1" customWidth="1"/>
    <col min="8303" max="8303" width="8.88671875" style="162" customWidth="1"/>
    <col min="8304" max="8304" width="0" style="162" hidden="1" customWidth="1"/>
    <col min="8305" max="8305" width="9.21875" style="162" customWidth="1"/>
    <col min="8306" max="8306" width="7.109375" style="162" customWidth="1"/>
    <col min="8307" max="8307" width="7.6640625" style="162" customWidth="1"/>
    <col min="8308" max="8331" width="0" style="162" hidden="1" customWidth="1"/>
    <col min="8332" max="8332" width="9.109375" style="162" customWidth="1"/>
    <col min="8333" max="8333" width="11.21875" style="162" customWidth="1"/>
    <col min="8334" max="8334" width="11" style="162" customWidth="1"/>
    <col min="8335" max="8448" width="9.109375" style="162"/>
    <col min="8449" max="8449" width="4.6640625" style="162" customWidth="1"/>
    <col min="8450" max="8450" width="28.5546875" style="162" customWidth="1"/>
    <col min="8451" max="8521" width="0" style="162" hidden="1" customWidth="1"/>
    <col min="8522" max="8522" width="10.44140625" style="162" customWidth="1"/>
    <col min="8523" max="8523" width="7" style="162" customWidth="1"/>
    <col min="8524" max="8525" width="0" style="162" hidden="1" customWidth="1"/>
    <col min="8526" max="8526" width="9.5546875" style="162" customWidth="1"/>
    <col min="8527" max="8527" width="9.21875" style="162" customWidth="1"/>
    <col min="8528" max="8528" width="9.88671875" style="162" customWidth="1"/>
    <col min="8529" max="8529" width="8.109375" style="162" customWidth="1"/>
    <col min="8530" max="8547" width="0" style="162" hidden="1" customWidth="1"/>
    <col min="8548" max="8548" width="6.5546875" style="162" customWidth="1"/>
    <col min="8549" max="8549" width="7" style="162" customWidth="1"/>
    <col min="8550" max="8550" width="5.88671875" style="162" customWidth="1"/>
    <col min="8551" max="8551" width="6.77734375" style="162" customWidth="1"/>
    <col min="8552" max="8552" width="7" style="162" customWidth="1"/>
    <col min="8553" max="8553" width="10" style="162" customWidth="1"/>
    <col min="8554" max="8554" width="9.5546875" style="162" customWidth="1"/>
    <col min="8555" max="8555" width="9.33203125" style="162" customWidth="1"/>
    <col min="8556" max="8557" width="7.21875" style="162" customWidth="1"/>
    <col min="8558" max="8558" width="0" style="162" hidden="1" customWidth="1"/>
    <col min="8559" max="8559" width="8.88671875" style="162" customWidth="1"/>
    <col min="8560" max="8560" width="0" style="162" hidden="1" customWidth="1"/>
    <col min="8561" max="8561" width="9.21875" style="162" customWidth="1"/>
    <col min="8562" max="8562" width="7.109375" style="162" customWidth="1"/>
    <col min="8563" max="8563" width="7.6640625" style="162" customWidth="1"/>
    <col min="8564" max="8587" width="0" style="162" hidden="1" customWidth="1"/>
    <col min="8588" max="8588" width="9.109375" style="162" customWidth="1"/>
    <col min="8589" max="8589" width="11.21875" style="162" customWidth="1"/>
    <col min="8590" max="8590" width="11" style="162" customWidth="1"/>
    <col min="8591" max="8704" width="9.109375" style="162"/>
    <col min="8705" max="8705" width="4.6640625" style="162" customWidth="1"/>
    <col min="8706" max="8706" width="28.5546875" style="162" customWidth="1"/>
    <col min="8707" max="8777" width="0" style="162" hidden="1" customWidth="1"/>
    <col min="8778" max="8778" width="10.44140625" style="162" customWidth="1"/>
    <col min="8779" max="8779" width="7" style="162" customWidth="1"/>
    <col min="8780" max="8781" width="0" style="162" hidden="1" customWidth="1"/>
    <col min="8782" max="8782" width="9.5546875" style="162" customWidth="1"/>
    <col min="8783" max="8783" width="9.21875" style="162" customWidth="1"/>
    <col min="8784" max="8784" width="9.88671875" style="162" customWidth="1"/>
    <col min="8785" max="8785" width="8.109375" style="162" customWidth="1"/>
    <col min="8786" max="8803" width="0" style="162" hidden="1" customWidth="1"/>
    <col min="8804" max="8804" width="6.5546875" style="162" customWidth="1"/>
    <col min="8805" max="8805" width="7" style="162" customWidth="1"/>
    <col min="8806" max="8806" width="5.88671875" style="162" customWidth="1"/>
    <col min="8807" max="8807" width="6.77734375" style="162" customWidth="1"/>
    <col min="8808" max="8808" width="7" style="162" customWidth="1"/>
    <col min="8809" max="8809" width="10" style="162" customWidth="1"/>
    <col min="8810" max="8810" width="9.5546875" style="162" customWidth="1"/>
    <col min="8811" max="8811" width="9.33203125" style="162" customWidth="1"/>
    <col min="8812" max="8813" width="7.21875" style="162" customWidth="1"/>
    <col min="8814" max="8814" width="0" style="162" hidden="1" customWidth="1"/>
    <col min="8815" max="8815" width="8.88671875" style="162" customWidth="1"/>
    <col min="8816" max="8816" width="0" style="162" hidden="1" customWidth="1"/>
    <col min="8817" max="8817" width="9.21875" style="162" customWidth="1"/>
    <col min="8818" max="8818" width="7.109375" style="162" customWidth="1"/>
    <col min="8819" max="8819" width="7.6640625" style="162" customWidth="1"/>
    <col min="8820" max="8843" width="0" style="162" hidden="1" customWidth="1"/>
    <col min="8844" max="8844" width="9.109375" style="162" customWidth="1"/>
    <col min="8845" max="8845" width="11.21875" style="162" customWidth="1"/>
    <col min="8846" max="8846" width="11" style="162" customWidth="1"/>
    <col min="8847" max="8960" width="9.109375" style="162"/>
    <col min="8961" max="8961" width="4.6640625" style="162" customWidth="1"/>
    <col min="8962" max="8962" width="28.5546875" style="162" customWidth="1"/>
    <col min="8963" max="9033" width="0" style="162" hidden="1" customWidth="1"/>
    <col min="9034" max="9034" width="10.44140625" style="162" customWidth="1"/>
    <col min="9035" max="9035" width="7" style="162" customWidth="1"/>
    <col min="9036" max="9037" width="0" style="162" hidden="1" customWidth="1"/>
    <col min="9038" max="9038" width="9.5546875" style="162" customWidth="1"/>
    <col min="9039" max="9039" width="9.21875" style="162" customWidth="1"/>
    <col min="9040" max="9040" width="9.88671875" style="162" customWidth="1"/>
    <col min="9041" max="9041" width="8.109375" style="162" customWidth="1"/>
    <col min="9042" max="9059" width="0" style="162" hidden="1" customWidth="1"/>
    <col min="9060" max="9060" width="6.5546875" style="162" customWidth="1"/>
    <col min="9061" max="9061" width="7" style="162" customWidth="1"/>
    <col min="9062" max="9062" width="5.88671875" style="162" customWidth="1"/>
    <col min="9063" max="9063" width="6.77734375" style="162" customWidth="1"/>
    <col min="9064" max="9064" width="7" style="162" customWidth="1"/>
    <col min="9065" max="9065" width="10" style="162" customWidth="1"/>
    <col min="9066" max="9066" width="9.5546875" style="162" customWidth="1"/>
    <col min="9067" max="9067" width="9.33203125" style="162" customWidth="1"/>
    <col min="9068" max="9069" width="7.21875" style="162" customWidth="1"/>
    <col min="9070" max="9070" width="0" style="162" hidden="1" customWidth="1"/>
    <col min="9071" max="9071" width="8.88671875" style="162" customWidth="1"/>
    <col min="9072" max="9072" width="0" style="162" hidden="1" customWidth="1"/>
    <col min="9073" max="9073" width="9.21875" style="162" customWidth="1"/>
    <col min="9074" max="9074" width="7.109375" style="162" customWidth="1"/>
    <col min="9075" max="9075" width="7.6640625" style="162" customWidth="1"/>
    <col min="9076" max="9099" width="0" style="162" hidden="1" customWidth="1"/>
    <col min="9100" max="9100" width="9.109375" style="162" customWidth="1"/>
    <col min="9101" max="9101" width="11.21875" style="162" customWidth="1"/>
    <col min="9102" max="9102" width="11" style="162" customWidth="1"/>
    <col min="9103" max="9216" width="9.109375" style="162"/>
    <col min="9217" max="9217" width="4.6640625" style="162" customWidth="1"/>
    <col min="9218" max="9218" width="28.5546875" style="162" customWidth="1"/>
    <col min="9219" max="9289" width="0" style="162" hidden="1" customWidth="1"/>
    <col min="9290" max="9290" width="10.44140625" style="162" customWidth="1"/>
    <col min="9291" max="9291" width="7" style="162" customWidth="1"/>
    <col min="9292" max="9293" width="0" style="162" hidden="1" customWidth="1"/>
    <col min="9294" max="9294" width="9.5546875" style="162" customWidth="1"/>
    <col min="9295" max="9295" width="9.21875" style="162" customWidth="1"/>
    <col min="9296" max="9296" width="9.88671875" style="162" customWidth="1"/>
    <col min="9297" max="9297" width="8.109375" style="162" customWidth="1"/>
    <col min="9298" max="9315" width="0" style="162" hidden="1" customWidth="1"/>
    <col min="9316" max="9316" width="6.5546875" style="162" customWidth="1"/>
    <col min="9317" max="9317" width="7" style="162" customWidth="1"/>
    <col min="9318" max="9318" width="5.88671875" style="162" customWidth="1"/>
    <col min="9319" max="9319" width="6.77734375" style="162" customWidth="1"/>
    <col min="9320" max="9320" width="7" style="162" customWidth="1"/>
    <col min="9321" max="9321" width="10" style="162" customWidth="1"/>
    <col min="9322" max="9322" width="9.5546875" style="162" customWidth="1"/>
    <col min="9323" max="9323" width="9.33203125" style="162" customWidth="1"/>
    <col min="9324" max="9325" width="7.21875" style="162" customWidth="1"/>
    <col min="9326" max="9326" width="0" style="162" hidden="1" customWidth="1"/>
    <col min="9327" max="9327" width="8.88671875" style="162" customWidth="1"/>
    <col min="9328" max="9328" width="0" style="162" hidden="1" customWidth="1"/>
    <col min="9329" max="9329" width="9.21875" style="162" customWidth="1"/>
    <col min="9330" max="9330" width="7.109375" style="162" customWidth="1"/>
    <col min="9331" max="9331" width="7.6640625" style="162" customWidth="1"/>
    <col min="9332" max="9355" width="0" style="162" hidden="1" customWidth="1"/>
    <col min="9356" max="9356" width="9.109375" style="162" customWidth="1"/>
    <col min="9357" max="9357" width="11.21875" style="162" customWidth="1"/>
    <col min="9358" max="9358" width="11" style="162" customWidth="1"/>
    <col min="9359" max="9472" width="9.109375" style="162"/>
    <col min="9473" max="9473" width="4.6640625" style="162" customWidth="1"/>
    <col min="9474" max="9474" width="28.5546875" style="162" customWidth="1"/>
    <col min="9475" max="9545" width="0" style="162" hidden="1" customWidth="1"/>
    <col min="9546" max="9546" width="10.44140625" style="162" customWidth="1"/>
    <col min="9547" max="9547" width="7" style="162" customWidth="1"/>
    <col min="9548" max="9549" width="0" style="162" hidden="1" customWidth="1"/>
    <col min="9550" max="9550" width="9.5546875" style="162" customWidth="1"/>
    <col min="9551" max="9551" width="9.21875" style="162" customWidth="1"/>
    <col min="9552" max="9552" width="9.88671875" style="162" customWidth="1"/>
    <col min="9553" max="9553" width="8.109375" style="162" customWidth="1"/>
    <col min="9554" max="9571" width="0" style="162" hidden="1" customWidth="1"/>
    <col min="9572" max="9572" width="6.5546875" style="162" customWidth="1"/>
    <col min="9573" max="9573" width="7" style="162" customWidth="1"/>
    <col min="9574" max="9574" width="5.88671875" style="162" customWidth="1"/>
    <col min="9575" max="9575" width="6.77734375" style="162" customWidth="1"/>
    <col min="9576" max="9576" width="7" style="162" customWidth="1"/>
    <col min="9577" max="9577" width="10" style="162" customWidth="1"/>
    <col min="9578" max="9578" width="9.5546875" style="162" customWidth="1"/>
    <col min="9579" max="9579" width="9.33203125" style="162" customWidth="1"/>
    <col min="9580" max="9581" width="7.21875" style="162" customWidth="1"/>
    <col min="9582" max="9582" width="0" style="162" hidden="1" customWidth="1"/>
    <col min="9583" max="9583" width="8.88671875" style="162" customWidth="1"/>
    <col min="9584" max="9584" width="0" style="162" hidden="1" customWidth="1"/>
    <col min="9585" max="9585" width="9.21875" style="162" customWidth="1"/>
    <col min="9586" max="9586" width="7.109375" style="162" customWidth="1"/>
    <col min="9587" max="9587" width="7.6640625" style="162" customWidth="1"/>
    <col min="9588" max="9611" width="0" style="162" hidden="1" customWidth="1"/>
    <col min="9612" max="9612" width="9.109375" style="162" customWidth="1"/>
    <col min="9613" max="9613" width="11.21875" style="162" customWidth="1"/>
    <col min="9614" max="9614" width="11" style="162" customWidth="1"/>
    <col min="9615" max="9728" width="9.109375" style="162"/>
    <col min="9729" max="9729" width="4.6640625" style="162" customWidth="1"/>
    <col min="9730" max="9730" width="28.5546875" style="162" customWidth="1"/>
    <col min="9731" max="9801" width="0" style="162" hidden="1" customWidth="1"/>
    <col min="9802" max="9802" width="10.44140625" style="162" customWidth="1"/>
    <col min="9803" max="9803" width="7" style="162" customWidth="1"/>
    <col min="9804" max="9805" width="0" style="162" hidden="1" customWidth="1"/>
    <col min="9806" max="9806" width="9.5546875" style="162" customWidth="1"/>
    <col min="9807" max="9807" width="9.21875" style="162" customWidth="1"/>
    <col min="9808" max="9808" width="9.88671875" style="162" customWidth="1"/>
    <col min="9809" max="9809" width="8.109375" style="162" customWidth="1"/>
    <col min="9810" max="9827" width="0" style="162" hidden="1" customWidth="1"/>
    <col min="9828" max="9828" width="6.5546875" style="162" customWidth="1"/>
    <col min="9829" max="9829" width="7" style="162" customWidth="1"/>
    <col min="9830" max="9830" width="5.88671875" style="162" customWidth="1"/>
    <col min="9831" max="9831" width="6.77734375" style="162" customWidth="1"/>
    <col min="9832" max="9832" width="7" style="162" customWidth="1"/>
    <col min="9833" max="9833" width="10" style="162" customWidth="1"/>
    <col min="9834" max="9834" width="9.5546875" style="162" customWidth="1"/>
    <col min="9835" max="9835" width="9.33203125" style="162" customWidth="1"/>
    <col min="9836" max="9837" width="7.21875" style="162" customWidth="1"/>
    <col min="9838" max="9838" width="0" style="162" hidden="1" customWidth="1"/>
    <col min="9839" max="9839" width="8.88671875" style="162" customWidth="1"/>
    <col min="9840" max="9840" width="0" style="162" hidden="1" customWidth="1"/>
    <col min="9841" max="9841" width="9.21875" style="162" customWidth="1"/>
    <col min="9842" max="9842" width="7.109375" style="162" customWidth="1"/>
    <col min="9843" max="9843" width="7.6640625" style="162" customWidth="1"/>
    <col min="9844" max="9867" width="0" style="162" hidden="1" customWidth="1"/>
    <col min="9868" max="9868" width="9.109375" style="162" customWidth="1"/>
    <col min="9869" max="9869" width="11.21875" style="162" customWidth="1"/>
    <col min="9870" max="9870" width="11" style="162" customWidth="1"/>
    <col min="9871" max="9984" width="9.109375" style="162"/>
    <col min="9985" max="9985" width="4.6640625" style="162" customWidth="1"/>
    <col min="9986" max="9986" width="28.5546875" style="162" customWidth="1"/>
    <col min="9987" max="10057" width="0" style="162" hidden="1" customWidth="1"/>
    <col min="10058" max="10058" width="10.44140625" style="162" customWidth="1"/>
    <col min="10059" max="10059" width="7" style="162" customWidth="1"/>
    <col min="10060" max="10061" width="0" style="162" hidden="1" customWidth="1"/>
    <col min="10062" max="10062" width="9.5546875" style="162" customWidth="1"/>
    <col min="10063" max="10063" width="9.21875" style="162" customWidth="1"/>
    <col min="10064" max="10064" width="9.88671875" style="162" customWidth="1"/>
    <col min="10065" max="10065" width="8.109375" style="162" customWidth="1"/>
    <col min="10066" max="10083" width="0" style="162" hidden="1" customWidth="1"/>
    <col min="10084" max="10084" width="6.5546875" style="162" customWidth="1"/>
    <col min="10085" max="10085" width="7" style="162" customWidth="1"/>
    <col min="10086" max="10086" width="5.88671875" style="162" customWidth="1"/>
    <col min="10087" max="10087" width="6.77734375" style="162" customWidth="1"/>
    <col min="10088" max="10088" width="7" style="162" customWidth="1"/>
    <col min="10089" max="10089" width="10" style="162" customWidth="1"/>
    <col min="10090" max="10090" width="9.5546875" style="162" customWidth="1"/>
    <col min="10091" max="10091" width="9.33203125" style="162" customWidth="1"/>
    <col min="10092" max="10093" width="7.21875" style="162" customWidth="1"/>
    <col min="10094" max="10094" width="0" style="162" hidden="1" customWidth="1"/>
    <col min="10095" max="10095" width="8.88671875" style="162" customWidth="1"/>
    <col min="10096" max="10096" width="0" style="162" hidden="1" customWidth="1"/>
    <col min="10097" max="10097" width="9.21875" style="162" customWidth="1"/>
    <col min="10098" max="10098" width="7.109375" style="162" customWidth="1"/>
    <col min="10099" max="10099" width="7.6640625" style="162" customWidth="1"/>
    <col min="10100" max="10123" width="0" style="162" hidden="1" customWidth="1"/>
    <col min="10124" max="10124" width="9.109375" style="162" customWidth="1"/>
    <col min="10125" max="10125" width="11.21875" style="162" customWidth="1"/>
    <col min="10126" max="10126" width="11" style="162" customWidth="1"/>
    <col min="10127" max="10240" width="9.109375" style="162"/>
    <col min="10241" max="10241" width="4.6640625" style="162" customWidth="1"/>
    <col min="10242" max="10242" width="28.5546875" style="162" customWidth="1"/>
    <col min="10243" max="10313" width="0" style="162" hidden="1" customWidth="1"/>
    <col min="10314" max="10314" width="10.44140625" style="162" customWidth="1"/>
    <col min="10315" max="10315" width="7" style="162" customWidth="1"/>
    <col min="10316" max="10317" width="0" style="162" hidden="1" customWidth="1"/>
    <col min="10318" max="10318" width="9.5546875" style="162" customWidth="1"/>
    <col min="10319" max="10319" width="9.21875" style="162" customWidth="1"/>
    <col min="10320" max="10320" width="9.88671875" style="162" customWidth="1"/>
    <col min="10321" max="10321" width="8.109375" style="162" customWidth="1"/>
    <col min="10322" max="10339" width="0" style="162" hidden="1" customWidth="1"/>
    <col min="10340" max="10340" width="6.5546875" style="162" customWidth="1"/>
    <col min="10341" max="10341" width="7" style="162" customWidth="1"/>
    <col min="10342" max="10342" width="5.88671875" style="162" customWidth="1"/>
    <col min="10343" max="10343" width="6.77734375" style="162" customWidth="1"/>
    <col min="10344" max="10344" width="7" style="162" customWidth="1"/>
    <col min="10345" max="10345" width="10" style="162" customWidth="1"/>
    <col min="10346" max="10346" width="9.5546875" style="162" customWidth="1"/>
    <col min="10347" max="10347" width="9.33203125" style="162" customWidth="1"/>
    <col min="10348" max="10349" width="7.21875" style="162" customWidth="1"/>
    <col min="10350" max="10350" width="0" style="162" hidden="1" customWidth="1"/>
    <col min="10351" max="10351" width="8.88671875" style="162" customWidth="1"/>
    <col min="10352" max="10352" width="0" style="162" hidden="1" customWidth="1"/>
    <col min="10353" max="10353" width="9.21875" style="162" customWidth="1"/>
    <col min="10354" max="10354" width="7.109375" style="162" customWidth="1"/>
    <col min="10355" max="10355" width="7.6640625" style="162" customWidth="1"/>
    <col min="10356" max="10379" width="0" style="162" hidden="1" customWidth="1"/>
    <col min="10380" max="10380" width="9.109375" style="162" customWidth="1"/>
    <col min="10381" max="10381" width="11.21875" style="162" customWidth="1"/>
    <col min="10382" max="10382" width="11" style="162" customWidth="1"/>
    <col min="10383" max="10496" width="9.109375" style="162"/>
    <col min="10497" max="10497" width="4.6640625" style="162" customWidth="1"/>
    <col min="10498" max="10498" width="28.5546875" style="162" customWidth="1"/>
    <col min="10499" max="10569" width="0" style="162" hidden="1" customWidth="1"/>
    <col min="10570" max="10570" width="10.44140625" style="162" customWidth="1"/>
    <col min="10571" max="10571" width="7" style="162" customWidth="1"/>
    <col min="10572" max="10573" width="0" style="162" hidden="1" customWidth="1"/>
    <col min="10574" max="10574" width="9.5546875" style="162" customWidth="1"/>
    <col min="10575" max="10575" width="9.21875" style="162" customWidth="1"/>
    <col min="10576" max="10576" width="9.88671875" style="162" customWidth="1"/>
    <col min="10577" max="10577" width="8.109375" style="162" customWidth="1"/>
    <col min="10578" max="10595" width="0" style="162" hidden="1" customWidth="1"/>
    <col min="10596" max="10596" width="6.5546875" style="162" customWidth="1"/>
    <col min="10597" max="10597" width="7" style="162" customWidth="1"/>
    <col min="10598" max="10598" width="5.88671875" style="162" customWidth="1"/>
    <col min="10599" max="10599" width="6.77734375" style="162" customWidth="1"/>
    <col min="10600" max="10600" width="7" style="162" customWidth="1"/>
    <col min="10601" max="10601" width="10" style="162" customWidth="1"/>
    <col min="10602" max="10602" width="9.5546875" style="162" customWidth="1"/>
    <col min="10603" max="10603" width="9.33203125" style="162" customWidth="1"/>
    <col min="10604" max="10605" width="7.21875" style="162" customWidth="1"/>
    <col min="10606" max="10606" width="0" style="162" hidden="1" customWidth="1"/>
    <col min="10607" max="10607" width="8.88671875" style="162" customWidth="1"/>
    <col min="10608" max="10608" width="0" style="162" hidden="1" customWidth="1"/>
    <col min="10609" max="10609" width="9.21875" style="162" customWidth="1"/>
    <col min="10610" max="10610" width="7.109375" style="162" customWidth="1"/>
    <col min="10611" max="10611" width="7.6640625" style="162" customWidth="1"/>
    <col min="10612" max="10635" width="0" style="162" hidden="1" customWidth="1"/>
    <col min="10636" max="10636" width="9.109375" style="162" customWidth="1"/>
    <col min="10637" max="10637" width="11.21875" style="162" customWidth="1"/>
    <col min="10638" max="10638" width="11" style="162" customWidth="1"/>
    <col min="10639" max="10752" width="9.109375" style="162"/>
    <col min="10753" max="10753" width="4.6640625" style="162" customWidth="1"/>
    <col min="10754" max="10754" width="28.5546875" style="162" customWidth="1"/>
    <col min="10755" max="10825" width="0" style="162" hidden="1" customWidth="1"/>
    <col min="10826" max="10826" width="10.44140625" style="162" customWidth="1"/>
    <col min="10827" max="10827" width="7" style="162" customWidth="1"/>
    <col min="10828" max="10829" width="0" style="162" hidden="1" customWidth="1"/>
    <col min="10830" max="10830" width="9.5546875" style="162" customWidth="1"/>
    <col min="10831" max="10831" width="9.21875" style="162" customWidth="1"/>
    <col min="10832" max="10832" width="9.88671875" style="162" customWidth="1"/>
    <col min="10833" max="10833" width="8.109375" style="162" customWidth="1"/>
    <col min="10834" max="10851" width="0" style="162" hidden="1" customWidth="1"/>
    <col min="10852" max="10852" width="6.5546875" style="162" customWidth="1"/>
    <col min="10853" max="10853" width="7" style="162" customWidth="1"/>
    <col min="10854" max="10854" width="5.88671875" style="162" customWidth="1"/>
    <col min="10855" max="10855" width="6.77734375" style="162" customWidth="1"/>
    <col min="10856" max="10856" width="7" style="162" customWidth="1"/>
    <col min="10857" max="10857" width="10" style="162" customWidth="1"/>
    <col min="10858" max="10858" width="9.5546875" style="162" customWidth="1"/>
    <col min="10859" max="10859" width="9.33203125" style="162" customWidth="1"/>
    <col min="10860" max="10861" width="7.21875" style="162" customWidth="1"/>
    <col min="10862" max="10862" width="0" style="162" hidden="1" customWidth="1"/>
    <col min="10863" max="10863" width="8.88671875" style="162" customWidth="1"/>
    <col min="10864" max="10864" width="0" style="162" hidden="1" customWidth="1"/>
    <col min="10865" max="10865" width="9.21875" style="162" customWidth="1"/>
    <col min="10866" max="10866" width="7.109375" style="162" customWidth="1"/>
    <col min="10867" max="10867" width="7.6640625" style="162" customWidth="1"/>
    <col min="10868" max="10891" width="0" style="162" hidden="1" customWidth="1"/>
    <col min="10892" max="10892" width="9.109375" style="162" customWidth="1"/>
    <col min="10893" max="10893" width="11.21875" style="162" customWidth="1"/>
    <col min="10894" max="10894" width="11" style="162" customWidth="1"/>
    <col min="10895" max="11008" width="9.109375" style="162"/>
    <col min="11009" max="11009" width="4.6640625" style="162" customWidth="1"/>
    <col min="11010" max="11010" width="28.5546875" style="162" customWidth="1"/>
    <col min="11011" max="11081" width="0" style="162" hidden="1" customWidth="1"/>
    <col min="11082" max="11082" width="10.44140625" style="162" customWidth="1"/>
    <col min="11083" max="11083" width="7" style="162" customWidth="1"/>
    <col min="11084" max="11085" width="0" style="162" hidden="1" customWidth="1"/>
    <col min="11086" max="11086" width="9.5546875" style="162" customWidth="1"/>
    <col min="11087" max="11087" width="9.21875" style="162" customWidth="1"/>
    <col min="11088" max="11088" width="9.88671875" style="162" customWidth="1"/>
    <col min="11089" max="11089" width="8.109375" style="162" customWidth="1"/>
    <col min="11090" max="11107" width="0" style="162" hidden="1" customWidth="1"/>
    <col min="11108" max="11108" width="6.5546875" style="162" customWidth="1"/>
    <col min="11109" max="11109" width="7" style="162" customWidth="1"/>
    <col min="11110" max="11110" width="5.88671875" style="162" customWidth="1"/>
    <col min="11111" max="11111" width="6.77734375" style="162" customWidth="1"/>
    <col min="11112" max="11112" width="7" style="162" customWidth="1"/>
    <col min="11113" max="11113" width="10" style="162" customWidth="1"/>
    <col min="11114" max="11114" width="9.5546875" style="162" customWidth="1"/>
    <col min="11115" max="11115" width="9.33203125" style="162" customWidth="1"/>
    <col min="11116" max="11117" width="7.21875" style="162" customWidth="1"/>
    <col min="11118" max="11118" width="0" style="162" hidden="1" customWidth="1"/>
    <col min="11119" max="11119" width="8.88671875" style="162" customWidth="1"/>
    <col min="11120" max="11120" width="0" style="162" hidden="1" customWidth="1"/>
    <col min="11121" max="11121" width="9.21875" style="162" customWidth="1"/>
    <col min="11122" max="11122" width="7.109375" style="162" customWidth="1"/>
    <col min="11123" max="11123" width="7.6640625" style="162" customWidth="1"/>
    <col min="11124" max="11147" width="0" style="162" hidden="1" customWidth="1"/>
    <col min="11148" max="11148" width="9.109375" style="162" customWidth="1"/>
    <col min="11149" max="11149" width="11.21875" style="162" customWidth="1"/>
    <col min="11150" max="11150" width="11" style="162" customWidth="1"/>
    <col min="11151" max="11264" width="9.109375" style="162"/>
    <col min="11265" max="11265" width="4.6640625" style="162" customWidth="1"/>
    <col min="11266" max="11266" width="28.5546875" style="162" customWidth="1"/>
    <col min="11267" max="11337" width="0" style="162" hidden="1" customWidth="1"/>
    <col min="11338" max="11338" width="10.44140625" style="162" customWidth="1"/>
    <col min="11339" max="11339" width="7" style="162" customWidth="1"/>
    <col min="11340" max="11341" width="0" style="162" hidden="1" customWidth="1"/>
    <col min="11342" max="11342" width="9.5546875" style="162" customWidth="1"/>
    <col min="11343" max="11343" width="9.21875" style="162" customWidth="1"/>
    <col min="11344" max="11344" width="9.88671875" style="162" customWidth="1"/>
    <col min="11345" max="11345" width="8.109375" style="162" customWidth="1"/>
    <col min="11346" max="11363" width="0" style="162" hidden="1" customWidth="1"/>
    <col min="11364" max="11364" width="6.5546875" style="162" customWidth="1"/>
    <col min="11365" max="11365" width="7" style="162" customWidth="1"/>
    <col min="11366" max="11366" width="5.88671875" style="162" customWidth="1"/>
    <col min="11367" max="11367" width="6.77734375" style="162" customWidth="1"/>
    <col min="11368" max="11368" width="7" style="162" customWidth="1"/>
    <col min="11369" max="11369" width="10" style="162" customWidth="1"/>
    <col min="11370" max="11370" width="9.5546875" style="162" customWidth="1"/>
    <col min="11371" max="11371" width="9.33203125" style="162" customWidth="1"/>
    <col min="11372" max="11373" width="7.21875" style="162" customWidth="1"/>
    <col min="11374" max="11374" width="0" style="162" hidden="1" customWidth="1"/>
    <col min="11375" max="11375" width="8.88671875" style="162" customWidth="1"/>
    <col min="11376" max="11376" width="0" style="162" hidden="1" customWidth="1"/>
    <col min="11377" max="11377" width="9.21875" style="162" customWidth="1"/>
    <col min="11378" max="11378" width="7.109375" style="162" customWidth="1"/>
    <col min="11379" max="11379" width="7.6640625" style="162" customWidth="1"/>
    <col min="11380" max="11403" width="0" style="162" hidden="1" customWidth="1"/>
    <col min="11404" max="11404" width="9.109375" style="162" customWidth="1"/>
    <col min="11405" max="11405" width="11.21875" style="162" customWidth="1"/>
    <col min="11406" max="11406" width="11" style="162" customWidth="1"/>
    <col min="11407" max="11520" width="9.109375" style="162"/>
    <col min="11521" max="11521" width="4.6640625" style="162" customWidth="1"/>
    <col min="11522" max="11522" width="28.5546875" style="162" customWidth="1"/>
    <col min="11523" max="11593" width="0" style="162" hidden="1" customWidth="1"/>
    <col min="11594" max="11594" width="10.44140625" style="162" customWidth="1"/>
    <col min="11595" max="11595" width="7" style="162" customWidth="1"/>
    <col min="11596" max="11597" width="0" style="162" hidden="1" customWidth="1"/>
    <col min="11598" max="11598" width="9.5546875" style="162" customWidth="1"/>
    <col min="11599" max="11599" width="9.21875" style="162" customWidth="1"/>
    <col min="11600" max="11600" width="9.88671875" style="162" customWidth="1"/>
    <col min="11601" max="11601" width="8.109375" style="162" customWidth="1"/>
    <col min="11602" max="11619" width="0" style="162" hidden="1" customWidth="1"/>
    <col min="11620" max="11620" width="6.5546875" style="162" customWidth="1"/>
    <col min="11621" max="11621" width="7" style="162" customWidth="1"/>
    <col min="11622" max="11622" width="5.88671875" style="162" customWidth="1"/>
    <col min="11623" max="11623" width="6.77734375" style="162" customWidth="1"/>
    <col min="11624" max="11624" width="7" style="162" customWidth="1"/>
    <col min="11625" max="11625" width="10" style="162" customWidth="1"/>
    <col min="11626" max="11626" width="9.5546875" style="162" customWidth="1"/>
    <col min="11627" max="11627" width="9.33203125" style="162" customWidth="1"/>
    <col min="11628" max="11629" width="7.21875" style="162" customWidth="1"/>
    <col min="11630" max="11630" width="0" style="162" hidden="1" customWidth="1"/>
    <col min="11631" max="11631" width="8.88671875" style="162" customWidth="1"/>
    <col min="11632" max="11632" width="0" style="162" hidden="1" customWidth="1"/>
    <col min="11633" max="11633" width="9.21875" style="162" customWidth="1"/>
    <col min="11634" max="11634" width="7.109375" style="162" customWidth="1"/>
    <col min="11635" max="11635" width="7.6640625" style="162" customWidth="1"/>
    <col min="11636" max="11659" width="0" style="162" hidden="1" customWidth="1"/>
    <col min="11660" max="11660" width="9.109375" style="162" customWidth="1"/>
    <col min="11661" max="11661" width="11.21875" style="162" customWidth="1"/>
    <col min="11662" max="11662" width="11" style="162" customWidth="1"/>
    <col min="11663" max="11776" width="9.109375" style="162"/>
    <col min="11777" max="11777" width="4.6640625" style="162" customWidth="1"/>
    <col min="11778" max="11778" width="28.5546875" style="162" customWidth="1"/>
    <col min="11779" max="11849" width="0" style="162" hidden="1" customWidth="1"/>
    <col min="11850" max="11850" width="10.44140625" style="162" customWidth="1"/>
    <col min="11851" max="11851" width="7" style="162" customWidth="1"/>
    <col min="11852" max="11853" width="0" style="162" hidden="1" customWidth="1"/>
    <col min="11854" max="11854" width="9.5546875" style="162" customWidth="1"/>
    <col min="11855" max="11855" width="9.21875" style="162" customWidth="1"/>
    <col min="11856" max="11856" width="9.88671875" style="162" customWidth="1"/>
    <col min="11857" max="11857" width="8.109375" style="162" customWidth="1"/>
    <col min="11858" max="11875" width="0" style="162" hidden="1" customWidth="1"/>
    <col min="11876" max="11876" width="6.5546875" style="162" customWidth="1"/>
    <col min="11877" max="11877" width="7" style="162" customWidth="1"/>
    <col min="11878" max="11878" width="5.88671875" style="162" customWidth="1"/>
    <col min="11879" max="11879" width="6.77734375" style="162" customWidth="1"/>
    <col min="11880" max="11880" width="7" style="162" customWidth="1"/>
    <col min="11881" max="11881" width="10" style="162" customWidth="1"/>
    <col min="11882" max="11882" width="9.5546875" style="162" customWidth="1"/>
    <col min="11883" max="11883" width="9.33203125" style="162" customWidth="1"/>
    <col min="11884" max="11885" width="7.21875" style="162" customWidth="1"/>
    <col min="11886" max="11886" width="0" style="162" hidden="1" customWidth="1"/>
    <col min="11887" max="11887" width="8.88671875" style="162" customWidth="1"/>
    <col min="11888" max="11888" width="0" style="162" hidden="1" customWidth="1"/>
    <col min="11889" max="11889" width="9.21875" style="162" customWidth="1"/>
    <col min="11890" max="11890" width="7.109375" style="162" customWidth="1"/>
    <col min="11891" max="11891" width="7.6640625" style="162" customWidth="1"/>
    <col min="11892" max="11915" width="0" style="162" hidden="1" customWidth="1"/>
    <col min="11916" max="11916" width="9.109375" style="162" customWidth="1"/>
    <col min="11917" max="11917" width="11.21875" style="162" customWidth="1"/>
    <col min="11918" max="11918" width="11" style="162" customWidth="1"/>
    <col min="11919" max="12032" width="9.109375" style="162"/>
    <col min="12033" max="12033" width="4.6640625" style="162" customWidth="1"/>
    <col min="12034" max="12034" width="28.5546875" style="162" customWidth="1"/>
    <col min="12035" max="12105" width="0" style="162" hidden="1" customWidth="1"/>
    <col min="12106" max="12106" width="10.44140625" style="162" customWidth="1"/>
    <col min="12107" max="12107" width="7" style="162" customWidth="1"/>
    <col min="12108" max="12109" width="0" style="162" hidden="1" customWidth="1"/>
    <col min="12110" max="12110" width="9.5546875" style="162" customWidth="1"/>
    <col min="12111" max="12111" width="9.21875" style="162" customWidth="1"/>
    <col min="12112" max="12112" width="9.88671875" style="162" customWidth="1"/>
    <col min="12113" max="12113" width="8.109375" style="162" customWidth="1"/>
    <col min="12114" max="12131" width="0" style="162" hidden="1" customWidth="1"/>
    <col min="12132" max="12132" width="6.5546875" style="162" customWidth="1"/>
    <col min="12133" max="12133" width="7" style="162" customWidth="1"/>
    <col min="12134" max="12134" width="5.88671875" style="162" customWidth="1"/>
    <col min="12135" max="12135" width="6.77734375" style="162" customWidth="1"/>
    <col min="12136" max="12136" width="7" style="162" customWidth="1"/>
    <col min="12137" max="12137" width="10" style="162" customWidth="1"/>
    <col min="12138" max="12138" width="9.5546875" style="162" customWidth="1"/>
    <col min="12139" max="12139" width="9.33203125" style="162" customWidth="1"/>
    <col min="12140" max="12141" width="7.21875" style="162" customWidth="1"/>
    <col min="12142" max="12142" width="0" style="162" hidden="1" customWidth="1"/>
    <col min="12143" max="12143" width="8.88671875" style="162" customWidth="1"/>
    <col min="12144" max="12144" width="0" style="162" hidden="1" customWidth="1"/>
    <col min="12145" max="12145" width="9.21875" style="162" customWidth="1"/>
    <col min="12146" max="12146" width="7.109375" style="162" customWidth="1"/>
    <col min="12147" max="12147" width="7.6640625" style="162" customWidth="1"/>
    <col min="12148" max="12171" width="0" style="162" hidden="1" customWidth="1"/>
    <col min="12172" max="12172" width="9.109375" style="162" customWidth="1"/>
    <col min="12173" max="12173" width="11.21875" style="162" customWidth="1"/>
    <col min="12174" max="12174" width="11" style="162" customWidth="1"/>
    <col min="12175" max="12288" width="9.109375" style="162"/>
    <col min="12289" max="12289" width="4.6640625" style="162" customWidth="1"/>
    <col min="12290" max="12290" width="28.5546875" style="162" customWidth="1"/>
    <col min="12291" max="12361" width="0" style="162" hidden="1" customWidth="1"/>
    <col min="12362" max="12362" width="10.44140625" style="162" customWidth="1"/>
    <col min="12363" max="12363" width="7" style="162" customWidth="1"/>
    <col min="12364" max="12365" width="0" style="162" hidden="1" customWidth="1"/>
    <col min="12366" max="12366" width="9.5546875" style="162" customWidth="1"/>
    <col min="12367" max="12367" width="9.21875" style="162" customWidth="1"/>
    <col min="12368" max="12368" width="9.88671875" style="162" customWidth="1"/>
    <col min="12369" max="12369" width="8.109375" style="162" customWidth="1"/>
    <col min="12370" max="12387" width="0" style="162" hidden="1" customWidth="1"/>
    <col min="12388" max="12388" width="6.5546875" style="162" customWidth="1"/>
    <col min="12389" max="12389" width="7" style="162" customWidth="1"/>
    <col min="12390" max="12390" width="5.88671875" style="162" customWidth="1"/>
    <col min="12391" max="12391" width="6.77734375" style="162" customWidth="1"/>
    <col min="12392" max="12392" width="7" style="162" customWidth="1"/>
    <col min="12393" max="12393" width="10" style="162" customWidth="1"/>
    <col min="12394" max="12394" width="9.5546875" style="162" customWidth="1"/>
    <col min="12395" max="12395" width="9.33203125" style="162" customWidth="1"/>
    <col min="12396" max="12397" width="7.21875" style="162" customWidth="1"/>
    <col min="12398" max="12398" width="0" style="162" hidden="1" customWidth="1"/>
    <col min="12399" max="12399" width="8.88671875" style="162" customWidth="1"/>
    <col min="12400" max="12400" width="0" style="162" hidden="1" customWidth="1"/>
    <col min="12401" max="12401" width="9.21875" style="162" customWidth="1"/>
    <col min="12402" max="12402" width="7.109375" style="162" customWidth="1"/>
    <col min="12403" max="12403" width="7.6640625" style="162" customWidth="1"/>
    <col min="12404" max="12427" width="0" style="162" hidden="1" customWidth="1"/>
    <col min="12428" max="12428" width="9.109375" style="162" customWidth="1"/>
    <col min="12429" max="12429" width="11.21875" style="162" customWidth="1"/>
    <col min="12430" max="12430" width="11" style="162" customWidth="1"/>
    <col min="12431" max="12544" width="9.109375" style="162"/>
    <col min="12545" max="12545" width="4.6640625" style="162" customWidth="1"/>
    <col min="12546" max="12546" width="28.5546875" style="162" customWidth="1"/>
    <col min="12547" max="12617" width="0" style="162" hidden="1" customWidth="1"/>
    <col min="12618" max="12618" width="10.44140625" style="162" customWidth="1"/>
    <col min="12619" max="12619" width="7" style="162" customWidth="1"/>
    <col min="12620" max="12621" width="0" style="162" hidden="1" customWidth="1"/>
    <col min="12622" max="12622" width="9.5546875" style="162" customWidth="1"/>
    <col min="12623" max="12623" width="9.21875" style="162" customWidth="1"/>
    <col min="12624" max="12624" width="9.88671875" style="162" customWidth="1"/>
    <col min="12625" max="12625" width="8.109375" style="162" customWidth="1"/>
    <col min="12626" max="12643" width="0" style="162" hidden="1" customWidth="1"/>
    <col min="12644" max="12644" width="6.5546875" style="162" customWidth="1"/>
    <col min="12645" max="12645" width="7" style="162" customWidth="1"/>
    <col min="12646" max="12646" width="5.88671875" style="162" customWidth="1"/>
    <col min="12647" max="12647" width="6.77734375" style="162" customWidth="1"/>
    <col min="12648" max="12648" width="7" style="162" customWidth="1"/>
    <col min="12649" max="12649" width="10" style="162" customWidth="1"/>
    <col min="12650" max="12650" width="9.5546875" style="162" customWidth="1"/>
    <col min="12651" max="12651" width="9.33203125" style="162" customWidth="1"/>
    <col min="12652" max="12653" width="7.21875" style="162" customWidth="1"/>
    <col min="12654" max="12654" width="0" style="162" hidden="1" customWidth="1"/>
    <col min="12655" max="12655" width="8.88671875" style="162" customWidth="1"/>
    <col min="12656" max="12656" width="0" style="162" hidden="1" customWidth="1"/>
    <col min="12657" max="12657" width="9.21875" style="162" customWidth="1"/>
    <col min="12658" max="12658" width="7.109375" style="162" customWidth="1"/>
    <col min="12659" max="12659" width="7.6640625" style="162" customWidth="1"/>
    <col min="12660" max="12683" width="0" style="162" hidden="1" customWidth="1"/>
    <col min="12684" max="12684" width="9.109375" style="162" customWidth="1"/>
    <col min="12685" max="12685" width="11.21875" style="162" customWidth="1"/>
    <col min="12686" max="12686" width="11" style="162" customWidth="1"/>
    <col min="12687" max="12800" width="9.109375" style="162"/>
    <col min="12801" max="12801" width="4.6640625" style="162" customWidth="1"/>
    <col min="12802" max="12802" width="28.5546875" style="162" customWidth="1"/>
    <col min="12803" max="12873" width="0" style="162" hidden="1" customWidth="1"/>
    <col min="12874" max="12874" width="10.44140625" style="162" customWidth="1"/>
    <col min="12875" max="12875" width="7" style="162" customWidth="1"/>
    <col min="12876" max="12877" width="0" style="162" hidden="1" customWidth="1"/>
    <col min="12878" max="12878" width="9.5546875" style="162" customWidth="1"/>
    <col min="12879" max="12879" width="9.21875" style="162" customWidth="1"/>
    <col min="12880" max="12880" width="9.88671875" style="162" customWidth="1"/>
    <col min="12881" max="12881" width="8.109375" style="162" customWidth="1"/>
    <col min="12882" max="12899" width="0" style="162" hidden="1" customWidth="1"/>
    <col min="12900" max="12900" width="6.5546875" style="162" customWidth="1"/>
    <col min="12901" max="12901" width="7" style="162" customWidth="1"/>
    <col min="12902" max="12902" width="5.88671875" style="162" customWidth="1"/>
    <col min="12903" max="12903" width="6.77734375" style="162" customWidth="1"/>
    <col min="12904" max="12904" width="7" style="162" customWidth="1"/>
    <col min="12905" max="12905" width="10" style="162" customWidth="1"/>
    <col min="12906" max="12906" width="9.5546875" style="162" customWidth="1"/>
    <col min="12907" max="12907" width="9.33203125" style="162" customWidth="1"/>
    <col min="12908" max="12909" width="7.21875" style="162" customWidth="1"/>
    <col min="12910" max="12910" width="0" style="162" hidden="1" customWidth="1"/>
    <col min="12911" max="12911" width="8.88671875" style="162" customWidth="1"/>
    <col min="12912" max="12912" width="0" style="162" hidden="1" customWidth="1"/>
    <col min="12913" max="12913" width="9.21875" style="162" customWidth="1"/>
    <col min="12914" max="12914" width="7.109375" style="162" customWidth="1"/>
    <col min="12915" max="12915" width="7.6640625" style="162" customWidth="1"/>
    <col min="12916" max="12939" width="0" style="162" hidden="1" customWidth="1"/>
    <col min="12940" max="12940" width="9.109375" style="162" customWidth="1"/>
    <col min="12941" max="12941" width="11.21875" style="162" customWidth="1"/>
    <col min="12942" max="12942" width="11" style="162" customWidth="1"/>
    <col min="12943" max="13056" width="9.109375" style="162"/>
    <col min="13057" max="13057" width="4.6640625" style="162" customWidth="1"/>
    <col min="13058" max="13058" width="28.5546875" style="162" customWidth="1"/>
    <col min="13059" max="13129" width="0" style="162" hidden="1" customWidth="1"/>
    <col min="13130" max="13130" width="10.44140625" style="162" customWidth="1"/>
    <col min="13131" max="13131" width="7" style="162" customWidth="1"/>
    <col min="13132" max="13133" width="0" style="162" hidden="1" customWidth="1"/>
    <col min="13134" max="13134" width="9.5546875" style="162" customWidth="1"/>
    <col min="13135" max="13135" width="9.21875" style="162" customWidth="1"/>
    <col min="13136" max="13136" width="9.88671875" style="162" customWidth="1"/>
    <col min="13137" max="13137" width="8.109375" style="162" customWidth="1"/>
    <col min="13138" max="13155" width="0" style="162" hidden="1" customWidth="1"/>
    <col min="13156" max="13156" width="6.5546875" style="162" customWidth="1"/>
    <col min="13157" max="13157" width="7" style="162" customWidth="1"/>
    <col min="13158" max="13158" width="5.88671875" style="162" customWidth="1"/>
    <col min="13159" max="13159" width="6.77734375" style="162" customWidth="1"/>
    <col min="13160" max="13160" width="7" style="162" customWidth="1"/>
    <col min="13161" max="13161" width="10" style="162" customWidth="1"/>
    <col min="13162" max="13162" width="9.5546875" style="162" customWidth="1"/>
    <col min="13163" max="13163" width="9.33203125" style="162" customWidth="1"/>
    <col min="13164" max="13165" width="7.21875" style="162" customWidth="1"/>
    <col min="13166" max="13166" width="0" style="162" hidden="1" customWidth="1"/>
    <col min="13167" max="13167" width="8.88671875" style="162" customWidth="1"/>
    <col min="13168" max="13168" width="0" style="162" hidden="1" customWidth="1"/>
    <col min="13169" max="13169" width="9.21875" style="162" customWidth="1"/>
    <col min="13170" max="13170" width="7.109375" style="162" customWidth="1"/>
    <col min="13171" max="13171" width="7.6640625" style="162" customWidth="1"/>
    <col min="13172" max="13195" width="0" style="162" hidden="1" customWidth="1"/>
    <col min="13196" max="13196" width="9.109375" style="162" customWidth="1"/>
    <col min="13197" max="13197" width="11.21875" style="162" customWidth="1"/>
    <col min="13198" max="13198" width="11" style="162" customWidth="1"/>
    <col min="13199" max="13312" width="9.109375" style="162"/>
    <col min="13313" max="13313" width="4.6640625" style="162" customWidth="1"/>
    <col min="13314" max="13314" width="28.5546875" style="162" customWidth="1"/>
    <col min="13315" max="13385" width="0" style="162" hidden="1" customWidth="1"/>
    <col min="13386" max="13386" width="10.44140625" style="162" customWidth="1"/>
    <col min="13387" max="13387" width="7" style="162" customWidth="1"/>
    <col min="13388" max="13389" width="0" style="162" hidden="1" customWidth="1"/>
    <col min="13390" max="13390" width="9.5546875" style="162" customWidth="1"/>
    <col min="13391" max="13391" width="9.21875" style="162" customWidth="1"/>
    <col min="13392" max="13392" width="9.88671875" style="162" customWidth="1"/>
    <col min="13393" max="13393" width="8.109375" style="162" customWidth="1"/>
    <col min="13394" max="13411" width="0" style="162" hidden="1" customWidth="1"/>
    <col min="13412" max="13412" width="6.5546875" style="162" customWidth="1"/>
    <col min="13413" max="13413" width="7" style="162" customWidth="1"/>
    <col min="13414" max="13414" width="5.88671875" style="162" customWidth="1"/>
    <col min="13415" max="13415" width="6.77734375" style="162" customWidth="1"/>
    <col min="13416" max="13416" width="7" style="162" customWidth="1"/>
    <col min="13417" max="13417" width="10" style="162" customWidth="1"/>
    <col min="13418" max="13418" width="9.5546875" style="162" customWidth="1"/>
    <col min="13419" max="13419" width="9.33203125" style="162" customWidth="1"/>
    <col min="13420" max="13421" width="7.21875" style="162" customWidth="1"/>
    <col min="13422" max="13422" width="0" style="162" hidden="1" customWidth="1"/>
    <col min="13423" max="13423" width="8.88671875" style="162" customWidth="1"/>
    <col min="13424" max="13424" width="0" style="162" hidden="1" customWidth="1"/>
    <col min="13425" max="13425" width="9.21875" style="162" customWidth="1"/>
    <col min="13426" max="13426" width="7.109375" style="162" customWidth="1"/>
    <col min="13427" max="13427" width="7.6640625" style="162" customWidth="1"/>
    <col min="13428" max="13451" width="0" style="162" hidden="1" customWidth="1"/>
    <col min="13452" max="13452" width="9.109375" style="162" customWidth="1"/>
    <col min="13453" max="13453" width="11.21875" style="162" customWidth="1"/>
    <col min="13454" max="13454" width="11" style="162" customWidth="1"/>
    <col min="13455" max="13568" width="9.109375" style="162"/>
    <col min="13569" max="13569" width="4.6640625" style="162" customWidth="1"/>
    <col min="13570" max="13570" width="28.5546875" style="162" customWidth="1"/>
    <col min="13571" max="13641" width="0" style="162" hidden="1" customWidth="1"/>
    <col min="13642" max="13642" width="10.44140625" style="162" customWidth="1"/>
    <col min="13643" max="13643" width="7" style="162" customWidth="1"/>
    <col min="13644" max="13645" width="0" style="162" hidden="1" customWidth="1"/>
    <col min="13646" max="13646" width="9.5546875" style="162" customWidth="1"/>
    <col min="13647" max="13647" width="9.21875" style="162" customWidth="1"/>
    <col min="13648" max="13648" width="9.88671875" style="162" customWidth="1"/>
    <col min="13649" max="13649" width="8.109375" style="162" customWidth="1"/>
    <col min="13650" max="13667" width="0" style="162" hidden="1" customWidth="1"/>
    <col min="13668" max="13668" width="6.5546875" style="162" customWidth="1"/>
    <col min="13669" max="13669" width="7" style="162" customWidth="1"/>
    <col min="13670" max="13670" width="5.88671875" style="162" customWidth="1"/>
    <col min="13671" max="13671" width="6.77734375" style="162" customWidth="1"/>
    <col min="13672" max="13672" width="7" style="162" customWidth="1"/>
    <col min="13673" max="13673" width="10" style="162" customWidth="1"/>
    <col min="13674" max="13674" width="9.5546875" style="162" customWidth="1"/>
    <col min="13675" max="13675" width="9.33203125" style="162" customWidth="1"/>
    <col min="13676" max="13677" width="7.21875" style="162" customWidth="1"/>
    <col min="13678" max="13678" width="0" style="162" hidden="1" customWidth="1"/>
    <col min="13679" max="13679" width="8.88671875" style="162" customWidth="1"/>
    <col min="13680" max="13680" width="0" style="162" hidden="1" customWidth="1"/>
    <col min="13681" max="13681" width="9.21875" style="162" customWidth="1"/>
    <col min="13682" max="13682" width="7.109375" style="162" customWidth="1"/>
    <col min="13683" max="13683" width="7.6640625" style="162" customWidth="1"/>
    <col min="13684" max="13707" width="0" style="162" hidden="1" customWidth="1"/>
    <col min="13708" max="13708" width="9.109375" style="162" customWidth="1"/>
    <col min="13709" max="13709" width="11.21875" style="162" customWidth="1"/>
    <col min="13710" max="13710" width="11" style="162" customWidth="1"/>
    <col min="13711" max="13824" width="9.109375" style="162"/>
    <col min="13825" max="13825" width="4.6640625" style="162" customWidth="1"/>
    <col min="13826" max="13826" width="28.5546875" style="162" customWidth="1"/>
    <col min="13827" max="13897" width="0" style="162" hidden="1" customWidth="1"/>
    <col min="13898" max="13898" width="10.44140625" style="162" customWidth="1"/>
    <col min="13899" max="13899" width="7" style="162" customWidth="1"/>
    <col min="13900" max="13901" width="0" style="162" hidden="1" customWidth="1"/>
    <col min="13902" max="13902" width="9.5546875" style="162" customWidth="1"/>
    <col min="13903" max="13903" width="9.21875" style="162" customWidth="1"/>
    <col min="13904" max="13904" width="9.88671875" style="162" customWidth="1"/>
    <col min="13905" max="13905" width="8.109375" style="162" customWidth="1"/>
    <col min="13906" max="13923" width="0" style="162" hidden="1" customWidth="1"/>
    <col min="13924" max="13924" width="6.5546875" style="162" customWidth="1"/>
    <col min="13925" max="13925" width="7" style="162" customWidth="1"/>
    <col min="13926" max="13926" width="5.88671875" style="162" customWidth="1"/>
    <col min="13927" max="13927" width="6.77734375" style="162" customWidth="1"/>
    <col min="13928" max="13928" width="7" style="162" customWidth="1"/>
    <col min="13929" max="13929" width="10" style="162" customWidth="1"/>
    <col min="13930" max="13930" width="9.5546875" style="162" customWidth="1"/>
    <col min="13931" max="13931" width="9.33203125" style="162" customWidth="1"/>
    <col min="13932" max="13933" width="7.21875" style="162" customWidth="1"/>
    <col min="13934" max="13934" width="0" style="162" hidden="1" customWidth="1"/>
    <col min="13935" max="13935" width="8.88671875" style="162" customWidth="1"/>
    <col min="13936" max="13936" width="0" style="162" hidden="1" customWidth="1"/>
    <col min="13937" max="13937" width="9.21875" style="162" customWidth="1"/>
    <col min="13938" max="13938" width="7.109375" style="162" customWidth="1"/>
    <col min="13939" max="13939" width="7.6640625" style="162" customWidth="1"/>
    <col min="13940" max="13963" width="0" style="162" hidden="1" customWidth="1"/>
    <col min="13964" max="13964" width="9.109375" style="162" customWidth="1"/>
    <col min="13965" max="13965" width="11.21875" style="162" customWidth="1"/>
    <col min="13966" max="13966" width="11" style="162" customWidth="1"/>
    <col min="13967" max="14080" width="9.109375" style="162"/>
    <col min="14081" max="14081" width="4.6640625" style="162" customWidth="1"/>
    <col min="14082" max="14082" width="28.5546875" style="162" customWidth="1"/>
    <col min="14083" max="14153" width="0" style="162" hidden="1" customWidth="1"/>
    <col min="14154" max="14154" width="10.44140625" style="162" customWidth="1"/>
    <col min="14155" max="14155" width="7" style="162" customWidth="1"/>
    <col min="14156" max="14157" width="0" style="162" hidden="1" customWidth="1"/>
    <col min="14158" max="14158" width="9.5546875" style="162" customWidth="1"/>
    <col min="14159" max="14159" width="9.21875" style="162" customWidth="1"/>
    <col min="14160" max="14160" width="9.88671875" style="162" customWidth="1"/>
    <col min="14161" max="14161" width="8.109375" style="162" customWidth="1"/>
    <col min="14162" max="14179" width="0" style="162" hidden="1" customWidth="1"/>
    <col min="14180" max="14180" width="6.5546875" style="162" customWidth="1"/>
    <col min="14181" max="14181" width="7" style="162" customWidth="1"/>
    <col min="14182" max="14182" width="5.88671875" style="162" customWidth="1"/>
    <col min="14183" max="14183" width="6.77734375" style="162" customWidth="1"/>
    <col min="14184" max="14184" width="7" style="162" customWidth="1"/>
    <col min="14185" max="14185" width="10" style="162" customWidth="1"/>
    <col min="14186" max="14186" width="9.5546875" style="162" customWidth="1"/>
    <col min="14187" max="14187" width="9.33203125" style="162" customWidth="1"/>
    <col min="14188" max="14189" width="7.21875" style="162" customWidth="1"/>
    <col min="14190" max="14190" width="0" style="162" hidden="1" customWidth="1"/>
    <col min="14191" max="14191" width="8.88671875" style="162" customWidth="1"/>
    <col min="14192" max="14192" width="0" style="162" hidden="1" customWidth="1"/>
    <col min="14193" max="14193" width="9.21875" style="162" customWidth="1"/>
    <col min="14194" max="14194" width="7.109375" style="162" customWidth="1"/>
    <col min="14195" max="14195" width="7.6640625" style="162" customWidth="1"/>
    <col min="14196" max="14219" width="0" style="162" hidden="1" customWidth="1"/>
    <col min="14220" max="14220" width="9.109375" style="162" customWidth="1"/>
    <col min="14221" max="14221" width="11.21875" style="162" customWidth="1"/>
    <col min="14222" max="14222" width="11" style="162" customWidth="1"/>
    <col min="14223" max="14336" width="9.109375" style="162"/>
    <col min="14337" max="14337" width="4.6640625" style="162" customWidth="1"/>
    <col min="14338" max="14338" width="28.5546875" style="162" customWidth="1"/>
    <col min="14339" max="14409" width="0" style="162" hidden="1" customWidth="1"/>
    <col min="14410" max="14410" width="10.44140625" style="162" customWidth="1"/>
    <col min="14411" max="14411" width="7" style="162" customWidth="1"/>
    <col min="14412" max="14413" width="0" style="162" hidden="1" customWidth="1"/>
    <col min="14414" max="14414" width="9.5546875" style="162" customWidth="1"/>
    <col min="14415" max="14415" width="9.21875" style="162" customWidth="1"/>
    <col min="14416" max="14416" width="9.88671875" style="162" customWidth="1"/>
    <col min="14417" max="14417" width="8.109375" style="162" customWidth="1"/>
    <col min="14418" max="14435" width="0" style="162" hidden="1" customWidth="1"/>
    <col min="14436" max="14436" width="6.5546875" style="162" customWidth="1"/>
    <col min="14437" max="14437" width="7" style="162" customWidth="1"/>
    <col min="14438" max="14438" width="5.88671875" style="162" customWidth="1"/>
    <col min="14439" max="14439" width="6.77734375" style="162" customWidth="1"/>
    <col min="14440" max="14440" width="7" style="162" customWidth="1"/>
    <col min="14441" max="14441" width="10" style="162" customWidth="1"/>
    <col min="14442" max="14442" width="9.5546875" style="162" customWidth="1"/>
    <col min="14443" max="14443" width="9.33203125" style="162" customWidth="1"/>
    <col min="14444" max="14445" width="7.21875" style="162" customWidth="1"/>
    <col min="14446" max="14446" width="0" style="162" hidden="1" customWidth="1"/>
    <col min="14447" max="14447" width="8.88671875" style="162" customWidth="1"/>
    <col min="14448" max="14448" width="0" style="162" hidden="1" customWidth="1"/>
    <col min="14449" max="14449" width="9.21875" style="162" customWidth="1"/>
    <col min="14450" max="14450" width="7.109375" style="162" customWidth="1"/>
    <col min="14451" max="14451" width="7.6640625" style="162" customWidth="1"/>
    <col min="14452" max="14475" width="0" style="162" hidden="1" customWidth="1"/>
    <col min="14476" max="14476" width="9.109375" style="162" customWidth="1"/>
    <col min="14477" max="14477" width="11.21875" style="162" customWidth="1"/>
    <col min="14478" max="14478" width="11" style="162" customWidth="1"/>
    <col min="14479" max="14592" width="9.109375" style="162"/>
    <col min="14593" max="14593" width="4.6640625" style="162" customWidth="1"/>
    <col min="14594" max="14594" width="28.5546875" style="162" customWidth="1"/>
    <col min="14595" max="14665" width="0" style="162" hidden="1" customWidth="1"/>
    <col min="14666" max="14666" width="10.44140625" style="162" customWidth="1"/>
    <col min="14667" max="14667" width="7" style="162" customWidth="1"/>
    <col min="14668" max="14669" width="0" style="162" hidden="1" customWidth="1"/>
    <col min="14670" max="14670" width="9.5546875" style="162" customWidth="1"/>
    <col min="14671" max="14671" width="9.21875" style="162" customWidth="1"/>
    <col min="14672" max="14672" width="9.88671875" style="162" customWidth="1"/>
    <col min="14673" max="14673" width="8.109375" style="162" customWidth="1"/>
    <col min="14674" max="14691" width="0" style="162" hidden="1" customWidth="1"/>
    <col min="14692" max="14692" width="6.5546875" style="162" customWidth="1"/>
    <col min="14693" max="14693" width="7" style="162" customWidth="1"/>
    <col min="14694" max="14694" width="5.88671875" style="162" customWidth="1"/>
    <col min="14695" max="14695" width="6.77734375" style="162" customWidth="1"/>
    <col min="14696" max="14696" width="7" style="162" customWidth="1"/>
    <col min="14697" max="14697" width="10" style="162" customWidth="1"/>
    <col min="14698" max="14698" width="9.5546875" style="162" customWidth="1"/>
    <col min="14699" max="14699" width="9.33203125" style="162" customWidth="1"/>
    <col min="14700" max="14701" width="7.21875" style="162" customWidth="1"/>
    <col min="14702" max="14702" width="0" style="162" hidden="1" customWidth="1"/>
    <col min="14703" max="14703" width="8.88671875" style="162" customWidth="1"/>
    <col min="14704" max="14704" width="0" style="162" hidden="1" customWidth="1"/>
    <col min="14705" max="14705" width="9.21875" style="162" customWidth="1"/>
    <col min="14706" max="14706" width="7.109375" style="162" customWidth="1"/>
    <col min="14707" max="14707" width="7.6640625" style="162" customWidth="1"/>
    <col min="14708" max="14731" width="0" style="162" hidden="1" customWidth="1"/>
    <col min="14732" max="14732" width="9.109375" style="162" customWidth="1"/>
    <col min="14733" max="14733" width="11.21875" style="162" customWidth="1"/>
    <col min="14734" max="14734" width="11" style="162" customWidth="1"/>
    <col min="14735" max="14848" width="9.109375" style="162"/>
    <col min="14849" max="14849" width="4.6640625" style="162" customWidth="1"/>
    <col min="14850" max="14850" width="28.5546875" style="162" customWidth="1"/>
    <col min="14851" max="14921" width="0" style="162" hidden="1" customWidth="1"/>
    <col min="14922" max="14922" width="10.44140625" style="162" customWidth="1"/>
    <col min="14923" max="14923" width="7" style="162" customWidth="1"/>
    <col min="14924" max="14925" width="0" style="162" hidden="1" customWidth="1"/>
    <col min="14926" max="14926" width="9.5546875" style="162" customWidth="1"/>
    <col min="14927" max="14927" width="9.21875" style="162" customWidth="1"/>
    <col min="14928" max="14928" width="9.88671875" style="162" customWidth="1"/>
    <col min="14929" max="14929" width="8.109375" style="162" customWidth="1"/>
    <col min="14930" max="14947" width="0" style="162" hidden="1" customWidth="1"/>
    <col min="14948" max="14948" width="6.5546875" style="162" customWidth="1"/>
    <col min="14949" max="14949" width="7" style="162" customWidth="1"/>
    <col min="14950" max="14950" width="5.88671875" style="162" customWidth="1"/>
    <col min="14951" max="14951" width="6.77734375" style="162" customWidth="1"/>
    <col min="14952" max="14952" width="7" style="162" customWidth="1"/>
    <col min="14953" max="14953" width="10" style="162" customWidth="1"/>
    <col min="14954" max="14954" width="9.5546875" style="162" customWidth="1"/>
    <col min="14955" max="14955" width="9.33203125" style="162" customWidth="1"/>
    <col min="14956" max="14957" width="7.21875" style="162" customWidth="1"/>
    <col min="14958" max="14958" width="0" style="162" hidden="1" customWidth="1"/>
    <col min="14959" max="14959" width="8.88671875" style="162" customWidth="1"/>
    <col min="14960" max="14960" width="0" style="162" hidden="1" customWidth="1"/>
    <col min="14961" max="14961" width="9.21875" style="162" customWidth="1"/>
    <col min="14962" max="14962" width="7.109375" style="162" customWidth="1"/>
    <col min="14963" max="14963" width="7.6640625" style="162" customWidth="1"/>
    <col min="14964" max="14987" width="0" style="162" hidden="1" customWidth="1"/>
    <col min="14988" max="14988" width="9.109375" style="162" customWidth="1"/>
    <col min="14989" max="14989" width="11.21875" style="162" customWidth="1"/>
    <col min="14990" max="14990" width="11" style="162" customWidth="1"/>
    <col min="14991" max="15104" width="9.109375" style="162"/>
    <col min="15105" max="15105" width="4.6640625" style="162" customWidth="1"/>
    <col min="15106" max="15106" width="28.5546875" style="162" customWidth="1"/>
    <col min="15107" max="15177" width="0" style="162" hidden="1" customWidth="1"/>
    <col min="15178" max="15178" width="10.44140625" style="162" customWidth="1"/>
    <col min="15179" max="15179" width="7" style="162" customWidth="1"/>
    <col min="15180" max="15181" width="0" style="162" hidden="1" customWidth="1"/>
    <col min="15182" max="15182" width="9.5546875" style="162" customWidth="1"/>
    <col min="15183" max="15183" width="9.21875" style="162" customWidth="1"/>
    <col min="15184" max="15184" width="9.88671875" style="162" customWidth="1"/>
    <col min="15185" max="15185" width="8.109375" style="162" customWidth="1"/>
    <col min="15186" max="15203" width="0" style="162" hidden="1" customWidth="1"/>
    <col min="15204" max="15204" width="6.5546875" style="162" customWidth="1"/>
    <col min="15205" max="15205" width="7" style="162" customWidth="1"/>
    <col min="15206" max="15206" width="5.88671875" style="162" customWidth="1"/>
    <col min="15207" max="15207" width="6.77734375" style="162" customWidth="1"/>
    <col min="15208" max="15208" width="7" style="162" customWidth="1"/>
    <col min="15209" max="15209" width="10" style="162" customWidth="1"/>
    <col min="15210" max="15210" width="9.5546875" style="162" customWidth="1"/>
    <col min="15211" max="15211" width="9.33203125" style="162" customWidth="1"/>
    <col min="15212" max="15213" width="7.21875" style="162" customWidth="1"/>
    <col min="15214" max="15214" width="0" style="162" hidden="1" customWidth="1"/>
    <col min="15215" max="15215" width="8.88671875" style="162" customWidth="1"/>
    <col min="15216" max="15216" width="0" style="162" hidden="1" customWidth="1"/>
    <col min="15217" max="15217" width="9.21875" style="162" customWidth="1"/>
    <col min="15218" max="15218" width="7.109375" style="162" customWidth="1"/>
    <col min="15219" max="15219" width="7.6640625" style="162" customWidth="1"/>
    <col min="15220" max="15243" width="0" style="162" hidden="1" customWidth="1"/>
    <col min="15244" max="15244" width="9.109375" style="162" customWidth="1"/>
    <col min="15245" max="15245" width="11.21875" style="162" customWidth="1"/>
    <col min="15246" max="15246" width="11" style="162" customWidth="1"/>
    <col min="15247" max="15360" width="9.109375" style="162"/>
    <col min="15361" max="15361" width="4.6640625" style="162" customWidth="1"/>
    <col min="15362" max="15362" width="28.5546875" style="162" customWidth="1"/>
    <col min="15363" max="15433" width="0" style="162" hidden="1" customWidth="1"/>
    <col min="15434" max="15434" width="10.44140625" style="162" customWidth="1"/>
    <col min="15435" max="15435" width="7" style="162" customWidth="1"/>
    <col min="15436" max="15437" width="0" style="162" hidden="1" customWidth="1"/>
    <col min="15438" max="15438" width="9.5546875" style="162" customWidth="1"/>
    <col min="15439" max="15439" width="9.21875" style="162" customWidth="1"/>
    <col min="15440" max="15440" width="9.88671875" style="162" customWidth="1"/>
    <col min="15441" max="15441" width="8.109375" style="162" customWidth="1"/>
    <col min="15442" max="15459" width="0" style="162" hidden="1" customWidth="1"/>
    <col min="15460" max="15460" width="6.5546875" style="162" customWidth="1"/>
    <col min="15461" max="15461" width="7" style="162" customWidth="1"/>
    <col min="15462" max="15462" width="5.88671875" style="162" customWidth="1"/>
    <col min="15463" max="15463" width="6.77734375" style="162" customWidth="1"/>
    <col min="15464" max="15464" width="7" style="162" customWidth="1"/>
    <col min="15465" max="15465" width="10" style="162" customWidth="1"/>
    <col min="15466" max="15466" width="9.5546875" style="162" customWidth="1"/>
    <col min="15467" max="15467" width="9.33203125" style="162" customWidth="1"/>
    <col min="15468" max="15469" width="7.21875" style="162" customWidth="1"/>
    <col min="15470" max="15470" width="0" style="162" hidden="1" customWidth="1"/>
    <col min="15471" max="15471" width="8.88671875" style="162" customWidth="1"/>
    <col min="15472" max="15472" width="0" style="162" hidden="1" customWidth="1"/>
    <col min="15473" max="15473" width="9.21875" style="162" customWidth="1"/>
    <col min="15474" max="15474" width="7.109375" style="162" customWidth="1"/>
    <col min="15475" max="15475" width="7.6640625" style="162" customWidth="1"/>
    <col min="15476" max="15499" width="0" style="162" hidden="1" customWidth="1"/>
    <col min="15500" max="15500" width="9.109375" style="162" customWidth="1"/>
    <col min="15501" max="15501" width="11.21875" style="162" customWidth="1"/>
    <col min="15502" max="15502" width="11" style="162" customWidth="1"/>
    <col min="15503" max="15616" width="9.109375" style="162"/>
    <col min="15617" max="15617" width="4.6640625" style="162" customWidth="1"/>
    <col min="15618" max="15618" width="28.5546875" style="162" customWidth="1"/>
    <col min="15619" max="15689" width="0" style="162" hidden="1" customWidth="1"/>
    <col min="15690" max="15690" width="10.44140625" style="162" customWidth="1"/>
    <col min="15691" max="15691" width="7" style="162" customWidth="1"/>
    <col min="15692" max="15693" width="0" style="162" hidden="1" customWidth="1"/>
    <col min="15694" max="15694" width="9.5546875" style="162" customWidth="1"/>
    <col min="15695" max="15695" width="9.21875" style="162" customWidth="1"/>
    <col min="15696" max="15696" width="9.88671875" style="162" customWidth="1"/>
    <col min="15697" max="15697" width="8.109375" style="162" customWidth="1"/>
    <col min="15698" max="15715" width="0" style="162" hidden="1" customWidth="1"/>
    <col min="15716" max="15716" width="6.5546875" style="162" customWidth="1"/>
    <col min="15717" max="15717" width="7" style="162" customWidth="1"/>
    <col min="15718" max="15718" width="5.88671875" style="162" customWidth="1"/>
    <col min="15719" max="15719" width="6.77734375" style="162" customWidth="1"/>
    <col min="15720" max="15720" width="7" style="162" customWidth="1"/>
    <col min="15721" max="15721" width="10" style="162" customWidth="1"/>
    <col min="15722" max="15722" width="9.5546875" style="162" customWidth="1"/>
    <col min="15723" max="15723" width="9.33203125" style="162" customWidth="1"/>
    <col min="15724" max="15725" width="7.21875" style="162" customWidth="1"/>
    <col min="15726" max="15726" width="0" style="162" hidden="1" customWidth="1"/>
    <col min="15727" max="15727" width="8.88671875" style="162" customWidth="1"/>
    <col min="15728" max="15728" width="0" style="162" hidden="1" customWidth="1"/>
    <col min="15729" max="15729" width="9.21875" style="162" customWidth="1"/>
    <col min="15730" max="15730" width="7.109375" style="162" customWidth="1"/>
    <col min="15731" max="15731" width="7.6640625" style="162" customWidth="1"/>
    <col min="15732" max="15755" width="0" style="162" hidden="1" customWidth="1"/>
    <col min="15756" max="15756" width="9.109375" style="162" customWidth="1"/>
    <col min="15757" max="15757" width="11.21875" style="162" customWidth="1"/>
    <col min="15758" max="15758" width="11" style="162" customWidth="1"/>
    <col min="15759" max="15872" width="9.109375" style="162"/>
    <col min="15873" max="15873" width="4.6640625" style="162" customWidth="1"/>
    <col min="15874" max="15874" width="28.5546875" style="162" customWidth="1"/>
    <col min="15875" max="15945" width="0" style="162" hidden="1" customWidth="1"/>
    <col min="15946" max="15946" width="10.44140625" style="162" customWidth="1"/>
    <col min="15947" max="15947" width="7" style="162" customWidth="1"/>
    <col min="15948" max="15949" width="0" style="162" hidden="1" customWidth="1"/>
    <col min="15950" max="15950" width="9.5546875" style="162" customWidth="1"/>
    <col min="15951" max="15951" width="9.21875" style="162" customWidth="1"/>
    <col min="15952" max="15952" width="9.88671875" style="162" customWidth="1"/>
    <col min="15953" max="15953" width="8.109375" style="162" customWidth="1"/>
    <col min="15954" max="15971" width="0" style="162" hidden="1" customWidth="1"/>
    <col min="15972" max="15972" width="6.5546875" style="162" customWidth="1"/>
    <col min="15973" max="15973" width="7" style="162" customWidth="1"/>
    <col min="15974" max="15974" width="5.88671875" style="162" customWidth="1"/>
    <col min="15975" max="15975" width="6.77734375" style="162" customWidth="1"/>
    <col min="15976" max="15976" width="7" style="162" customWidth="1"/>
    <col min="15977" max="15977" width="10" style="162" customWidth="1"/>
    <col min="15978" max="15978" width="9.5546875" style="162" customWidth="1"/>
    <col min="15979" max="15979" width="9.33203125" style="162" customWidth="1"/>
    <col min="15980" max="15981" width="7.21875" style="162" customWidth="1"/>
    <col min="15982" max="15982" width="0" style="162" hidden="1" customWidth="1"/>
    <col min="15983" max="15983" width="8.88671875" style="162" customWidth="1"/>
    <col min="15984" max="15984" width="0" style="162" hidden="1" customWidth="1"/>
    <col min="15985" max="15985" width="9.21875" style="162" customWidth="1"/>
    <col min="15986" max="15986" width="7.109375" style="162" customWidth="1"/>
    <col min="15987" max="15987" width="7.6640625" style="162" customWidth="1"/>
    <col min="15988" max="16011" width="0" style="162" hidden="1" customWidth="1"/>
    <col min="16012" max="16012" width="9.109375" style="162" customWidth="1"/>
    <col min="16013" max="16013" width="11.21875" style="162" customWidth="1"/>
    <col min="16014" max="16014" width="11" style="162" customWidth="1"/>
    <col min="16015" max="16128" width="9.109375" style="162"/>
    <col min="16129" max="16129" width="4.6640625" style="162" customWidth="1"/>
    <col min="16130" max="16130" width="28.5546875" style="162" customWidth="1"/>
    <col min="16131" max="16201" width="0" style="162" hidden="1" customWidth="1"/>
    <col min="16202" max="16202" width="10.44140625" style="162" customWidth="1"/>
    <col min="16203" max="16203" width="7" style="162" customWidth="1"/>
    <col min="16204" max="16205" width="0" style="162" hidden="1" customWidth="1"/>
    <col min="16206" max="16206" width="9.5546875" style="162" customWidth="1"/>
    <col min="16207" max="16207" width="9.21875" style="162" customWidth="1"/>
    <col min="16208" max="16208" width="9.88671875" style="162" customWidth="1"/>
    <col min="16209" max="16209" width="8.109375" style="162" customWidth="1"/>
    <col min="16210" max="16227" width="0" style="162" hidden="1" customWidth="1"/>
    <col min="16228" max="16228" width="6.5546875" style="162" customWidth="1"/>
    <col min="16229" max="16229" width="7" style="162" customWidth="1"/>
    <col min="16230" max="16230" width="5.88671875" style="162" customWidth="1"/>
    <col min="16231" max="16231" width="6.77734375" style="162" customWidth="1"/>
    <col min="16232" max="16232" width="7" style="162" customWidth="1"/>
    <col min="16233" max="16233" width="10" style="162" customWidth="1"/>
    <col min="16234" max="16234" width="9.5546875" style="162" customWidth="1"/>
    <col min="16235" max="16235" width="9.33203125" style="162" customWidth="1"/>
    <col min="16236" max="16237" width="7.21875" style="162" customWidth="1"/>
    <col min="16238" max="16238" width="0" style="162" hidden="1" customWidth="1"/>
    <col min="16239" max="16239" width="8.88671875" style="162" customWidth="1"/>
    <col min="16240" max="16240" width="0" style="162" hidden="1" customWidth="1"/>
    <col min="16241" max="16241" width="9.21875" style="162" customWidth="1"/>
    <col min="16242" max="16242" width="7.109375" style="162" customWidth="1"/>
    <col min="16243" max="16243" width="7.6640625" style="162" customWidth="1"/>
    <col min="16244" max="16267" width="0" style="162" hidden="1" customWidth="1"/>
    <col min="16268" max="16268" width="9.109375" style="162" customWidth="1"/>
    <col min="16269" max="16269" width="11.21875" style="162" customWidth="1"/>
    <col min="16270" max="16270" width="11" style="162" customWidth="1"/>
    <col min="16271" max="16384" width="9.109375" style="162"/>
  </cols>
  <sheetData>
    <row r="1" spans="1:148" s="4" customFormat="1" ht="73.5" customHeight="1" x14ac:dyDescent="0.25">
      <c r="A1" s="1"/>
      <c r="B1" s="545" t="s">
        <v>156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545"/>
      <c r="DE1" s="456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3"/>
      <c r="EK1" s="3"/>
      <c r="EL1" s="3"/>
      <c r="EM1" s="3"/>
      <c r="EN1" s="3"/>
      <c r="EO1" s="3"/>
      <c r="EP1" s="3"/>
      <c r="EQ1" s="3"/>
      <c r="ER1" s="3"/>
    </row>
    <row r="2" spans="1:148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460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66"/>
      <c r="BY2" s="532" t="s">
        <v>23</v>
      </c>
      <c r="BZ2" s="533" t="s">
        <v>24</v>
      </c>
      <c r="CA2" s="565"/>
      <c r="CB2" s="534"/>
      <c r="CC2" s="485" t="s">
        <v>25</v>
      </c>
      <c r="CD2" s="484" t="s">
        <v>26</v>
      </c>
      <c r="CE2" s="521"/>
      <c r="CF2" s="521" t="s">
        <v>27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64" t="s">
        <v>144</v>
      </c>
      <c r="CZ2" s="564"/>
      <c r="DA2" s="510" t="s">
        <v>32</v>
      </c>
      <c r="DB2" s="511"/>
      <c r="DC2" s="511"/>
      <c r="DD2" s="512"/>
      <c r="DE2" s="521" t="s">
        <v>28</v>
      </c>
      <c r="DF2" s="516" t="s">
        <v>33</v>
      </c>
      <c r="DG2" s="517"/>
      <c r="DH2" s="517"/>
      <c r="DI2" s="517"/>
      <c r="DJ2" s="517"/>
      <c r="DK2" s="518"/>
      <c r="DL2" s="519" t="s">
        <v>34</v>
      </c>
      <c r="DM2" s="483" t="s">
        <v>35</v>
      </c>
      <c r="DN2" s="483"/>
      <c r="DO2" s="483"/>
      <c r="DP2" s="483"/>
      <c r="DQ2" s="483"/>
      <c r="DR2" s="486" t="s">
        <v>36</v>
      </c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7"/>
      <c r="EE2" s="488"/>
      <c r="EF2" s="483" t="s">
        <v>37</v>
      </c>
      <c r="EG2" s="483"/>
      <c r="EH2" s="483"/>
      <c r="EI2" s="483"/>
    </row>
    <row r="3" spans="1:148" s="16" customFormat="1" ht="49.8" customHeight="1" x14ac:dyDescent="0.3">
      <c r="A3" s="546"/>
      <c r="B3" s="546"/>
      <c r="C3" s="458" t="s">
        <v>38</v>
      </c>
      <c r="D3" s="467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461"/>
      <c r="U3" s="468"/>
      <c r="V3" s="469"/>
      <c r="W3" s="13" t="s">
        <v>43</v>
      </c>
      <c r="X3" s="469" t="s">
        <v>44</v>
      </c>
      <c r="Y3" s="469" t="s">
        <v>45</v>
      </c>
      <c r="Z3" s="14"/>
      <c r="AA3" s="14"/>
      <c r="AB3" s="14"/>
      <c r="AC3" s="470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66"/>
      <c r="CB3" s="520"/>
      <c r="CC3" s="485"/>
      <c r="CD3" s="484"/>
      <c r="CE3" s="522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64"/>
      <c r="CZ3" s="564"/>
      <c r="DA3" s="513"/>
      <c r="DB3" s="514"/>
      <c r="DC3" s="514"/>
      <c r="DD3" s="515"/>
      <c r="DE3" s="523"/>
      <c r="DF3" s="484" t="s">
        <v>66</v>
      </c>
      <c r="DG3" s="484"/>
      <c r="DH3" s="484" t="s">
        <v>67</v>
      </c>
      <c r="DI3" s="484"/>
      <c r="DJ3" s="480" t="s">
        <v>68</v>
      </c>
      <c r="DK3" s="480" t="s">
        <v>69</v>
      </c>
      <c r="DL3" s="519"/>
      <c r="DM3" s="483"/>
      <c r="DN3" s="483"/>
      <c r="DO3" s="483"/>
      <c r="DP3" s="483"/>
      <c r="DQ3" s="483"/>
      <c r="DR3" s="473" t="s">
        <v>54</v>
      </c>
      <c r="DS3" s="474"/>
      <c r="DT3" s="474"/>
      <c r="DU3" s="474"/>
      <c r="DV3" s="475"/>
      <c r="DW3" s="476" t="s">
        <v>53</v>
      </c>
      <c r="DX3" s="477"/>
      <c r="DY3" s="477"/>
      <c r="DZ3" s="477"/>
      <c r="EA3" s="478"/>
      <c r="EB3" s="479" t="s">
        <v>52</v>
      </c>
      <c r="EC3" s="479"/>
      <c r="ED3" s="479"/>
      <c r="EE3" s="479"/>
      <c r="EF3" s="483"/>
      <c r="EG3" s="483"/>
      <c r="EH3" s="483"/>
      <c r="EI3" s="483"/>
    </row>
    <row r="4" spans="1:148" s="16" customFormat="1" ht="67.2" customHeight="1" x14ac:dyDescent="0.3">
      <c r="A4" s="497"/>
      <c r="B4" s="546"/>
      <c r="C4" s="17" t="s">
        <v>51</v>
      </c>
      <c r="D4" s="471" t="s">
        <v>51</v>
      </c>
      <c r="E4" s="467" t="s">
        <v>50</v>
      </c>
      <c r="F4" s="467" t="s">
        <v>51</v>
      </c>
      <c r="G4" s="467" t="s">
        <v>70</v>
      </c>
      <c r="H4" s="467" t="s">
        <v>71</v>
      </c>
      <c r="I4" s="467" t="s">
        <v>50</v>
      </c>
      <c r="J4" s="467" t="s">
        <v>51</v>
      </c>
      <c r="K4" s="470" t="s">
        <v>50</v>
      </c>
      <c r="L4" s="470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459" t="s">
        <v>51</v>
      </c>
      <c r="S4" s="459" t="s">
        <v>70</v>
      </c>
      <c r="T4" s="459" t="s">
        <v>71</v>
      </c>
      <c r="U4" s="457" t="s">
        <v>50</v>
      </c>
      <c r="V4" s="457" t="s">
        <v>51</v>
      </c>
      <c r="W4" s="14" t="s">
        <v>73</v>
      </c>
      <c r="X4" s="457" t="s">
        <v>74</v>
      </c>
      <c r="Y4" s="21"/>
      <c r="Z4" s="14" t="s">
        <v>50</v>
      </c>
      <c r="AA4" s="14" t="s">
        <v>51</v>
      </c>
      <c r="AB4" s="14" t="s">
        <v>50</v>
      </c>
      <c r="AC4" s="470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462" t="s">
        <v>39</v>
      </c>
      <c r="BF4" s="464" t="s">
        <v>76</v>
      </c>
      <c r="BG4" s="28" t="s">
        <v>60</v>
      </c>
      <c r="BH4" s="29" t="s">
        <v>50</v>
      </c>
      <c r="BI4" s="462" t="s">
        <v>51</v>
      </c>
      <c r="BJ4" s="462" t="s">
        <v>70</v>
      </c>
      <c r="BK4" s="462" t="s">
        <v>77</v>
      </c>
      <c r="BL4" s="30" t="s">
        <v>50</v>
      </c>
      <c r="BM4" s="471" t="s">
        <v>51</v>
      </c>
      <c r="BN4" s="471" t="s">
        <v>70</v>
      </c>
      <c r="BO4" s="462" t="s">
        <v>78</v>
      </c>
      <c r="BP4" s="29" t="s">
        <v>50</v>
      </c>
      <c r="BQ4" s="31" t="s">
        <v>51</v>
      </c>
      <c r="BR4" s="471" t="s">
        <v>70</v>
      </c>
      <c r="BS4" s="462" t="s">
        <v>78</v>
      </c>
      <c r="BT4" s="32" t="s">
        <v>79</v>
      </c>
      <c r="BU4" s="32" t="s">
        <v>80</v>
      </c>
      <c r="BV4" s="25" t="s">
        <v>51</v>
      </c>
      <c r="BW4" s="462" t="s">
        <v>70</v>
      </c>
      <c r="BX4" s="462" t="s">
        <v>81</v>
      </c>
      <c r="BY4" s="484"/>
      <c r="BZ4" s="465" t="s">
        <v>152</v>
      </c>
      <c r="CA4" s="464" t="s">
        <v>82</v>
      </c>
      <c r="CB4" s="464" t="s">
        <v>83</v>
      </c>
      <c r="CC4" s="484"/>
      <c r="CD4" s="484"/>
      <c r="CE4" s="462" t="s">
        <v>84</v>
      </c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462" t="s">
        <v>90</v>
      </c>
      <c r="CO4" s="462" t="s">
        <v>91</v>
      </c>
      <c r="CP4" s="24" t="s">
        <v>92</v>
      </c>
      <c r="CQ4" s="462" t="s">
        <v>147</v>
      </c>
      <c r="CR4" s="24" t="s">
        <v>94</v>
      </c>
      <c r="CS4" s="24" t="s">
        <v>95</v>
      </c>
      <c r="CT4" s="462" t="s">
        <v>96</v>
      </c>
      <c r="CU4" s="25" t="s">
        <v>97</v>
      </c>
      <c r="CV4" s="463" t="s">
        <v>50</v>
      </c>
      <c r="CW4" s="463" t="s">
        <v>51</v>
      </c>
      <c r="CX4" s="463" t="s">
        <v>70</v>
      </c>
      <c r="CY4" s="463" t="s">
        <v>82</v>
      </c>
      <c r="CZ4" s="463" t="s">
        <v>83</v>
      </c>
      <c r="DA4" s="25" t="s">
        <v>50</v>
      </c>
      <c r="DB4" s="25" t="s">
        <v>51</v>
      </c>
      <c r="DC4" s="25" t="s">
        <v>70</v>
      </c>
      <c r="DD4" s="25" t="s">
        <v>98</v>
      </c>
      <c r="DE4" s="522"/>
      <c r="DF4" s="25" t="s">
        <v>50</v>
      </c>
      <c r="DG4" s="25" t="s">
        <v>51</v>
      </c>
      <c r="DH4" s="25" t="s">
        <v>50</v>
      </c>
      <c r="DI4" s="25" t="s">
        <v>51</v>
      </c>
      <c r="DJ4" s="480"/>
      <c r="DK4" s="480"/>
      <c r="DL4" s="520"/>
      <c r="DM4" s="462" t="s">
        <v>99</v>
      </c>
      <c r="DN4" s="462" t="s">
        <v>100</v>
      </c>
      <c r="DO4" s="462" t="s">
        <v>101</v>
      </c>
      <c r="DP4" s="471" t="s">
        <v>83</v>
      </c>
      <c r="DQ4" s="471" t="s">
        <v>102</v>
      </c>
      <c r="DR4" s="462" t="s">
        <v>99</v>
      </c>
      <c r="DS4" s="462" t="s">
        <v>100</v>
      </c>
      <c r="DT4" s="462" t="s">
        <v>101</v>
      </c>
      <c r="DU4" s="471" t="s">
        <v>83</v>
      </c>
      <c r="DV4" s="471" t="s">
        <v>102</v>
      </c>
      <c r="DW4" s="462" t="s">
        <v>99</v>
      </c>
      <c r="DX4" s="462" t="s">
        <v>103</v>
      </c>
      <c r="DY4" s="462" t="s">
        <v>101</v>
      </c>
      <c r="DZ4" s="471" t="s">
        <v>83</v>
      </c>
      <c r="EA4" s="471" t="s">
        <v>102</v>
      </c>
      <c r="EB4" s="462" t="s">
        <v>99</v>
      </c>
      <c r="EC4" s="462" t="s">
        <v>101</v>
      </c>
      <c r="ED4" s="471" t="s">
        <v>83</v>
      </c>
      <c r="EE4" s="471" t="s">
        <v>102</v>
      </c>
      <c r="EF4" s="464" t="s">
        <v>99</v>
      </c>
      <c r="EG4" s="464" t="s">
        <v>101</v>
      </c>
      <c r="EH4" s="28" t="s">
        <v>83</v>
      </c>
      <c r="EI4" s="471" t="s">
        <v>102</v>
      </c>
      <c r="EK4" s="37" t="s">
        <v>106</v>
      </c>
      <c r="EL4" s="37" t="s">
        <v>83</v>
      </c>
      <c r="EM4" s="16" t="s">
        <v>107</v>
      </c>
    </row>
    <row r="5" spans="1:148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0">
        <v>6100</v>
      </c>
      <c r="F5" s="40">
        <v>6100</v>
      </c>
      <c r="G5" s="40">
        <f t="shared" ref="G5:G23" si="0">F5/E5*100</f>
        <v>100</v>
      </c>
      <c r="H5" s="40" t="e">
        <f>F5-#REF!</f>
        <v>#REF!</v>
      </c>
      <c r="I5" s="40">
        <v>3647</v>
      </c>
      <c r="J5" s="40">
        <v>3647</v>
      </c>
      <c r="K5" s="38">
        <v>1500</v>
      </c>
      <c r="L5" s="38">
        <v>1279</v>
      </c>
      <c r="M5" s="38"/>
      <c r="N5" s="40">
        <v>3647</v>
      </c>
      <c r="O5" s="38">
        <v>3647</v>
      </c>
      <c r="P5" s="43"/>
      <c r="Q5" s="402">
        <v>5204</v>
      </c>
      <c r="R5" s="43">
        <v>5204</v>
      </c>
      <c r="S5" s="43">
        <f t="shared" ref="S5:S29" si="1">R5/Q5*100</f>
        <v>100</v>
      </c>
      <c r="T5" s="43" t="e">
        <f>R5-#REF!</f>
        <v>#REF!</v>
      </c>
      <c r="U5" s="38"/>
      <c r="V5" s="43"/>
      <c r="W5" s="46"/>
      <c r="X5" s="43"/>
      <c r="Y5" s="47"/>
      <c r="Z5" s="50">
        <v>465</v>
      </c>
      <c r="AA5" s="49">
        <v>465</v>
      </c>
      <c r="AB5" s="50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38">
        <v>150</v>
      </c>
      <c r="AK5" s="38">
        <v>150</v>
      </c>
      <c r="AL5" s="38"/>
      <c r="AM5" s="38"/>
      <c r="AN5" s="38"/>
      <c r="AO5" s="38"/>
      <c r="AP5" s="38"/>
      <c r="AQ5" s="38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4">
        <v>3547</v>
      </c>
      <c r="BI5" s="54">
        <v>3547</v>
      </c>
      <c r="BJ5" s="55">
        <f>BI5/BH5*100</f>
        <v>100</v>
      </c>
      <c r="BK5" s="55" t="e">
        <f>BI5-#REF!</f>
        <v>#REF!</v>
      </c>
      <c r="BL5" s="54">
        <v>3300</v>
      </c>
      <c r="BM5" s="54">
        <v>3350</v>
      </c>
      <c r="BN5" s="55">
        <f>BM5/BL5*100</f>
        <v>101.51515151515152</v>
      </c>
      <c r="BO5" s="55" t="e">
        <f>BM5-#REF!</f>
        <v>#REF!</v>
      </c>
      <c r="BP5" s="54">
        <v>8000</v>
      </c>
      <c r="BQ5" s="55">
        <v>30453</v>
      </c>
      <c r="BR5" s="55">
        <f>BQ5/BP5*100</f>
        <v>380.66249999999997</v>
      </c>
      <c r="BS5" s="55" t="e">
        <f>BQ5-#REF!</f>
        <v>#REF!</v>
      </c>
      <c r="BT5" s="54">
        <v>19000</v>
      </c>
      <c r="BU5" s="54">
        <v>25300</v>
      </c>
      <c r="BV5" s="385">
        <v>3400</v>
      </c>
      <c r="BW5" s="55">
        <f>BV5/BU5*100</f>
        <v>13.438735177865613</v>
      </c>
      <c r="BX5" s="54" t="e">
        <f>BV5-#REF!</f>
        <v>#REF!</v>
      </c>
      <c r="BY5" s="54"/>
      <c r="BZ5" s="54">
        <v>0</v>
      </c>
      <c r="CA5" s="85">
        <v>2079</v>
      </c>
      <c r="CB5" s="85">
        <v>5300</v>
      </c>
      <c r="CC5" s="56">
        <f>((BM5*0.45)+(BQ5*0.34)+(BV5/1.33*0.18)+(CB5*0.2))/DL5*10</f>
        <v>34.163059422874269</v>
      </c>
      <c r="CD5" s="57" t="e">
        <f>(BO5*0.45+BS5*0.35+(BX5/1.33*0.17))/DL5*10</f>
        <v>#REF!</v>
      </c>
      <c r="CE5" s="57">
        <v>23.1</v>
      </c>
      <c r="CF5" s="43">
        <v>1610</v>
      </c>
      <c r="CG5" s="45">
        <v>1500</v>
      </c>
      <c r="CH5" s="80">
        <v>1817</v>
      </c>
      <c r="CI5" s="58">
        <v>6604</v>
      </c>
      <c r="CJ5" s="59">
        <f>CL5+CN5</f>
        <v>6604</v>
      </c>
      <c r="CK5" s="60">
        <v>200</v>
      </c>
      <c r="CL5" s="43">
        <v>414</v>
      </c>
      <c r="CM5" s="43"/>
      <c r="CN5" s="43">
        <v>6190</v>
      </c>
      <c r="CO5" s="43">
        <f t="shared" ref="CO5:CO24" si="2">CN5-EK5</f>
        <v>0</v>
      </c>
      <c r="CP5" s="43">
        <v>17579</v>
      </c>
      <c r="CQ5" s="43">
        <f t="shared" ref="CQ5:CQ24" si="3">CP5-EL5</f>
        <v>0</v>
      </c>
      <c r="CR5" s="61">
        <f t="shared" ref="CR5:CR30" si="4">CP5/CN5*10</f>
        <v>28.39903069466882</v>
      </c>
      <c r="CS5" s="62">
        <v>400</v>
      </c>
      <c r="CT5" s="62">
        <f t="shared" ref="CT5:CT24" si="5">CJ5/CI5*100</f>
        <v>100</v>
      </c>
      <c r="CU5" s="64"/>
      <c r="CV5" s="64"/>
      <c r="CW5" s="64"/>
      <c r="CX5" s="64"/>
      <c r="CY5" s="64"/>
      <c r="CZ5" s="64"/>
      <c r="DA5" s="65">
        <v>5000</v>
      </c>
      <c r="DB5" s="64">
        <v>3047</v>
      </c>
      <c r="DC5" s="66">
        <f>DB5/DA5*100</f>
        <v>60.940000000000005</v>
      </c>
      <c r="DD5" s="64">
        <f t="shared" ref="DD5:DD26" si="6">DB5-EM5</f>
        <v>360</v>
      </c>
      <c r="DE5" s="43">
        <v>7</v>
      </c>
      <c r="DF5" s="62">
        <v>384</v>
      </c>
      <c r="DG5" s="64">
        <v>384</v>
      </c>
      <c r="DH5" s="62">
        <v>1383</v>
      </c>
      <c r="DI5" s="64">
        <v>1731</v>
      </c>
      <c r="DJ5" s="67"/>
      <c r="DK5" s="67">
        <v>28</v>
      </c>
      <c r="DL5" s="68">
        <v>3917</v>
      </c>
      <c r="DM5" s="69">
        <v>110</v>
      </c>
      <c r="DN5" s="69"/>
      <c r="DO5" s="69">
        <v>110</v>
      </c>
      <c r="DP5" s="51">
        <v>2118</v>
      </c>
      <c r="DQ5" s="70">
        <f>DP5/DO5*10</f>
        <v>192.54545454545453</v>
      </c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K5" s="43">
        <v>6190</v>
      </c>
      <c r="EL5" s="43">
        <v>17579</v>
      </c>
      <c r="EM5" s="64">
        <v>2687</v>
      </c>
    </row>
    <row r="6" spans="1:148" s="71" customFormat="1" ht="29.25" customHeight="1" x14ac:dyDescent="0.25">
      <c r="A6" s="38">
        <v>2</v>
      </c>
      <c r="B6" s="72" t="s">
        <v>109</v>
      </c>
      <c r="C6" s="39"/>
      <c r="D6" s="40"/>
      <c r="E6" s="40">
        <v>896</v>
      </c>
      <c r="F6" s="40">
        <v>896</v>
      </c>
      <c r="G6" s="40">
        <f t="shared" si="0"/>
        <v>100</v>
      </c>
      <c r="H6" s="40" t="e">
        <f>F6-#REF!</f>
        <v>#REF!</v>
      </c>
      <c r="I6" s="40">
        <v>0</v>
      </c>
      <c r="J6" s="40"/>
      <c r="K6" s="38">
        <v>0</v>
      </c>
      <c r="L6" s="38"/>
      <c r="M6" s="38"/>
      <c r="N6" s="40">
        <v>0</v>
      </c>
      <c r="O6" s="38"/>
      <c r="P6" s="43"/>
      <c r="Q6" s="402">
        <v>896</v>
      </c>
      <c r="R6" s="38">
        <v>896</v>
      </c>
      <c r="S6" s="43">
        <f t="shared" si="1"/>
        <v>100</v>
      </c>
      <c r="T6" s="43" t="e">
        <f>R6-#REF!</f>
        <v>#REF!</v>
      </c>
      <c r="U6" s="38"/>
      <c r="V6" s="43"/>
      <c r="W6" s="73"/>
      <c r="X6" s="43"/>
      <c r="Y6" s="74"/>
      <c r="Z6" s="76"/>
      <c r="AA6" s="38"/>
      <c r="AB6" s="76">
        <v>0</v>
      </c>
      <c r="AC6" s="50"/>
      <c r="AD6" s="76"/>
      <c r="AE6" s="76"/>
      <c r="AF6" s="76"/>
      <c r="AG6" s="76"/>
      <c r="AH6" s="38"/>
      <c r="AI6" s="38"/>
      <c r="AJ6" s="38"/>
      <c r="AK6" s="38"/>
      <c r="AL6" s="38"/>
      <c r="AM6" s="38"/>
      <c r="AN6" s="38"/>
      <c r="AO6" s="38"/>
      <c r="AP6" s="38"/>
      <c r="AQ6" s="38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4"/>
      <c r="BI6" s="54"/>
      <c r="BJ6" s="55"/>
      <c r="BK6" s="55" t="e">
        <f>BI6-#REF!</f>
        <v>#REF!</v>
      </c>
      <c r="BL6" s="54"/>
      <c r="BM6" s="54"/>
      <c r="BN6" s="55"/>
      <c r="BO6" s="55" t="e">
        <f>BM6-#REF!</f>
        <v>#REF!</v>
      </c>
      <c r="BP6" s="54"/>
      <c r="BQ6" s="54"/>
      <c r="BR6" s="55"/>
      <c r="BS6" s="55" t="e">
        <f>BQ6-#REF!</f>
        <v>#REF!</v>
      </c>
      <c r="BT6" s="54"/>
      <c r="BU6" s="54"/>
      <c r="BV6" s="54"/>
      <c r="BW6" s="55"/>
      <c r="BX6" s="54" t="e">
        <f>BV6-#REF!</f>
        <v>#REF!</v>
      </c>
      <c r="BY6" s="54"/>
      <c r="BZ6" s="54"/>
      <c r="CA6" s="38"/>
      <c r="CB6" s="38"/>
      <c r="CC6" s="56"/>
      <c r="CD6" s="57"/>
      <c r="CE6" s="57"/>
      <c r="CF6" s="57"/>
      <c r="CG6" s="56"/>
      <c r="CH6" s="57"/>
      <c r="CI6" s="58">
        <v>896</v>
      </c>
      <c r="CJ6" s="59">
        <f t="shared" ref="CJ6:CJ27" si="7">CL6+CN6</f>
        <v>896</v>
      </c>
      <c r="CK6" s="60"/>
      <c r="CL6" s="43"/>
      <c r="CM6" s="43"/>
      <c r="CN6" s="43">
        <v>896</v>
      </c>
      <c r="CO6" s="43">
        <f t="shared" si="2"/>
        <v>0</v>
      </c>
      <c r="CP6" s="43">
        <v>1801</v>
      </c>
      <c r="CQ6" s="43">
        <f t="shared" si="3"/>
        <v>0</v>
      </c>
      <c r="CR6" s="61">
        <f t="shared" si="4"/>
        <v>20.100446428571427</v>
      </c>
      <c r="CS6" s="62"/>
      <c r="CT6" s="62">
        <f t="shared" si="5"/>
        <v>100</v>
      </c>
      <c r="CU6" s="64"/>
      <c r="CV6" s="66"/>
      <c r="CW6" s="66"/>
      <c r="CX6" s="66"/>
      <c r="CY6" s="66"/>
      <c r="CZ6" s="66"/>
      <c r="DA6" s="65">
        <v>896</v>
      </c>
      <c r="DB6" s="64">
        <v>896</v>
      </c>
      <c r="DC6" s="64">
        <f t="shared" ref="DC6:DC30" si="8">DB6/DA6*100</f>
        <v>100</v>
      </c>
      <c r="DD6" s="64">
        <f t="shared" si="6"/>
        <v>0</v>
      </c>
      <c r="DE6" s="57"/>
      <c r="DF6" s="63"/>
      <c r="DG6" s="66"/>
      <c r="DH6" s="62">
        <v>234</v>
      </c>
      <c r="DI6" s="64">
        <v>269</v>
      </c>
      <c r="DJ6" s="67"/>
      <c r="DK6" s="67"/>
      <c r="DL6" s="68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K6" s="43">
        <v>896</v>
      </c>
      <c r="EL6" s="43">
        <v>1801</v>
      </c>
      <c r="EM6" s="64">
        <v>896</v>
      </c>
    </row>
    <row r="7" spans="1:148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0">
        <v>1800</v>
      </c>
      <c r="F7" s="40">
        <v>1800</v>
      </c>
      <c r="G7" s="40">
        <f t="shared" si="0"/>
        <v>100</v>
      </c>
      <c r="H7" s="40" t="e">
        <f>F7-#REF!</f>
        <v>#REF!</v>
      </c>
      <c r="I7" s="40">
        <v>1614</v>
      </c>
      <c r="J7" s="40">
        <v>1614</v>
      </c>
      <c r="K7" s="38">
        <v>521</v>
      </c>
      <c r="L7" s="38">
        <v>521</v>
      </c>
      <c r="M7" s="38"/>
      <c r="N7" s="40">
        <v>1614</v>
      </c>
      <c r="O7" s="38"/>
      <c r="P7" s="43"/>
      <c r="Q7" s="402">
        <v>1267</v>
      </c>
      <c r="R7" s="43">
        <v>1267</v>
      </c>
      <c r="S7" s="43">
        <f t="shared" si="1"/>
        <v>100</v>
      </c>
      <c r="T7" s="43" t="e">
        <f>R7-#REF!</f>
        <v>#REF!</v>
      </c>
      <c r="U7" s="38"/>
      <c r="V7" s="43"/>
      <c r="W7" s="73"/>
      <c r="X7" s="43"/>
      <c r="Y7" s="43"/>
      <c r="Z7" s="76">
        <v>300</v>
      </c>
      <c r="AA7" s="38">
        <v>300</v>
      </c>
      <c r="AB7" s="76">
        <v>0</v>
      </c>
      <c r="AC7" s="79"/>
      <c r="AD7" s="76"/>
      <c r="AE7" s="76"/>
      <c r="AF7" s="76"/>
      <c r="AG7" s="76"/>
      <c r="AH7" s="38"/>
      <c r="AI7" s="38"/>
      <c r="AJ7" s="38"/>
      <c r="AK7" s="38"/>
      <c r="AL7" s="38"/>
      <c r="AM7" s="38"/>
      <c r="AN7" s="38"/>
      <c r="AO7" s="38"/>
      <c r="AP7" s="38"/>
      <c r="AQ7" s="38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4">
        <v>1439</v>
      </c>
      <c r="BI7" s="54">
        <v>1439</v>
      </c>
      <c r="BJ7" s="55">
        <f t="shared" ref="BJ7:BJ20" si="9">BI7/BH7*100</f>
        <v>100</v>
      </c>
      <c r="BK7" s="55" t="e">
        <f>BI7-#REF!</f>
        <v>#REF!</v>
      </c>
      <c r="BL7" s="54">
        <v>1200</v>
      </c>
      <c r="BM7" s="54">
        <v>1205</v>
      </c>
      <c r="BN7" s="55">
        <f t="shared" ref="BN7:BN20" si="10">BM7/BL7*100</f>
        <v>100.41666666666667</v>
      </c>
      <c r="BO7" s="55" t="e">
        <f>BM7-#REF!</f>
        <v>#REF!</v>
      </c>
      <c r="BP7" s="54">
        <v>4500</v>
      </c>
      <c r="BQ7" s="55">
        <v>6917</v>
      </c>
      <c r="BR7" s="55">
        <f t="shared" ref="BR7:BR19" si="11">BQ7/BP7*100</f>
        <v>153.71111111111111</v>
      </c>
      <c r="BS7" s="55" t="e">
        <f>BQ7-#REF!</f>
        <v>#REF!</v>
      </c>
      <c r="BT7" s="54">
        <v>10000</v>
      </c>
      <c r="BU7" s="54">
        <v>13000</v>
      </c>
      <c r="BV7" s="385">
        <v>10894</v>
      </c>
      <c r="BW7" s="55">
        <f t="shared" ref="BW7:BW30" si="12">BV7/BU7*100</f>
        <v>83.8</v>
      </c>
      <c r="BX7" s="54" t="e">
        <f>BV7-#REF!</f>
        <v>#REF!</v>
      </c>
      <c r="BY7" s="55">
        <v>1210</v>
      </c>
      <c r="BZ7" s="55"/>
      <c r="CA7" s="43">
        <v>800</v>
      </c>
      <c r="CB7" s="43">
        <v>1418</v>
      </c>
      <c r="CC7" s="56">
        <f t="shared" ref="CC7:CC20" si="13">((BM7*0.45)+(BQ7*0.34)+(BV7/1.33*0.18)+(CB7*0.2))/DL7*10</f>
        <v>29.801447404545961</v>
      </c>
      <c r="CD7" s="57" t="e">
        <f t="shared" ref="CD7:CD20" si="14">(BO7*0.45+BS7*0.35+(BX7/1.33*0.17))/DL7*10</f>
        <v>#REF!</v>
      </c>
      <c r="CE7" s="57">
        <v>18.899999999999999</v>
      </c>
      <c r="CF7" s="80">
        <v>521</v>
      </c>
      <c r="CG7" s="45">
        <v>521</v>
      </c>
      <c r="CH7" s="80">
        <v>521</v>
      </c>
      <c r="CI7" s="58">
        <v>1788</v>
      </c>
      <c r="CJ7" s="59">
        <f t="shared" si="7"/>
        <v>1788</v>
      </c>
      <c r="CK7" s="60">
        <v>286</v>
      </c>
      <c r="CL7" s="43">
        <v>250</v>
      </c>
      <c r="CM7" s="43"/>
      <c r="CN7" s="43">
        <v>1538</v>
      </c>
      <c r="CO7" s="43">
        <f t="shared" si="2"/>
        <v>0</v>
      </c>
      <c r="CP7" s="43">
        <v>5244.6</v>
      </c>
      <c r="CQ7" s="43">
        <f t="shared" si="3"/>
        <v>0</v>
      </c>
      <c r="CR7" s="61">
        <f t="shared" si="4"/>
        <v>34.100130039011709</v>
      </c>
      <c r="CS7" s="62">
        <v>101</v>
      </c>
      <c r="CT7" s="62">
        <f t="shared" si="5"/>
        <v>100</v>
      </c>
      <c r="CU7" s="64"/>
      <c r="CV7" s="66"/>
      <c r="CW7" s="66"/>
      <c r="CX7" s="66"/>
      <c r="CY7" s="66"/>
      <c r="CZ7" s="66"/>
      <c r="DA7" s="65">
        <v>1700</v>
      </c>
      <c r="DB7" s="65">
        <v>1282</v>
      </c>
      <c r="DC7" s="66">
        <f t="shared" si="8"/>
        <v>75.411764705882362</v>
      </c>
      <c r="DD7" s="64">
        <f t="shared" si="6"/>
        <v>62</v>
      </c>
      <c r="DE7" s="43">
        <v>1</v>
      </c>
      <c r="DF7" s="62">
        <v>93</v>
      </c>
      <c r="DG7" s="64"/>
      <c r="DH7" s="62">
        <v>370</v>
      </c>
      <c r="DI7" s="64">
        <v>455</v>
      </c>
      <c r="DJ7" s="67"/>
      <c r="DK7" s="67"/>
      <c r="DL7" s="67">
        <v>1561</v>
      </c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K7" s="43">
        <v>1538</v>
      </c>
      <c r="EL7" s="43">
        <v>5244.6</v>
      </c>
      <c r="EM7" s="65">
        <v>1220</v>
      </c>
    </row>
    <row r="8" spans="1:148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0">
        <v>550</v>
      </c>
      <c r="F8" s="40">
        <v>550</v>
      </c>
      <c r="G8" s="40">
        <f t="shared" si="0"/>
        <v>100</v>
      </c>
      <c r="H8" s="40" t="e">
        <f>F8-#REF!</f>
        <v>#REF!</v>
      </c>
      <c r="I8" s="40">
        <v>1516</v>
      </c>
      <c r="J8" s="40">
        <v>590</v>
      </c>
      <c r="K8" s="38">
        <v>423</v>
      </c>
      <c r="L8" s="38">
        <v>350</v>
      </c>
      <c r="M8" s="38"/>
      <c r="N8" s="40">
        <v>1516</v>
      </c>
      <c r="O8" s="38"/>
      <c r="P8" s="43"/>
      <c r="Q8" s="402">
        <v>334</v>
      </c>
      <c r="R8" s="43">
        <v>334</v>
      </c>
      <c r="S8" s="43">
        <f t="shared" si="1"/>
        <v>100</v>
      </c>
      <c r="T8" s="43" t="e">
        <f>R8-#REF!</f>
        <v>#REF!</v>
      </c>
      <c r="U8" s="38"/>
      <c r="V8" s="43"/>
      <c r="W8" s="73"/>
      <c r="X8" s="43"/>
      <c r="Y8" s="43">
        <v>1</v>
      </c>
      <c r="Z8" s="76"/>
      <c r="AA8" s="38"/>
      <c r="AB8" s="76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38">
        <v>20</v>
      </c>
      <c r="AK8" s="38">
        <v>10</v>
      </c>
      <c r="AL8" s="38"/>
      <c r="AM8" s="38"/>
      <c r="AN8" s="38"/>
      <c r="AO8" s="38"/>
      <c r="AP8" s="38"/>
      <c r="AQ8" s="38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4">
        <v>1461</v>
      </c>
      <c r="BI8" s="54">
        <v>1461</v>
      </c>
      <c r="BJ8" s="55">
        <f t="shared" si="9"/>
        <v>100</v>
      </c>
      <c r="BK8" s="55" t="e">
        <f>BI8-#REF!</f>
        <v>#REF!</v>
      </c>
      <c r="BL8" s="54">
        <v>500</v>
      </c>
      <c r="BM8" s="54">
        <v>700</v>
      </c>
      <c r="BN8" s="55">
        <f t="shared" si="10"/>
        <v>140</v>
      </c>
      <c r="BO8" s="55" t="e">
        <f>BM8-#REF!</f>
        <v>#REF!</v>
      </c>
      <c r="BP8" s="54">
        <v>1100</v>
      </c>
      <c r="BQ8" s="54">
        <v>787</v>
      </c>
      <c r="BR8" s="55">
        <f t="shared" si="11"/>
        <v>71.545454545454547</v>
      </c>
      <c r="BS8" s="55" t="e">
        <f>BQ8-#REF!</f>
        <v>#REF!</v>
      </c>
      <c r="BT8" s="54">
        <v>3000</v>
      </c>
      <c r="BU8" s="54">
        <v>3933</v>
      </c>
      <c r="BV8" s="54">
        <v>3980</v>
      </c>
      <c r="BW8" s="55">
        <f t="shared" si="12"/>
        <v>101.1950165268243</v>
      </c>
      <c r="BX8" s="54" t="e">
        <f>BV8-#REF!</f>
        <v>#REF!</v>
      </c>
      <c r="BY8" s="54"/>
      <c r="BZ8" s="54">
        <v>50</v>
      </c>
      <c r="CA8" s="38">
        <v>340</v>
      </c>
      <c r="CB8" s="38">
        <v>214</v>
      </c>
      <c r="CC8" s="56">
        <f t="shared" si="13"/>
        <v>23.327186704235537</v>
      </c>
      <c r="CD8" s="57" t="e">
        <f t="shared" si="14"/>
        <v>#REF!</v>
      </c>
      <c r="CE8" s="57">
        <v>17.7</v>
      </c>
      <c r="CF8" s="43">
        <v>423</v>
      </c>
      <c r="CG8" s="45">
        <v>423</v>
      </c>
      <c r="CH8" s="80">
        <v>423</v>
      </c>
      <c r="CI8" s="58">
        <v>634</v>
      </c>
      <c r="CJ8" s="59">
        <f t="shared" si="7"/>
        <v>634</v>
      </c>
      <c r="CK8" s="60"/>
      <c r="CL8" s="43">
        <v>244</v>
      </c>
      <c r="CM8" s="43"/>
      <c r="CN8" s="43">
        <v>390</v>
      </c>
      <c r="CO8" s="43">
        <f t="shared" si="2"/>
        <v>0</v>
      </c>
      <c r="CP8" s="43">
        <v>420</v>
      </c>
      <c r="CQ8" s="43">
        <f t="shared" si="3"/>
        <v>0</v>
      </c>
      <c r="CR8" s="61">
        <f t="shared" si="4"/>
        <v>10.769230769230768</v>
      </c>
      <c r="CS8" s="62">
        <v>10</v>
      </c>
      <c r="CT8" s="62">
        <f t="shared" si="5"/>
        <v>100</v>
      </c>
      <c r="CU8" s="64"/>
      <c r="CV8" s="64"/>
      <c r="CW8" s="64"/>
      <c r="CX8" s="64"/>
      <c r="CY8" s="64"/>
      <c r="CZ8" s="64"/>
      <c r="DA8" s="65">
        <v>530</v>
      </c>
      <c r="DB8" s="78">
        <v>540</v>
      </c>
      <c r="DC8" s="64">
        <f t="shared" si="8"/>
        <v>101.88679245283019</v>
      </c>
      <c r="DD8" s="64">
        <f t="shared" si="6"/>
        <v>0</v>
      </c>
      <c r="DE8" s="43"/>
      <c r="DF8" s="62">
        <v>93</v>
      </c>
      <c r="DG8" s="64"/>
      <c r="DH8" s="62">
        <v>106</v>
      </c>
      <c r="DI8" s="64">
        <v>75</v>
      </c>
      <c r="DJ8" s="67"/>
      <c r="DK8" s="403">
        <v>0</v>
      </c>
      <c r="DL8" s="68">
        <v>499</v>
      </c>
      <c r="DM8" s="69">
        <v>30</v>
      </c>
      <c r="DN8" s="69"/>
      <c r="DO8" s="69">
        <v>30</v>
      </c>
      <c r="DP8" s="51">
        <v>237</v>
      </c>
      <c r="DQ8" s="70">
        <f>DP8/DO8*10</f>
        <v>79</v>
      </c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K8" s="43">
        <v>390</v>
      </c>
      <c r="EL8" s="43">
        <v>420</v>
      </c>
      <c r="EM8" s="65">
        <v>540</v>
      </c>
    </row>
    <row r="9" spans="1:148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 t="e">
        <f>BI9-#REF!</f>
        <v>#REF!</v>
      </c>
      <c r="BL9" s="53">
        <v>750</v>
      </c>
      <c r="BM9" s="54">
        <v>1290</v>
      </c>
      <c r="BN9" s="55">
        <f t="shared" si="10"/>
        <v>172</v>
      </c>
      <c r="BO9" s="55" t="e">
        <f>BM9-#REF!</f>
        <v>#REF!</v>
      </c>
      <c r="BP9" s="53">
        <v>1600</v>
      </c>
      <c r="BQ9" s="54">
        <v>292</v>
      </c>
      <c r="BR9" s="55">
        <f t="shared" si="11"/>
        <v>18.25</v>
      </c>
      <c r="BS9" s="55" t="e">
        <f>BQ9-#REF!</f>
        <v>#REF!</v>
      </c>
      <c r="BT9" s="53">
        <v>4700</v>
      </c>
      <c r="BU9" s="53">
        <v>6700</v>
      </c>
      <c r="BV9" s="54">
        <v>11810</v>
      </c>
      <c r="BW9" s="55">
        <f t="shared" si="12"/>
        <v>176.26865671641792</v>
      </c>
      <c r="BX9" s="54" t="e">
        <f>BV9-#REF!</f>
        <v>#REF!</v>
      </c>
      <c r="BY9" s="54">
        <v>292</v>
      </c>
      <c r="BZ9" s="54">
        <v>60</v>
      </c>
      <c r="CA9" s="38">
        <v>1860</v>
      </c>
      <c r="CB9" s="38">
        <v>776</v>
      </c>
      <c r="CC9" s="56">
        <f t="shared" si="13"/>
        <v>27.588728624281789</v>
      </c>
      <c r="CD9" s="57" t="e">
        <f t="shared" si="14"/>
        <v>#REF!</v>
      </c>
      <c r="CE9" s="57">
        <v>18.100000000000001</v>
      </c>
      <c r="CF9" s="43">
        <v>480</v>
      </c>
      <c r="CG9" s="45">
        <v>480</v>
      </c>
      <c r="CH9" s="43">
        <v>391</v>
      </c>
      <c r="CI9" s="58">
        <v>1880</v>
      </c>
      <c r="CJ9" s="59">
        <f t="shared" si="7"/>
        <v>1880</v>
      </c>
      <c r="CK9" s="60"/>
      <c r="CL9" s="43">
        <v>20</v>
      </c>
      <c r="CM9" s="43"/>
      <c r="CN9" s="43">
        <v>1860</v>
      </c>
      <c r="CO9" s="43">
        <f t="shared" si="2"/>
        <v>0</v>
      </c>
      <c r="CP9" s="43">
        <v>3490</v>
      </c>
      <c r="CQ9" s="43">
        <f t="shared" si="3"/>
        <v>0</v>
      </c>
      <c r="CR9" s="61">
        <f t="shared" si="4"/>
        <v>18.763440860215056</v>
      </c>
      <c r="CS9" s="62">
        <v>95</v>
      </c>
      <c r="CT9" s="62">
        <f t="shared" si="5"/>
        <v>100</v>
      </c>
      <c r="CU9" s="64"/>
      <c r="CV9" s="64"/>
      <c r="CW9" s="64"/>
      <c r="CX9" s="64"/>
      <c r="CY9" s="64"/>
      <c r="CZ9" s="64"/>
      <c r="DA9" s="65">
        <v>1100</v>
      </c>
      <c r="DB9" s="64">
        <v>1253</v>
      </c>
      <c r="DC9" s="64">
        <f t="shared" si="8"/>
        <v>113.90909090909092</v>
      </c>
      <c r="DD9" s="64">
        <f t="shared" si="6"/>
        <v>73</v>
      </c>
      <c r="DE9" s="43">
        <v>5</v>
      </c>
      <c r="DF9" s="62">
        <v>99</v>
      </c>
      <c r="DG9" s="64">
        <v>99</v>
      </c>
      <c r="DH9" s="62">
        <v>363</v>
      </c>
      <c r="DI9" s="64">
        <v>363</v>
      </c>
      <c r="DJ9" s="67"/>
      <c r="DK9" s="472">
        <v>4.7</v>
      </c>
      <c r="DL9" s="68">
        <v>882</v>
      </c>
      <c r="DM9" s="69"/>
      <c r="DN9" s="69"/>
      <c r="DO9" s="69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K9" s="43">
        <v>1860</v>
      </c>
      <c r="EL9" s="43">
        <v>3490</v>
      </c>
      <c r="EM9" s="64">
        <v>1180</v>
      </c>
    </row>
    <row r="10" spans="1:148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9"/>
        <v>100</v>
      </c>
      <c r="BK10" s="55" t="e">
        <f>BI10-#REF!</f>
        <v>#REF!</v>
      </c>
      <c r="BL10" s="53">
        <v>380</v>
      </c>
      <c r="BM10" s="54">
        <v>160</v>
      </c>
      <c r="BN10" s="55">
        <f t="shared" si="10"/>
        <v>42.105263157894733</v>
      </c>
      <c r="BO10" s="55" t="e">
        <f>BM10-#REF!</f>
        <v>#REF!</v>
      </c>
      <c r="BP10" s="53">
        <v>3800</v>
      </c>
      <c r="BQ10" s="54">
        <v>3850</v>
      </c>
      <c r="BR10" s="55">
        <f t="shared" si="11"/>
        <v>101.31578947368421</v>
      </c>
      <c r="BS10" s="55" t="e">
        <f>BQ10-#REF!</f>
        <v>#REF!</v>
      </c>
      <c r="BT10" s="53"/>
      <c r="BU10" s="53"/>
      <c r="BV10" s="54"/>
      <c r="BW10" s="55"/>
      <c r="BX10" s="54" t="e">
        <f>BV10-#REF!</f>
        <v>#REF!</v>
      </c>
      <c r="BY10" s="54">
        <v>3850</v>
      </c>
      <c r="BZ10" s="54">
        <v>15</v>
      </c>
      <c r="CA10" s="85">
        <v>680</v>
      </c>
      <c r="CB10" s="85">
        <v>700</v>
      </c>
      <c r="CC10" s="56">
        <f t="shared" si="13"/>
        <v>24.651539708265805</v>
      </c>
      <c r="CD10" s="57" t="e">
        <f t="shared" si="14"/>
        <v>#REF!</v>
      </c>
      <c r="CE10" s="57">
        <v>15.2</v>
      </c>
      <c r="CF10" s="43">
        <v>90</v>
      </c>
      <c r="CG10" s="45">
        <v>140</v>
      </c>
      <c r="CH10" s="43">
        <v>90</v>
      </c>
      <c r="CI10" s="58">
        <v>760</v>
      </c>
      <c r="CJ10" s="59">
        <f t="shared" si="7"/>
        <v>760</v>
      </c>
      <c r="CK10" s="60"/>
      <c r="CL10" s="43">
        <v>45</v>
      </c>
      <c r="CM10" s="43"/>
      <c r="CN10" s="43">
        <v>715</v>
      </c>
      <c r="CO10" s="43">
        <f t="shared" si="2"/>
        <v>0</v>
      </c>
      <c r="CP10" s="43">
        <v>2088</v>
      </c>
      <c r="CQ10" s="43">
        <f t="shared" si="3"/>
        <v>0</v>
      </c>
      <c r="CR10" s="61">
        <f t="shared" si="4"/>
        <v>29.2027972027972</v>
      </c>
      <c r="CS10" s="62">
        <v>35</v>
      </c>
      <c r="CT10" s="62">
        <f t="shared" si="5"/>
        <v>100</v>
      </c>
      <c r="CU10" s="64"/>
      <c r="CV10" s="66"/>
      <c r="CW10" s="66"/>
      <c r="CX10" s="66"/>
      <c r="CY10" s="66"/>
      <c r="CZ10" s="66"/>
      <c r="DA10" s="65">
        <v>800</v>
      </c>
      <c r="DB10" s="64">
        <v>680</v>
      </c>
      <c r="DC10" s="64">
        <f t="shared" si="8"/>
        <v>85</v>
      </c>
      <c r="DD10" s="64">
        <f t="shared" si="6"/>
        <v>30</v>
      </c>
      <c r="DE10" s="43">
        <v>1</v>
      </c>
      <c r="DF10" s="62">
        <v>30</v>
      </c>
      <c r="DG10" s="64">
        <v>21</v>
      </c>
      <c r="DH10" s="62">
        <v>180</v>
      </c>
      <c r="DI10" s="64">
        <v>220</v>
      </c>
      <c r="DJ10" s="67"/>
      <c r="DK10" s="403">
        <v>0</v>
      </c>
      <c r="DL10" s="68">
        <v>617</v>
      </c>
      <c r="DM10" s="69">
        <v>40</v>
      </c>
      <c r="DN10" s="69"/>
      <c r="DO10" s="69">
        <v>40</v>
      </c>
      <c r="DP10" s="51">
        <v>402</v>
      </c>
      <c r="DQ10" s="70">
        <f t="shared" ref="DQ10:DQ15" si="15">DP10/DO10*10</f>
        <v>100.5</v>
      </c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K10" s="43">
        <v>715</v>
      </c>
      <c r="EL10" s="43">
        <v>2088</v>
      </c>
      <c r="EM10" s="64">
        <v>650</v>
      </c>
    </row>
    <row r="11" spans="1:148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9"/>
        <v>100</v>
      </c>
      <c r="BK11" s="55" t="e">
        <f>BI11-#REF!</f>
        <v>#REF!</v>
      </c>
      <c r="BL11" s="53">
        <v>230</v>
      </c>
      <c r="BM11" s="54">
        <v>315</v>
      </c>
      <c r="BN11" s="55">
        <f t="shared" si="10"/>
        <v>136.95652173913044</v>
      </c>
      <c r="BO11" s="55" t="e">
        <f>BM11-#REF!</f>
        <v>#REF!</v>
      </c>
      <c r="BP11" s="53">
        <v>680</v>
      </c>
      <c r="BQ11" s="54">
        <v>830</v>
      </c>
      <c r="BR11" s="55">
        <f t="shared" si="11"/>
        <v>122.05882352941177</v>
      </c>
      <c r="BS11" s="55" t="e">
        <f>BQ11-#REF!</f>
        <v>#REF!</v>
      </c>
      <c r="BT11" s="53">
        <v>1690</v>
      </c>
      <c r="BU11" s="53">
        <v>2200</v>
      </c>
      <c r="BV11" s="54">
        <v>2200</v>
      </c>
      <c r="BW11" s="55">
        <f t="shared" si="12"/>
        <v>100</v>
      </c>
      <c r="BX11" s="54" t="e">
        <f>BV11-#REF!</f>
        <v>#REF!</v>
      </c>
      <c r="BY11" s="54"/>
      <c r="BZ11" s="439">
        <v>0</v>
      </c>
      <c r="CA11" s="85">
        <v>450</v>
      </c>
      <c r="CB11" s="85">
        <v>480</v>
      </c>
      <c r="CC11" s="56">
        <f t="shared" si="13"/>
        <v>21.805182957393484</v>
      </c>
      <c r="CD11" s="57" t="e">
        <f t="shared" si="14"/>
        <v>#REF!</v>
      </c>
      <c r="CE11" s="57">
        <v>12.2</v>
      </c>
      <c r="CF11" s="80">
        <v>70</v>
      </c>
      <c r="CG11" s="45">
        <v>70</v>
      </c>
      <c r="CH11" s="80">
        <v>70</v>
      </c>
      <c r="CI11" s="58">
        <v>590</v>
      </c>
      <c r="CJ11" s="59">
        <f t="shared" si="7"/>
        <v>590</v>
      </c>
      <c r="CK11" s="60"/>
      <c r="CL11" s="43">
        <v>45</v>
      </c>
      <c r="CM11" s="43"/>
      <c r="CN11" s="43">
        <v>545</v>
      </c>
      <c r="CO11" s="43">
        <f t="shared" si="2"/>
        <v>0</v>
      </c>
      <c r="CP11" s="43">
        <v>1526</v>
      </c>
      <c r="CQ11" s="43">
        <f t="shared" si="3"/>
        <v>0</v>
      </c>
      <c r="CR11" s="61">
        <f t="shared" si="4"/>
        <v>28</v>
      </c>
      <c r="CS11" s="62">
        <v>40</v>
      </c>
      <c r="CT11" s="62">
        <f t="shared" si="5"/>
        <v>100</v>
      </c>
      <c r="CU11" s="64"/>
      <c r="CV11" s="66"/>
      <c r="CW11" s="66"/>
      <c r="CX11" s="66"/>
      <c r="CY11" s="66"/>
      <c r="CZ11" s="66"/>
      <c r="DA11" s="65">
        <v>500</v>
      </c>
      <c r="DB11" s="78">
        <v>520</v>
      </c>
      <c r="DC11" s="64">
        <f t="shared" si="8"/>
        <v>104</v>
      </c>
      <c r="DD11" s="64">
        <f t="shared" si="6"/>
        <v>0</v>
      </c>
      <c r="DE11" s="43"/>
      <c r="DF11" s="62">
        <v>15</v>
      </c>
      <c r="DG11" s="64">
        <v>15</v>
      </c>
      <c r="DH11" s="62">
        <v>131</v>
      </c>
      <c r="DI11" s="64">
        <v>140</v>
      </c>
      <c r="DJ11" s="67"/>
      <c r="DK11" s="403">
        <v>0</v>
      </c>
      <c r="DL11" s="68">
        <v>375</v>
      </c>
      <c r="DM11" s="69">
        <v>20</v>
      </c>
      <c r="DN11" s="69">
        <v>15</v>
      </c>
      <c r="DO11" s="69">
        <v>20</v>
      </c>
      <c r="DP11" s="51">
        <v>240</v>
      </c>
      <c r="DQ11" s="51">
        <f t="shared" si="15"/>
        <v>120</v>
      </c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K11" s="43">
        <v>545</v>
      </c>
      <c r="EL11" s="43">
        <v>1526</v>
      </c>
      <c r="EM11" s="64">
        <v>520</v>
      </c>
    </row>
    <row r="12" spans="1:148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9"/>
        <v>100</v>
      </c>
      <c r="BK12" s="55" t="e">
        <f>BI12-#REF!</f>
        <v>#REF!</v>
      </c>
      <c r="BL12" s="53">
        <v>1630</v>
      </c>
      <c r="BM12" s="54">
        <v>564</v>
      </c>
      <c r="BN12" s="55">
        <f t="shared" si="10"/>
        <v>34.601226993865033</v>
      </c>
      <c r="BO12" s="55" t="e">
        <f>BM12-#REF!</f>
        <v>#REF!</v>
      </c>
      <c r="BP12" s="53">
        <v>3700</v>
      </c>
      <c r="BQ12" s="54">
        <v>1990</v>
      </c>
      <c r="BR12" s="55">
        <f t="shared" si="11"/>
        <v>53.783783783783775</v>
      </c>
      <c r="BS12" s="55" t="e">
        <f>BQ12-#REF!</f>
        <v>#REF!</v>
      </c>
      <c r="BT12" s="53">
        <v>3600</v>
      </c>
      <c r="BU12" s="53">
        <v>4800</v>
      </c>
      <c r="BV12" s="54">
        <v>7902</v>
      </c>
      <c r="BW12" s="55">
        <f t="shared" si="12"/>
        <v>164.625</v>
      </c>
      <c r="BX12" s="54" t="e">
        <f>BV12-#REF!</f>
        <v>#REF!</v>
      </c>
      <c r="BY12" s="54">
        <v>1990</v>
      </c>
      <c r="BZ12" s="54">
        <v>400</v>
      </c>
      <c r="CA12" s="38">
        <v>1260</v>
      </c>
      <c r="CB12" s="38">
        <v>1646</v>
      </c>
      <c r="CC12" s="56">
        <f t="shared" si="13"/>
        <v>15.506282350349911</v>
      </c>
      <c r="CD12" s="57" t="e">
        <f t="shared" si="14"/>
        <v>#REF!</v>
      </c>
      <c r="CE12" s="57">
        <v>10</v>
      </c>
      <c r="CF12" s="80">
        <v>250</v>
      </c>
      <c r="CG12" s="45">
        <v>250</v>
      </c>
      <c r="CH12" s="80">
        <v>250</v>
      </c>
      <c r="CI12" s="58">
        <v>1380</v>
      </c>
      <c r="CJ12" s="59">
        <f t="shared" si="7"/>
        <v>1380</v>
      </c>
      <c r="CK12" s="60">
        <v>162</v>
      </c>
      <c r="CL12" s="43"/>
      <c r="CM12" s="43"/>
      <c r="CN12" s="43">
        <v>1380</v>
      </c>
      <c r="CO12" s="43">
        <f t="shared" si="2"/>
        <v>0</v>
      </c>
      <c r="CP12" s="43">
        <v>4290</v>
      </c>
      <c r="CQ12" s="43">
        <f t="shared" si="3"/>
        <v>240</v>
      </c>
      <c r="CR12" s="61">
        <f t="shared" si="4"/>
        <v>31.086956521739133</v>
      </c>
      <c r="CS12" s="62">
        <v>140</v>
      </c>
      <c r="CT12" s="62">
        <f t="shared" si="5"/>
        <v>100</v>
      </c>
      <c r="CU12" s="64"/>
      <c r="CV12" s="64"/>
      <c r="CW12" s="64"/>
      <c r="CX12" s="64"/>
      <c r="CY12" s="64"/>
      <c r="CZ12" s="64"/>
      <c r="DA12" s="65">
        <v>1800</v>
      </c>
      <c r="DB12" s="64">
        <v>817</v>
      </c>
      <c r="DC12" s="66">
        <f t="shared" si="8"/>
        <v>45.388888888888893</v>
      </c>
      <c r="DD12" s="64">
        <f t="shared" si="6"/>
        <v>50</v>
      </c>
      <c r="DE12" s="43">
        <v>2</v>
      </c>
      <c r="DF12" s="62">
        <v>55</v>
      </c>
      <c r="DG12" s="64">
        <v>55</v>
      </c>
      <c r="DH12" s="62">
        <v>350</v>
      </c>
      <c r="DI12" s="64">
        <v>350</v>
      </c>
      <c r="DJ12" s="67"/>
      <c r="DK12" s="403">
        <v>0</v>
      </c>
      <c r="DL12" s="68">
        <v>1502</v>
      </c>
      <c r="DM12" s="69">
        <v>41</v>
      </c>
      <c r="DN12" s="69"/>
      <c r="DO12" s="69">
        <v>41</v>
      </c>
      <c r="DP12" s="51">
        <v>679</v>
      </c>
      <c r="DQ12" s="70">
        <f t="shared" si="15"/>
        <v>165.60975609756099</v>
      </c>
      <c r="DR12" s="51">
        <v>25</v>
      </c>
      <c r="DS12" s="51"/>
      <c r="DT12" s="69">
        <v>25</v>
      </c>
      <c r="DU12" s="51">
        <v>360</v>
      </c>
      <c r="DV12" s="51">
        <f>DU12/DT12*10</f>
        <v>144</v>
      </c>
      <c r="DW12" s="51">
        <v>20</v>
      </c>
      <c r="DX12" s="51"/>
      <c r="DY12" s="69">
        <v>20</v>
      </c>
      <c r="DZ12" s="51">
        <v>318</v>
      </c>
      <c r="EA12" s="51">
        <f>DZ12/DY12*10</f>
        <v>159</v>
      </c>
      <c r="EB12" s="51">
        <v>25</v>
      </c>
      <c r="EC12" s="81">
        <v>25</v>
      </c>
      <c r="ED12" s="81">
        <v>1957</v>
      </c>
      <c r="EE12" s="51">
        <f>ED12/EC12*10</f>
        <v>782.8</v>
      </c>
      <c r="EF12" s="51">
        <f>DR12+DW12+EB12</f>
        <v>70</v>
      </c>
      <c r="EG12" s="51">
        <f>DT12+DY12+EC12</f>
        <v>70</v>
      </c>
      <c r="EH12" s="51">
        <f>DU12+DZ12+ED12</f>
        <v>2635</v>
      </c>
      <c r="EI12" s="51">
        <f>EH12/EG12*10</f>
        <v>376.42857142857144</v>
      </c>
      <c r="EK12" s="43">
        <v>1380</v>
      </c>
      <c r="EL12" s="43">
        <v>4050</v>
      </c>
      <c r="EM12" s="64">
        <v>767</v>
      </c>
    </row>
    <row r="13" spans="1:148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9"/>
        <v>100</v>
      </c>
      <c r="BK13" s="55" t="e">
        <f>BI13-#REF!</f>
        <v>#REF!</v>
      </c>
      <c r="BL13" s="53">
        <v>650</v>
      </c>
      <c r="BM13" s="54">
        <v>800</v>
      </c>
      <c r="BN13" s="55">
        <f t="shared" si="10"/>
        <v>123.07692307692308</v>
      </c>
      <c r="BO13" s="55" t="e">
        <f>BM13-#REF!</f>
        <v>#REF!</v>
      </c>
      <c r="BP13" s="53">
        <v>2850</v>
      </c>
      <c r="BQ13" s="54">
        <v>3030</v>
      </c>
      <c r="BR13" s="55">
        <f t="shared" si="11"/>
        <v>106.31578947368421</v>
      </c>
      <c r="BS13" s="55" t="e">
        <f>BQ13-#REF!</f>
        <v>#REF!</v>
      </c>
      <c r="BT13" s="53"/>
      <c r="BU13" s="53"/>
      <c r="BV13" s="54"/>
      <c r="BW13" s="55"/>
      <c r="BX13" s="54" t="e">
        <f>BV13-#REF!</f>
        <v>#REF!</v>
      </c>
      <c r="BY13" s="54">
        <v>3030</v>
      </c>
      <c r="BZ13" s="54">
        <v>50</v>
      </c>
      <c r="CA13" s="85">
        <v>620</v>
      </c>
      <c r="CB13" s="85">
        <v>730</v>
      </c>
      <c r="CC13" s="56">
        <f t="shared" si="13"/>
        <v>26.349914236706692</v>
      </c>
      <c r="CD13" s="57" t="e">
        <f t="shared" si="14"/>
        <v>#REF!</v>
      </c>
      <c r="CE13" s="57">
        <v>22</v>
      </c>
      <c r="CF13" s="80">
        <v>350</v>
      </c>
      <c r="CG13" s="45">
        <v>350</v>
      </c>
      <c r="CH13" s="80">
        <v>350</v>
      </c>
      <c r="CI13" s="58">
        <v>1113</v>
      </c>
      <c r="CJ13" s="59">
        <f t="shared" si="7"/>
        <v>1113</v>
      </c>
      <c r="CK13" s="60"/>
      <c r="CL13" s="43">
        <v>196</v>
      </c>
      <c r="CM13" s="57"/>
      <c r="CN13" s="43">
        <v>917</v>
      </c>
      <c r="CO13" s="43">
        <f t="shared" si="2"/>
        <v>0</v>
      </c>
      <c r="CP13" s="43">
        <v>2256</v>
      </c>
      <c r="CQ13" s="43">
        <f t="shared" si="3"/>
        <v>0</v>
      </c>
      <c r="CR13" s="61">
        <f t="shared" si="4"/>
        <v>24.601962922573609</v>
      </c>
      <c r="CS13" s="62">
        <v>45</v>
      </c>
      <c r="CT13" s="62">
        <f t="shared" si="5"/>
        <v>100</v>
      </c>
      <c r="CU13" s="64"/>
      <c r="CV13" s="64"/>
      <c r="CW13" s="64"/>
      <c r="CX13" s="64"/>
      <c r="CY13" s="64"/>
      <c r="CZ13" s="64"/>
      <c r="DA13" s="65">
        <v>800</v>
      </c>
      <c r="DB13" s="64">
        <v>670</v>
      </c>
      <c r="DC13" s="66">
        <f t="shared" si="8"/>
        <v>83.75</v>
      </c>
      <c r="DD13" s="64">
        <f t="shared" si="6"/>
        <v>70</v>
      </c>
      <c r="DE13" s="43">
        <v>1</v>
      </c>
      <c r="DF13" s="62">
        <v>77</v>
      </c>
      <c r="DG13" s="64">
        <v>77</v>
      </c>
      <c r="DH13" s="62">
        <v>252</v>
      </c>
      <c r="DI13" s="64">
        <v>260</v>
      </c>
      <c r="DJ13" s="67"/>
      <c r="DK13" s="67">
        <v>10</v>
      </c>
      <c r="DL13" s="68">
        <v>583</v>
      </c>
      <c r="DM13" s="69">
        <v>20</v>
      </c>
      <c r="DN13" s="51"/>
      <c r="DO13" s="69">
        <v>20</v>
      </c>
      <c r="DP13" s="51">
        <v>160</v>
      </c>
      <c r="DQ13" s="70">
        <f t="shared" si="15"/>
        <v>80</v>
      </c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K13" s="43">
        <v>917</v>
      </c>
      <c r="EL13" s="43">
        <v>2256</v>
      </c>
      <c r="EM13" s="64">
        <v>600</v>
      </c>
    </row>
    <row r="14" spans="1:148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9"/>
        <v>100</v>
      </c>
      <c r="BK14" s="55" t="e">
        <f>BI14-#REF!</f>
        <v>#REF!</v>
      </c>
      <c r="BL14" s="53">
        <v>500</v>
      </c>
      <c r="BM14" s="54">
        <v>670</v>
      </c>
      <c r="BN14" s="55">
        <f t="shared" si="10"/>
        <v>134</v>
      </c>
      <c r="BO14" s="55" t="e">
        <f>BM14-#REF!</f>
        <v>#REF!</v>
      </c>
      <c r="BP14" s="53">
        <v>1100</v>
      </c>
      <c r="BQ14" s="54">
        <v>1100</v>
      </c>
      <c r="BR14" s="55">
        <f t="shared" si="11"/>
        <v>100</v>
      </c>
      <c r="BS14" s="55" t="e">
        <f>BQ14-#REF!</f>
        <v>#REF!</v>
      </c>
      <c r="BT14" s="53">
        <v>3200</v>
      </c>
      <c r="BU14" s="53">
        <v>4300</v>
      </c>
      <c r="BV14" s="54">
        <v>3576</v>
      </c>
      <c r="BW14" s="55">
        <f t="shared" si="12"/>
        <v>83.16279069767441</v>
      </c>
      <c r="BX14" s="54" t="e">
        <f>BV14-#REF!</f>
        <v>#REF!</v>
      </c>
      <c r="BY14" s="54"/>
      <c r="BZ14" s="439">
        <v>0</v>
      </c>
      <c r="CA14" s="85">
        <v>600</v>
      </c>
      <c r="CB14" s="85">
        <v>450</v>
      </c>
      <c r="CC14" s="56">
        <f t="shared" si="13"/>
        <v>23.224348044833274</v>
      </c>
      <c r="CD14" s="57" t="e">
        <f t="shared" si="14"/>
        <v>#REF!</v>
      </c>
      <c r="CE14" s="57">
        <v>23.5</v>
      </c>
      <c r="CF14" s="43">
        <v>150</v>
      </c>
      <c r="CG14" s="45">
        <v>150</v>
      </c>
      <c r="CH14" s="80">
        <v>150</v>
      </c>
      <c r="CI14" s="58">
        <v>1085</v>
      </c>
      <c r="CJ14" s="59">
        <f t="shared" si="7"/>
        <v>1085</v>
      </c>
      <c r="CK14" s="60"/>
      <c r="CL14" s="43">
        <v>200</v>
      </c>
      <c r="CM14" s="43"/>
      <c r="CN14" s="43">
        <v>885</v>
      </c>
      <c r="CO14" s="43">
        <f t="shared" si="2"/>
        <v>0</v>
      </c>
      <c r="CP14" s="43">
        <v>2252</v>
      </c>
      <c r="CQ14" s="43">
        <f t="shared" si="3"/>
        <v>0</v>
      </c>
      <c r="CR14" s="61">
        <f t="shared" si="4"/>
        <v>25.44632768361582</v>
      </c>
      <c r="CS14" s="62">
        <v>40</v>
      </c>
      <c r="CT14" s="62">
        <f t="shared" si="5"/>
        <v>100</v>
      </c>
      <c r="CU14" s="64"/>
      <c r="CV14" s="64"/>
      <c r="CW14" s="64"/>
      <c r="CX14" s="64"/>
      <c r="CY14" s="64"/>
      <c r="CZ14" s="64"/>
      <c r="DA14" s="65">
        <v>900</v>
      </c>
      <c r="DB14" s="64">
        <v>900</v>
      </c>
      <c r="DC14" s="66">
        <f t="shared" si="8"/>
        <v>100</v>
      </c>
      <c r="DD14" s="64">
        <f t="shared" si="6"/>
        <v>100</v>
      </c>
      <c r="DE14" s="43">
        <v>3</v>
      </c>
      <c r="DF14" s="62">
        <v>56</v>
      </c>
      <c r="DG14" s="64"/>
      <c r="DH14" s="62">
        <v>223</v>
      </c>
      <c r="DI14" s="64">
        <v>290</v>
      </c>
      <c r="DJ14" s="67"/>
      <c r="DK14" s="403">
        <v>0</v>
      </c>
      <c r="DL14" s="68">
        <v>538</v>
      </c>
      <c r="DM14" s="69">
        <v>7</v>
      </c>
      <c r="DN14" s="69"/>
      <c r="DO14" s="69">
        <v>7</v>
      </c>
      <c r="DP14" s="51">
        <v>18</v>
      </c>
      <c r="DQ14" s="70">
        <f t="shared" si="15"/>
        <v>25.714285714285715</v>
      </c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K14" s="43">
        <v>885</v>
      </c>
      <c r="EL14" s="43">
        <v>2252</v>
      </c>
      <c r="EM14" s="64">
        <v>800</v>
      </c>
    </row>
    <row r="15" spans="1:148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9"/>
        <v>100</v>
      </c>
      <c r="BK15" s="55" t="e">
        <f>BI15-#REF!</f>
        <v>#REF!</v>
      </c>
      <c r="BL15" s="53">
        <v>750</v>
      </c>
      <c r="BM15" s="54">
        <v>1420</v>
      </c>
      <c r="BN15" s="55">
        <f t="shared" si="10"/>
        <v>189.33333333333334</v>
      </c>
      <c r="BO15" s="55" t="e">
        <f>BM15-#REF!</f>
        <v>#REF!</v>
      </c>
      <c r="BP15" s="53">
        <v>2460</v>
      </c>
      <c r="BQ15" s="54">
        <v>4600</v>
      </c>
      <c r="BR15" s="55">
        <f t="shared" si="11"/>
        <v>186.99186991869919</v>
      </c>
      <c r="BS15" s="55" t="e">
        <f>BQ15-#REF!</f>
        <v>#REF!</v>
      </c>
      <c r="BT15" s="53">
        <v>3780</v>
      </c>
      <c r="BU15" s="53">
        <v>5000</v>
      </c>
      <c r="BV15" s="54"/>
      <c r="BW15" s="55">
        <f t="shared" si="12"/>
        <v>0</v>
      </c>
      <c r="BX15" s="54" t="e">
        <f>BV15-#REF!</f>
        <v>#REF!</v>
      </c>
      <c r="BY15" s="54">
        <v>4600</v>
      </c>
      <c r="BZ15" s="54">
        <v>60</v>
      </c>
      <c r="CA15" s="85">
        <v>890</v>
      </c>
      <c r="CB15" s="85">
        <v>630</v>
      </c>
      <c r="CC15" s="56">
        <f t="shared" si="13"/>
        <v>33.08238636363636</v>
      </c>
      <c r="CD15" s="57" t="e">
        <f t="shared" si="14"/>
        <v>#REF!</v>
      </c>
      <c r="CE15" s="57">
        <v>26</v>
      </c>
      <c r="CF15" s="43">
        <v>1000</v>
      </c>
      <c r="CG15" s="45">
        <v>1000</v>
      </c>
      <c r="CH15" s="80">
        <v>1000</v>
      </c>
      <c r="CI15" s="58">
        <v>2000</v>
      </c>
      <c r="CJ15" s="59">
        <f t="shared" si="7"/>
        <v>2000</v>
      </c>
      <c r="CK15" s="60">
        <v>150</v>
      </c>
      <c r="CL15" s="43">
        <v>480</v>
      </c>
      <c r="CM15" s="43"/>
      <c r="CN15" s="43">
        <v>1520</v>
      </c>
      <c r="CO15" s="43">
        <f t="shared" si="2"/>
        <v>0</v>
      </c>
      <c r="CP15" s="43">
        <v>2540</v>
      </c>
      <c r="CQ15" s="43">
        <f t="shared" si="3"/>
        <v>32</v>
      </c>
      <c r="CR15" s="61">
        <f t="shared" si="4"/>
        <v>16.710526315789473</v>
      </c>
      <c r="CS15" s="62">
        <v>80</v>
      </c>
      <c r="CT15" s="62">
        <f t="shared" si="5"/>
        <v>100</v>
      </c>
      <c r="CU15" s="64"/>
      <c r="CV15" s="66"/>
      <c r="CW15" s="66"/>
      <c r="CX15" s="66"/>
      <c r="CY15" s="66"/>
      <c r="CZ15" s="66"/>
      <c r="DA15" s="65">
        <v>1200</v>
      </c>
      <c r="DB15" s="64">
        <v>720</v>
      </c>
      <c r="DC15" s="66">
        <f t="shared" si="8"/>
        <v>60</v>
      </c>
      <c r="DD15" s="64">
        <f t="shared" si="6"/>
        <v>90</v>
      </c>
      <c r="DE15" s="43">
        <v>3</v>
      </c>
      <c r="DF15" s="62">
        <v>220</v>
      </c>
      <c r="DG15" s="64">
        <v>220</v>
      </c>
      <c r="DH15" s="62">
        <v>345</v>
      </c>
      <c r="DI15" s="64">
        <v>420</v>
      </c>
      <c r="DJ15" s="67"/>
      <c r="DK15" s="67"/>
      <c r="DL15" s="68">
        <v>704</v>
      </c>
      <c r="DM15" s="69">
        <v>5</v>
      </c>
      <c r="DN15" s="69"/>
      <c r="DO15" s="69">
        <v>5</v>
      </c>
      <c r="DP15" s="51">
        <v>60</v>
      </c>
      <c r="DQ15" s="51">
        <f t="shared" si="15"/>
        <v>120</v>
      </c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K15" s="43">
        <v>1520</v>
      </c>
      <c r="EL15" s="43">
        <v>2508</v>
      </c>
      <c r="EM15" s="64">
        <v>630</v>
      </c>
    </row>
    <row r="16" spans="1:148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9"/>
        <v>100</v>
      </c>
      <c r="BK16" s="55" t="e">
        <f>BI16-#REF!</f>
        <v>#REF!</v>
      </c>
      <c r="BL16" s="53">
        <v>590</v>
      </c>
      <c r="BM16" s="54">
        <v>706</v>
      </c>
      <c r="BN16" s="55">
        <f t="shared" si="10"/>
        <v>119.66101694915254</v>
      </c>
      <c r="BO16" s="55" t="e">
        <f>BM16-#REF!</f>
        <v>#REF!</v>
      </c>
      <c r="BP16" s="53">
        <v>3200</v>
      </c>
      <c r="BQ16" s="54">
        <v>5142</v>
      </c>
      <c r="BR16" s="55">
        <f t="shared" si="11"/>
        <v>160.6875</v>
      </c>
      <c r="BS16" s="55" t="e">
        <f>BQ16-#REF!</f>
        <v>#REF!</v>
      </c>
      <c r="BT16" s="53">
        <v>5700</v>
      </c>
      <c r="BU16" s="53">
        <v>7580</v>
      </c>
      <c r="BV16" s="54">
        <v>5320</v>
      </c>
      <c r="BW16" s="55">
        <f t="shared" si="12"/>
        <v>70.184696569920845</v>
      </c>
      <c r="BX16" s="54" t="e">
        <f>BV16-#REF!</f>
        <v>#REF!</v>
      </c>
      <c r="BY16" s="54"/>
      <c r="BZ16" s="54">
        <v>0</v>
      </c>
      <c r="CA16" s="85">
        <v>1030</v>
      </c>
      <c r="CB16" s="85">
        <v>1068</v>
      </c>
      <c r="CC16" s="56">
        <f t="shared" si="13"/>
        <v>26.015437987857762</v>
      </c>
      <c r="CD16" s="57" t="e">
        <f t="shared" si="14"/>
        <v>#REF!</v>
      </c>
      <c r="CE16" s="57">
        <v>23.8</v>
      </c>
      <c r="CF16" s="80">
        <v>500</v>
      </c>
      <c r="CG16" s="45">
        <v>500</v>
      </c>
      <c r="CH16" s="80">
        <v>500</v>
      </c>
      <c r="CI16" s="58">
        <v>1863</v>
      </c>
      <c r="CJ16" s="59">
        <f t="shared" si="7"/>
        <v>1863</v>
      </c>
      <c r="CK16" s="60">
        <v>311</v>
      </c>
      <c r="CL16" s="43">
        <v>310</v>
      </c>
      <c r="CM16" s="43"/>
      <c r="CN16" s="43">
        <v>1553</v>
      </c>
      <c r="CO16" s="43">
        <f t="shared" si="2"/>
        <v>0</v>
      </c>
      <c r="CP16" s="43">
        <v>3246</v>
      </c>
      <c r="CQ16" s="43">
        <f t="shared" si="3"/>
        <v>0</v>
      </c>
      <c r="CR16" s="61">
        <f t="shared" si="4"/>
        <v>20.901481004507403</v>
      </c>
      <c r="CS16" s="62">
        <v>42</v>
      </c>
      <c r="CT16" s="62">
        <f t="shared" si="5"/>
        <v>100</v>
      </c>
      <c r="CU16" s="64"/>
      <c r="CV16" s="64">
        <v>355</v>
      </c>
      <c r="CW16" s="64">
        <v>355</v>
      </c>
      <c r="CX16" s="64">
        <f>CW16/CV16*100</f>
        <v>100</v>
      </c>
      <c r="CY16" s="64">
        <v>120</v>
      </c>
      <c r="CZ16" s="64">
        <v>168</v>
      </c>
      <c r="DA16" s="65">
        <v>1700</v>
      </c>
      <c r="DB16" s="64">
        <v>1416</v>
      </c>
      <c r="DC16" s="66">
        <f t="shared" si="8"/>
        <v>83.294117647058812</v>
      </c>
      <c r="DD16" s="64">
        <f t="shared" si="6"/>
        <v>0</v>
      </c>
      <c r="DE16" s="43"/>
      <c r="DF16" s="62">
        <v>110</v>
      </c>
      <c r="DG16" s="64">
        <v>110</v>
      </c>
      <c r="DH16" s="62">
        <v>325</v>
      </c>
      <c r="DI16" s="64">
        <v>400</v>
      </c>
      <c r="DJ16" s="67">
        <v>49</v>
      </c>
      <c r="DK16" s="67"/>
      <c r="DL16" s="68">
        <v>1153</v>
      </c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K16" s="43">
        <v>1553</v>
      </c>
      <c r="EL16" s="43">
        <v>3246</v>
      </c>
      <c r="EM16" s="64">
        <v>1416</v>
      </c>
    </row>
    <row r="17" spans="1:143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9"/>
        <v>100</v>
      </c>
      <c r="BK17" s="55" t="e">
        <f>BI17-#REF!</f>
        <v>#REF!</v>
      </c>
      <c r="BL17" s="53">
        <v>280</v>
      </c>
      <c r="BM17" s="54">
        <v>280</v>
      </c>
      <c r="BN17" s="55">
        <f t="shared" si="10"/>
        <v>100</v>
      </c>
      <c r="BO17" s="55" t="e">
        <f>BM17-#REF!</f>
        <v>#REF!</v>
      </c>
      <c r="BP17" s="53"/>
      <c r="BQ17" s="54">
        <v>1800</v>
      </c>
      <c r="BR17" s="55"/>
      <c r="BS17" s="55" t="e">
        <f>BQ17-#REF!</f>
        <v>#REF!</v>
      </c>
      <c r="BT17" s="53">
        <v>630</v>
      </c>
      <c r="BU17" s="53">
        <v>850</v>
      </c>
      <c r="BV17" s="54">
        <v>850</v>
      </c>
      <c r="BW17" s="55">
        <f t="shared" si="12"/>
        <v>100</v>
      </c>
      <c r="BX17" s="54" t="e">
        <f>BV17-#REF!</f>
        <v>#REF!</v>
      </c>
      <c r="BY17" s="54"/>
      <c r="BZ17" s="54">
        <v>80</v>
      </c>
      <c r="CA17" s="85">
        <v>100</v>
      </c>
      <c r="CB17" s="85">
        <v>100</v>
      </c>
      <c r="CC17" s="56">
        <f t="shared" si="13"/>
        <v>35.780229261678784</v>
      </c>
      <c r="CD17" s="57" t="e">
        <f t="shared" si="14"/>
        <v>#REF!</v>
      </c>
      <c r="CE17" s="57">
        <v>22.4</v>
      </c>
      <c r="CF17" s="80">
        <v>100</v>
      </c>
      <c r="CG17" s="45">
        <v>100</v>
      </c>
      <c r="CH17" s="80">
        <v>100</v>
      </c>
      <c r="CI17" s="58">
        <v>520</v>
      </c>
      <c r="CJ17" s="59">
        <f t="shared" si="7"/>
        <v>520</v>
      </c>
      <c r="CK17" s="60"/>
      <c r="CL17" s="43">
        <v>50</v>
      </c>
      <c r="CM17" s="43"/>
      <c r="CN17" s="43">
        <v>470</v>
      </c>
      <c r="CO17" s="43">
        <f t="shared" si="2"/>
        <v>0</v>
      </c>
      <c r="CP17" s="43">
        <v>1410</v>
      </c>
      <c r="CQ17" s="43">
        <f t="shared" si="3"/>
        <v>0</v>
      </c>
      <c r="CR17" s="61">
        <f t="shared" si="4"/>
        <v>30</v>
      </c>
      <c r="CS17" s="62">
        <v>14</v>
      </c>
      <c r="CT17" s="62">
        <f t="shared" si="5"/>
        <v>100</v>
      </c>
      <c r="CU17" s="64"/>
      <c r="CV17" s="66"/>
      <c r="CW17" s="66"/>
      <c r="CX17" s="64"/>
      <c r="CY17" s="64"/>
      <c r="CZ17" s="64"/>
      <c r="DA17" s="65">
        <v>350</v>
      </c>
      <c r="DB17" s="64">
        <v>360</v>
      </c>
      <c r="DC17" s="64">
        <f t="shared" si="8"/>
        <v>102.85714285714285</v>
      </c>
      <c r="DD17" s="64">
        <f t="shared" si="6"/>
        <v>0</v>
      </c>
      <c r="DE17" s="43"/>
      <c r="DF17" s="62">
        <v>57</v>
      </c>
      <c r="DG17" s="64">
        <v>60</v>
      </c>
      <c r="DH17" s="62">
        <v>80</v>
      </c>
      <c r="DI17" s="64">
        <v>145</v>
      </c>
      <c r="DJ17" s="67"/>
      <c r="DK17" s="403">
        <v>0</v>
      </c>
      <c r="DL17" s="68">
        <v>244</v>
      </c>
      <c r="DM17" s="69">
        <v>10</v>
      </c>
      <c r="DN17" s="69"/>
      <c r="DO17" s="69">
        <v>10</v>
      </c>
      <c r="DP17" s="51">
        <v>100</v>
      </c>
      <c r="DQ17" s="51">
        <f>DP17/DO17*10</f>
        <v>100</v>
      </c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K17" s="43">
        <v>470</v>
      </c>
      <c r="EL17" s="43">
        <v>1410</v>
      </c>
      <c r="EM17" s="64">
        <v>360</v>
      </c>
    </row>
    <row r="18" spans="1:143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9"/>
        <v>100</v>
      </c>
      <c r="BK18" s="55" t="e">
        <f>BI18-#REF!</f>
        <v>#REF!</v>
      </c>
      <c r="BL18" s="53">
        <v>680</v>
      </c>
      <c r="BM18" s="54">
        <v>750</v>
      </c>
      <c r="BN18" s="55">
        <f t="shared" si="10"/>
        <v>110.29411764705883</v>
      </c>
      <c r="BO18" s="55" t="e">
        <f>BM18-#REF!</f>
        <v>#REF!</v>
      </c>
      <c r="BP18" s="53">
        <v>1300</v>
      </c>
      <c r="BQ18" s="54">
        <v>1385</v>
      </c>
      <c r="BR18" s="55">
        <f t="shared" si="11"/>
        <v>106.53846153846153</v>
      </c>
      <c r="BS18" s="55" t="e">
        <f>BQ18-#REF!</f>
        <v>#REF!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 t="e">
        <f>BV18-#REF!</f>
        <v>#REF!</v>
      </c>
      <c r="BY18" s="54">
        <v>677</v>
      </c>
      <c r="BZ18" s="54">
        <v>120</v>
      </c>
      <c r="CA18" s="85">
        <v>174</v>
      </c>
      <c r="CB18" s="85">
        <v>261</v>
      </c>
      <c r="CC18" s="56">
        <f t="shared" si="13"/>
        <v>25.79000872968939</v>
      </c>
      <c r="CD18" s="57" t="e">
        <f t="shared" si="14"/>
        <v>#REF!</v>
      </c>
      <c r="CE18" s="57">
        <v>22</v>
      </c>
      <c r="CF18" s="80">
        <v>500</v>
      </c>
      <c r="CG18" s="45">
        <v>500</v>
      </c>
      <c r="CH18" s="80">
        <v>500</v>
      </c>
      <c r="CI18" s="58">
        <v>1800</v>
      </c>
      <c r="CJ18" s="59">
        <f t="shared" si="7"/>
        <v>1800</v>
      </c>
      <c r="CK18" s="86"/>
      <c r="CL18" s="43">
        <v>260</v>
      </c>
      <c r="CM18" s="43"/>
      <c r="CN18" s="43">
        <v>1540</v>
      </c>
      <c r="CO18" s="43">
        <f t="shared" si="2"/>
        <v>0</v>
      </c>
      <c r="CP18" s="43">
        <v>2929</v>
      </c>
      <c r="CQ18" s="43">
        <f t="shared" si="3"/>
        <v>0</v>
      </c>
      <c r="CR18" s="61">
        <f t="shared" si="4"/>
        <v>19.019480519480521</v>
      </c>
      <c r="CS18" s="62">
        <v>35</v>
      </c>
      <c r="CT18" s="62">
        <f t="shared" si="5"/>
        <v>100</v>
      </c>
      <c r="CU18" s="64"/>
      <c r="CV18" s="64"/>
      <c r="CW18" s="64"/>
      <c r="CX18" s="64"/>
      <c r="CY18" s="64"/>
      <c r="CZ18" s="64"/>
      <c r="DA18" s="65">
        <v>1500</v>
      </c>
      <c r="DB18" s="64">
        <v>1000</v>
      </c>
      <c r="DC18" s="66">
        <f t="shared" si="8"/>
        <v>66.666666666666657</v>
      </c>
      <c r="DD18" s="64">
        <f t="shared" si="6"/>
        <v>30</v>
      </c>
      <c r="DE18" s="43">
        <v>1</v>
      </c>
      <c r="DF18" s="62">
        <v>110</v>
      </c>
      <c r="DG18" s="64">
        <v>110</v>
      </c>
      <c r="DH18" s="62">
        <v>337</v>
      </c>
      <c r="DI18" s="64">
        <v>340</v>
      </c>
      <c r="DJ18" s="67"/>
      <c r="DK18" s="403">
        <v>5</v>
      </c>
      <c r="DL18" s="68">
        <v>534</v>
      </c>
      <c r="DM18" s="69">
        <v>20</v>
      </c>
      <c r="DN18" s="51"/>
      <c r="DO18" s="69">
        <v>20</v>
      </c>
      <c r="DP18" s="51">
        <v>300</v>
      </c>
      <c r="DQ18" s="51">
        <f>DP18/DO18*10</f>
        <v>150</v>
      </c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K18" s="43">
        <v>1540</v>
      </c>
      <c r="EL18" s="43">
        <v>2929</v>
      </c>
      <c r="EM18" s="64">
        <v>970</v>
      </c>
    </row>
    <row r="19" spans="1:143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9"/>
        <v>100</v>
      </c>
      <c r="BK19" s="55" t="e">
        <f>BI19-#REF!</f>
        <v>#REF!</v>
      </c>
      <c r="BL19" s="53">
        <v>280</v>
      </c>
      <c r="BM19" s="54">
        <v>282</v>
      </c>
      <c r="BN19" s="55">
        <f t="shared" si="10"/>
        <v>100.71428571428571</v>
      </c>
      <c r="BO19" s="55" t="e">
        <f>BM19-#REF!</f>
        <v>#REF!</v>
      </c>
      <c r="BP19" s="53">
        <v>400</v>
      </c>
      <c r="BQ19" s="54">
        <v>406</v>
      </c>
      <c r="BR19" s="55">
        <f t="shared" si="11"/>
        <v>101.49999999999999</v>
      </c>
      <c r="BS19" s="55" t="e">
        <f>BQ19-#REF!</f>
        <v>#REF!</v>
      </c>
      <c r="BT19" s="53">
        <v>1800</v>
      </c>
      <c r="BU19" s="53">
        <v>2400</v>
      </c>
      <c r="BV19" s="54">
        <v>2888</v>
      </c>
      <c r="BW19" s="55">
        <f t="shared" si="12"/>
        <v>120.33333333333334</v>
      </c>
      <c r="BX19" s="54" t="e">
        <f>BV19-#REF!</f>
        <v>#REF!</v>
      </c>
      <c r="BY19" s="54"/>
      <c r="BZ19" s="54">
        <v>55</v>
      </c>
      <c r="CA19" s="72">
        <v>247</v>
      </c>
      <c r="CB19" s="38">
        <v>280</v>
      </c>
      <c r="CC19" s="56">
        <f t="shared" si="13"/>
        <v>33.261548731642193</v>
      </c>
      <c r="CD19" s="57" t="e">
        <f t="shared" si="14"/>
        <v>#REF!</v>
      </c>
      <c r="CE19" s="57">
        <v>16.8</v>
      </c>
      <c r="CF19" s="80">
        <v>63</v>
      </c>
      <c r="CG19" s="45">
        <v>60</v>
      </c>
      <c r="CH19" s="80">
        <v>63</v>
      </c>
      <c r="CI19" s="58">
        <v>287</v>
      </c>
      <c r="CJ19" s="59">
        <f t="shared" si="7"/>
        <v>287</v>
      </c>
      <c r="CK19" s="87"/>
      <c r="CL19" s="43">
        <v>40</v>
      </c>
      <c r="CM19" s="43"/>
      <c r="CN19" s="43">
        <v>247</v>
      </c>
      <c r="CO19" s="43">
        <f t="shared" si="2"/>
        <v>0</v>
      </c>
      <c r="CP19" s="43">
        <v>545</v>
      </c>
      <c r="CQ19" s="43">
        <f t="shared" si="3"/>
        <v>0</v>
      </c>
      <c r="CR19" s="61">
        <f t="shared" si="4"/>
        <v>22.064777327935225</v>
      </c>
      <c r="CS19" s="62"/>
      <c r="CT19" s="62">
        <f t="shared" si="5"/>
        <v>100</v>
      </c>
      <c r="CU19" s="88"/>
      <c r="CV19" s="66"/>
      <c r="CW19" s="66"/>
      <c r="CX19" s="64"/>
      <c r="CY19" s="64"/>
      <c r="CZ19" s="64"/>
      <c r="DA19" s="65">
        <v>300</v>
      </c>
      <c r="DB19" s="64">
        <v>163</v>
      </c>
      <c r="DC19" s="66">
        <f t="shared" si="8"/>
        <v>54.333333333333336</v>
      </c>
      <c r="DD19" s="64">
        <f t="shared" si="6"/>
        <v>33</v>
      </c>
      <c r="DE19" s="43">
        <v>1</v>
      </c>
      <c r="DF19" s="62">
        <v>12</v>
      </c>
      <c r="DG19" s="64"/>
      <c r="DH19" s="62">
        <v>70</v>
      </c>
      <c r="DI19" s="64">
        <v>45</v>
      </c>
      <c r="DJ19" s="67"/>
      <c r="DK19" s="67">
        <v>0</v>
      </c>
      <c r="DL19" s="68">
        <v>214</v>
      </c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K19" s="43">
        <v>247</v>
      </c>
      <c r="EL19" s="43">
        <v>545</v>
      </c>
      <c r="EM19" s="64">
        <v>130</v>
      </c>
    </row>
    <row r="20" spans="1:143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9"/>
        <v>100</v>
      </c>
      <c r="BK20" s="55" t="e">
        <f>BI20-#REF!</f>
        <v>#REF!</v>
      </c>
      <c r="BL20" s="53">
        <v>280</v>
      </c>
      <c r="BM20" s="54">
        <v>201</v>
      </c>
      <c r="BN20" s="55">
        <f t="shared" si="10"/>
        <v>71.785714285714292</v>
      </c>
      <c r="BO20" s="55" t="e">
        <f>BM20-#REF!</f>
        <v>#REF!</v>
      </c>
      <c r="BP20" s="53"/>
      <c r="BQ20" s="54"/>
      <c r="BR20" s="55"/>
      <c r="BS20" s="55" t="e">
        <f>BQ20-#REF!</f>
        <v>#REF!</v>
      </c>
      <c r="BT20" s="53">
        <v>1200</v>
      </c>
      <c r="BU20" s="53">
        <v>1500</v>
      </c>
      <c r="BV20" s="54">
        <v>1960</v>
      </c>
      <c r="BW20" s="55">
        <f t="shared" si="12"/>
        <v>130.66666666666666</v>
      </c>
      <c r="BX20" s="54" t="e">
        <f>BV20-#REF!</f>
        <v>#REF!</v>
      </c>
      <c r="BY20" s="54"/>
      <c r="BZ20" s="54"/>
      <c r="CA20" s="38">
        <v>160</v>
      </c>
      <c r="CB20" s="38">
        <v>235</v>
      </c>
      <c r="CC20" s="56">
        <f t="shared" si="13"/>
        <v>16.710089539200695</v>
      </c>
      <c r="CD20" s="57" t="e">
        <f t="shared" si="14"/>
        <v>#REF!</v>
      </c>
      <c r="CE20" s="57">
        <v>4.9000000000000004</v>
      </c>
      <c r="CF20" s="80">
        <v>100</v>
      </c>
      <c r="CG20" s="45">
        <v>100</v>
      </c>
      <c r="CH20" s="80">
        <v>100</v>
      </c>
      <c r="CI20" s="58">
        <v>355</v>
      </c>
      <c r="CJ20" s="59">
        <f t="shared" si="7"/>
        <v>355</v>
      </c>
      <c r="CK20" s="87"/>
      <c r="CL20" s="43">
        <v>195</v>
      </c>
      <c r="CM20" s="43"/>
      <c r="CN20" s="43">
        <v>160</v>
      </c>
      <c r="CO20" s="43">
        <f t="shared" si="2"/>
        <v>0</v>
      </c>
      <c r="CP20" s="43">
        <v>347</v>
      </c>
      <c r="CQ20" s="43">
        <f t="shared" si="3"/>
        <v>0</v>
      </c>
      <c r="CR20" s="61">
        <f t="shared" si="4"/>
        <v>21.6875</v>
      </c>
      <c r="CS20" s="62"/>
      <c r="CT20" s="62">
        <f t="shared" si="5"/>
        <v>100</v>
      </c>
      <c r="CU20" s="64"/>
      <c r="CV20" s="66"/>
      <c r="CW20" s="66"/>
      <c r="CX20" s="64"/>
      <c r="CY20" s="64"/>
      <c r="CZ20" s="64"/>
      <c r="DA20" s="65">
        <v>280</v>
      </c>
      <c r="DB20" s="65">
        <v>204</v>
      </c>
      <c r="DC20" s="66">
        <f t="shared" si="8"/>
        <v>72.857142857142847</v>
      </c>
      <c r="DD20" s="64">
        <f t="shared" si="6"/>
        <v>22</v>
      </c>
      <c r="DE20" s="43">
        <v>2</v>
      </c>
      <c r="DF20" s="62">
        <v>22</v>
      </c>
      <c r="DG20" s="89"/>
      <c r="DH20" s="62">
        <v>40</v>
      </c>
      <c r="DI20" s="64"/>
      <c r="DJ20" s="67"/>
      <c r="DK20" s="67"/>
      <c r="DL20" s="68">
        <v>241</v>
      </c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K20" s="43">
        <v>160</v>
      </c>
      <c r="EL20" s="43">
        <v>347</v>
      </c>
      <c r="EM20" s="65">
        <v>182</v>
      </c>
    </row>
    <row r="21" spans="1:143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 t="e">
        <f>BI21-#REF!</f>
        <v>#REF!</v>
      </c>
      <c r="BL21" s="53"/>
      <c r="BM21" s="54"/>
      <c r="BN21" s="55"/>
      <c r="BO21" s="55" t="e">
        <f>BM21-#REF!</f>
        <v>#REF!</v>
      </c>
      <c r="BP21" s="53"/>
      <c r="BQ21" s="54"/>
      <c r="BR21" s="55"/>
      <c r="BS21" s="55" t="e">
        <f>BQ21-#REF!</f>
        <v>#REF!</v>
      </c>
      <c r="BT21" s="53"/>
      <c r="BU21" s="53"/>
      <c r="BV21" s="54"/>
      <c r="BW21" s="55"/>
      <c r="BX21" s="54" t="e">
        <f>BV21-#REF!</f>
        <v>#REF!</v>
      </c>
      <c r="BY21" s="54"/>
      <c r="BZ21" s="54"/>
      <c r="CA21" s="38">
        <v>100</v>
      </c>
      <c r="CB21" s="38">
        <v>150</v>
      </c>
      <c r="CC21" s="56"/>
      <c r="CD21" s="57"/>
      <c r="CE21" s="57"/>
      <c r="CF21" s="43"/>
      <c r="CG21" s="45"/>
      <c r="CH21" s="43"/>
      <c r="CI21" s="58">
        <v>100</v>
      </c>
      <c r="CJ21" s="59">
        <f t="shared" si="7"/>
        <v>100</v>
      </c>
      <c r="CK21" s="86"/>
      <c r="CL21" s="57"/>
      <c r="CM21" s="43"/>
      <c r="CN21" s="43">
        <v>100</v>
      </c>
      <c r="CO21" s="43">
        <f t="shared" si="2"/>
        <v>0</v>
      </c>
      <c r="CP21" s="43">
        <v>200</v>
      </c>
      <c r="CQ21" s="43">
        <f t="shared" si="3"/>
        <v>0</v>
      </c>
      <c r="CR21" s="61">
        <f t="shared" si="4"/>
        <v>20</v>
      </c>
      <c r="CS21" s="62"/>
      <c r="CT21" s="62">
        <f t="shared" si="5"/>
        <v>100</v>
      </c>
      <c r="CU21" s="64"/>
      <c r="CV21" s="64"/>
      <c r="CW21" s="64"/>
      <c r="CX21" s="64"/>
      <c r="CY21" s="64"/>
      <c r="CZ21" s="64"/>
      <c r="DA21" s="65">
        <v>0</v>
      </c>
      <c r="DB21" s="78">
        <v>100</v>
      </c>
      <c r="DC21" s="64">
        <v>0</v>
      </c>
      <c r="DD21" s="64">
        <f t="shared" si="6"/>
        <v>0</v>
      </c>
      <c r="DE21" s="43"/>
      <c r="DF21" s="62">
        <v>22</v>
      </c>
      <c r="DG21" s="64"/>
      <c r="DH21" s="62"/>
      <c r="DI21" s="64"/>
      <c r="DJ21" s="67"/>
      <c r="DK21" s="67"/>
      <c r="DL21" s="68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K21" s="43">
        <v>100</v>
      </c>
      <c r="EL21" s="43">
        <v>200</v>
      </c>
      <c r="EM21" s="78">
        <v>100</v>
      </c>
    </row>
    <row r="22" spans="1:143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 t="e">
        <f>BI22-#REF!</f>
        <v>#REF!</v>
      </c>
      <c r="BL22" s="53"/>
      <c r="BM22" s="54"/>
      <c r="BN22" s="55"/>
      <c r="BO22" s="55" t="e">
        <f>BM22-#REF!</f>
        <v>#REF!</v>
      </c>
      <c r="BP22" s="53"/>
      <c r="BQ22" s="54"/>
      <c r="BR22" s="55"/>
      <c r="BS22" s="55" t="e">
        <f>BQ22-#REF!</f>
        <v>#REF!</v>
      </c>
      <c r="BT22" s="53"/>
      <c r="BU22" s="53"/>
      <c r="BV22" s="54"/>
      <c r="BW22" s="55"/>
      <c r="BX22" s="54" t="e">
        <f>BV22-#REF!</f>
        <v>#REF!</v>
      </c>
      <c r="BY22" s="54"/>
      <c r="BZ22" s="54"/>
      <c r="CA22" s="38"/>
      <c r="CB22" s="38"/>
      <c r="CC22" s="56"/>
      <c r="CD22" s="57"/>
      <c r="CE22" s="57"/>
      <c r="CF22" s="57"/>
      <c r="CG22" s="56"/>
      <c r="CH22" s="57"/>
      <c r="CI22" s="58">
        <v>115</v>
      </c>
      <c r="CJ22" s="59">
        <f t="shared" si="7"/>
        <v>115</v>
      </c>
      <c r="CK22" s="87"/>
      <c r="CL22" s="43">
        <v>65</v>
      </c>
      <c r="CM22" s="43"/>
      <c r="CN22" s="43">
        <v>50</v>
      </c>
      <c r="CO22" s="43">
        <f t="shared" si="2"/>
        <v>0</v>
      </c>
      <c r="CP22" s="43">
        <v>125</v>
      </c>
      <c r="CQ22" s="43">
        <f t="shared" si="3"/>
        <v>0</v>
      </c>
      <c r="CR22" s="61">
        <f t="shared" si="4"/>
        <v>25</v>
      </c>
      <c r="CS22" s="62"/>
      <c r="CT22" s="62">
        <f t="shared" si="5"/>
        <v>100</v>
      </c>
      <c r="CU22" s="64"/>
      <c r="CV22" s="66"/>
      <c r="CW22" s="66"/>
      <c r="CX22" s="64"/>
      <c r="CY22" s="64"/>
      <c r="CZ22" s="64"/>
      <c r="DA22" s="65">
        <v>115</v>
      </c>
      <c r="DB22" s="78">
        <v>115</v>
      </c>
      <c r="DC22" s="64">
        <f t="shared" si="8"/>
        <v>100</v>
      </c>
      <c r="DD22" s="64">
        <f t="shared" si="6"/>
        <v>0</v>
      </c>
      <c r="DE22" s="43"/>
      <c r="DF22" s="63"/>
      <c r="DG22" s="66"/>
      <c r="DH22" s="62">
        <v>25</v>
      </c>
      <c r="DI22" s="64">
        <v>25</v>
      </c>
      <c r="DJ22" s="67"/>
      <c r="DK22" s="67"/>
      <c r="DL22" s="68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K22" s="43">
        <v>50</v>
      </c>
      <c r="EL22" s="43">
        <v>125</v>
      </c>
      <c r="EM22" s="78">
        <v>115</v>
      </c>
    </row>
    <row r="23" spans="1:143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 t="e">
        <f>BI23-#REF!</f>
        <v>#REF!</v>
      </c>
      <c r="BL23" s="53"/>
      <c r="BM23" s="54">
        <v>100</v>
      </c>
      <c r="BN23" s="55"/>
      <c r="BO23" s="55" t="e">
        <f>BM23-#REF!</f>
        <v>#REF!</v>
      </c>
      <c r="BP23" s="53"/>
      <c r="BQ23" s="54"/>
      <c r="BR23" s="55"/>
      <c r="BS23" s="55" t="e">
        <f>BQ23-#REF!</f>
        <v>#REF!</v>
      </c>
      <c r="BT23" s="53"/>
      <c r="BU23" s="53"/>
      <c r="BV23" s="54"/>
      <c r="BW23" s="55"/>
      <c r="BX23" s="54" t="e">
        <f>BV23-#REF!</f>
        <v>#REF!</v>
      </c>
      <c r="BY23" s="54"/>
      <c r="BZ23" s="54"/>
      <c r="CA23" s="38"/>
      <c r="CB23" s="38"/>
      <c r="CC23" s="56"/>
      <c r="CD23" s="57"/>
      <c r="CE23" s="57"/>
      <c r="CF23" s="57"/>
      <c r="CG23" s="56"/>
      <c r="CH23" s="57"/>
      <c r="CI23" s="58">
        <v>250</v>
      </c>
      <c r="CJ23" s="59">
        <f t="shared" si="7"/>
        <v>250</v>
      </c>
      <c r="CK23" s="87"/>
      <c r="CL23" s="57"/>
      <c r="CM23" s="57"/>
      <c r="CN23" s="43">
        <v>250</v>
      </c>
      <c r="CO23" s="43">
        <f t="shared" si="2"/>
        <v>0</v>
      </c>
      <c r="CP23" s="43">
        <v>625</v>
      </c>
      <c r="CQ23" s="43">
        <f t="shared" si="3"/>
        <v>0</v>
      </c>
      <c r="CR23" s="61">
        <f t="shared" si="4"/>
        <v>25</v>
      </c>
      <c r="CS23" s="62"/>
      <c r="CT23" s="62">
        <f t="shared" si="5"/>
        <v>100</v>
      </c>
      <c r="CU23" s="64"/>
      <c r="CV23" s="66"/>
      <c r="CW23" s="66"/>
      <c r="CX23" s="64"/>
      <c r="CY23" s="64"/>
      <c r="CZ23" s="64"/>
      <c r="DA23" s="65">
        <v>420</v>
      </c>
      <c r="DB23" s="64">
        <v>360</v>
      </c>
      <c r="DC23" s="66">
        <f t="shared" si="8"/>
        <v>85.714285714285708</v>
      </c>
      <c r="DD23" s="64">
        <f t="shared" si="6"/>
        <v>40</v>
      </c>
      <c r="DE23" s="43">
        <v>2</v>
      </c>
      <c r="DF23" s="63"/>
      <c r="DG23" s="66"/>
      <c r="DH23" s="62">
        <v>65</v>
      </c>
      <c r="DI23" s="64"/>
      <c r="DJ23" s="67"/>
      <c r="DK23" s="67"/>
      <c r="DL23" s="68"/>
      <c r="DM23" s="69">
        <v>120</v>
      </c>
      <c r="DN23" s="69">
        <v>80</v>
      </c>
      <c r="DO23" s="69">
        <v>120</v>
      </c>
      <c r="DP23" s="51">
        <v>1200</v>
      </c>
      <c r="DQ23" s="51">
        <f>DP23/DO23*10</f>
        <v>100</v>
      </c>
      <c r="DR23" s="69">
        <v>9</v>
      </c>
      <c r="DS23" s="51">
        <v>7</v>
      </c>
      <c r="DT23" s="69">
        <v>2</v>
      </c>
      <c r="DU23" s="51">
        <v>40</v>
      </c>
      <c r="DV23" s="51">
        <f>DU23/DT23*10</f>
        <v>200</v>
      </c>
      <c r="DW23" s="69">
        <v>7</v>
      </c>
      <c r="DX23" s="51">
        <v>5</v>
      </c>
      <c r="DY23" s="69">
        <v>2</v>
      </c>
      <c r="DZ23" s="51">
        <v>20</v>
      </c>
      <c r="EA23" s="51">
        <f>DZ23/DY23*10</f>
        <v>100</v>
      </c>
      <c r="EB23" s="51"/>
      <c r="EC23" s="51"/>
      <c r="ED23" s="51"/>
      <c r="EE23" s="51"/>
      <c r="EF23" s="51">
        <f>DR23+DW23+EB23</f>
        <v>16</v>
      </c>
      <c r="EG23" s="69">
        <f>DT23+DY23+EC23</f>
        <v>4</v>
      </c>
      <c r="EH23" s="51">
        <f>DU23+DZ23+ED23</f>
        <v>60</v>
      </c>
      <c r="EI23" s="51">
        <f>EH23/EG23*10</f>
        <v>150</v>
      </c>
      <c r="EK23" s="43">
        <v>250</v>
      </c>
      <c r="EL23" s="43">
        <v>625</v>
      </c>
      <c r="EM23" s="64">
        <v>320</v>
      </c>
    </row>
    <row r="24" spans="1:143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 t="e">
        <f>BI24-#REF!</f>
        <v>#REF!</v>
      </c>
      <c r="BL24" s="53">
        <v>1840</v>
      </c>
      <c r="BM24" s="54">
        <v>1414</v>
      </c>
      <c r="BN24" s="55">
        <f>BM24/BL24*100</f>
        <v>76.847826086956516</v>
      </c>
      <c r="BO24" s="55" t="e">
        <f>BM24-#REF!</f>
        <v>#REF!</v>
      </c>
      <c r="BP24" s="53">
        <v>3700</v>
      </c>
      <c r="BQ24" s="54">
        <v>1522</v>
      </c>
      <c r="BR24" s="55">
        <f>BQ24/BP24*100</f>
        <v>41.135135135135137</v>
      </c>
      <c r="BS24" s="55" t="e">
        <f>BQ24-#REF!</f>
        <v>#REF!</v>
      </c>
      <c r="BT24" s="53"/>
      <c r="BU24" s="53"/>
      <c r="BV24" s="54"/>
      <c r="BW24" s="55"/>
      <c r="BX24" s="54" t="e">
        <f>BV24-#REF!</f>
        <v>#REF!</v>
      </c>
      <c r="BY24" s="54">
        <v>1522</v>
      </c>
      <c r="BZ24" s="54"/>
      <c r="CA24" s="38"/>
      <c r="CB24" s="38"/>
      <c r="CC24" s="56">
        <f>((BM24*0.45)+(BQ24*0.34)+(BV24/1.33*0.18)+(CB24*0.2))/DL24*10</f>
        <v>42.263003663003673</v>
      </c>
      <c r="CD24" s="57" t="e">
        <f>(BO24*0.45+BS24*0.35+(BX24/1.33*0.17))/DL24*10</f>
        <v>#REF!</v>
      </c>
      <c r="CE24" s="57">
        <v>26.7</v>
      </c>
      <c r="CF24" s="43"/>
      <c r="CG24" s="45">
        <v>100</v>
      </c>
      <c r="CH24" s="43"/>
      <c r="CI24" s="58">
        <v>100</v>
      </c>
      <c r="CJ24" s="59">
        <f t="shared" si="7"/>
        <v>100</v>
      </c>
      <c r="CK24" s="87"/>
      <c r="CL24" s="43">
        <v>100</v>
      </c>
      <c r="CM24" s="43"/>
      <c r="CN24" s="43">
        <v>0</v>
      </c>
      <c r="CO24" s="43">
        <f t="shared" si="2"/>
        <v>0</v>
      </c>
      <c r="CP24" s="43">
        <v>0</v>
      </c>
      <c r="CQ24" s="43">
        <f t="shared" si="3"/>
        <v>0</v>
      </c>
      <c r="CR24" s="61">
        <v>0</v>
      </c>
      <c r="CS24" s="62"/>
      <c r="CT24" s="62">
        <f t="shared" si="5"/>
        <v>100</v>
      </c>
      <c r="CU24" s="64"/>
      <c r="CV24" s="66"/>
      <c r="CW24" s="66"/>
      <c r="CX24" s="64"/>
      <c r="CY24" s="64"/>
      <c r="CZ24" s="64"/>
      <c r="DA24" s="65">
        <v>180</v>
      </c>
      <c r="DB24" s="78">
        <v>180</v>
      </c>
      <c r="DC24" s="64">
        <f t="shared" si="8"/>
        <v>100</v>
      </c>
      <c r="DD24" s="64">
        <f t="shared" si="6"/>
        <v>0</v>
      </c>
      <c r="DE24" s="43"/>
      <c r="DF24" s="63"/>
      <c r="DG24" s="66"/>
      <c r="DH24" s="62"/>
      <c r="DI24" s="64"/>
      <c r="DJ24" s="67"/>
      <c r="DK24" s="67"/>
      <c r="DL24" s="68">
        <v>273</v>
      </c>
      <c r="DM24" s="69"/>
      <c r="DN24" s="69"/>
      <c r="DO24" s="69"/>
      <c r="DP24" s="51"/>
      <c r="DQ24" s="51"/>
      <c r="DR24" s="69"/>
      <c r="DS24" s="51"/>
      <c r="DT24" s="69"/>
      <c r="DU24" s="51"/>
      <c r="DV24" s="51"/>
      <c r="DW24" s="69"/>
      <c r="DX24" s="51"/>
      <c r="DY24" s="69"/>
      <c r="DZ24" s="51"/>
      <c r="EA24" s="51"/>
      <c r="EB24" s="51"/>
      <c r="EC24" s="51"/>
      <c r="ED24" s="51"/>
      <c r="EE24" s="51"/>
      <c r="EF24" s="51"/>
      <c r="EG24" s="69"/>
      <c r="EH24" s="51"/>
      <c r="EI24" s="51"/>
      <c r="EK24" s="43">
        <v>0</v>
      </c>
      <c r="EL24" s="43">
        <v>0</v>
      </c>
      <c r="EM24" s="78">
        <v>180</v>
      </c>
    </row>
    <row r="25" spans="1:143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 t="e">
        <f>BI25-#REF!</f>
        <v>#REF!</v>
      </c>
      <c r="BL25" s="53"/>
      <c r="BM25" s="54"/>
      <c r="BN25" s="55"/>
      <c r="BO25" s="55" t="e">
        <f>BM25-#REF!</f>
        <v>#REF!</v>
      </c>
      <c r="BP25" s="53"/>
      <c r="BQ25" s="54"/>
      <c r="BR25" s="55"/>
      <c r="BS25" s="55" t="e">
        <f>BQ25-#REF!</f>
        <v>#REF!</v>
      </c>
      <c r="BT25" s="53"/>
      <c r="BU25" s="53"/>
      <c r="BV25" s="54"/>
      <c r="BW25" s="55"/>
      <c r="BX25" s="54" t="e">
        <f>BV25-#REF!</f>
        <v>#REF!</v>
      </c>
      <c r="BY25" s="54"/>
      <c r="BZ25" s="54"/>
      <c r="CA25" s="38"/>
      <c r="CB25" s="38"/>
      <c r="CC25" s="56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350</v>
      </c>
      <c r="CX25" s="92">
        <f>CW25/CV25*100</f>
        <v>100</v>
      </c>
      <c r="CY25" s="92">
        <v>107</v>
      </c>
      <c r="CZ25" s="92">
        <v>240</v>
      </c>
      <c r="DA25" s="93">
        <v>200</v>
      </c>
      <c r="DB25" s="94"/>
      <c r="DC25" s="66">
        <f t="shared" si="8"/>
        <v>0</v>
      </c>
      <c r="DD25" s="64">
        <f t="shared" si="6"/>
        <v>0</v>
      </c>
      <c r="DE25" s="57"/>
      <c r="DF25" s="95"/>
      <c r="DG25" s="94"/>
      <c r="DH25" s="95"/>
      <c r="DI25" s="94"/>
      <c r="DJ25" s="324">
        <v>15</v>
      </c>
      <c r="DK25" s="96"/>
      <c r="DL25" s="97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K25" s="43"/>
      <c r="EL25" s="43"/>
      <c r="EM25" s="94"/>
    </row>
    <row r="26" spans="1:143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 t="e">
        <f>BI26-#REF!</f>
        <v>#REF!</v>
      </c>
      <c r="BL26" s="53">
        <v>1500</v>
      </c>
      <c r="BM26" s="54">
        <v>1500</v>
      </c>
      <c r="BN26" s="55">
        <f>BM26/BL26*100</f>
        <v>100</v>
      </c>
      <c r="BO26" s="55" t="e">
        <f>BM26-#REF!</f>
        <v>#REF!</v>
      </c>
      <c r="BP26" s="53"/>
      <c r="BQ26" s="54"/>
      <c r="BR26" s="55"/>
      <c r="BS26" s="55" t="e">
        <f>BQ26-#REF!</f>
        <v>#REF!</v>
      </c>
      <c r="BT26" s="53"/>
      <c r="BU26" s="53"/>
      <c r="BV26" s="54"/>
      <c r="BW26" s="55"/>
      <c r="BX26" s="54" t="e">
        <f>BV26-#REF!</f>
        <v>#REF!</v>
      </c>
      <c r="BY26" s="54"/>
      <c r="BZ26" s="54"/>
      <c r="CA26" s="38">
        <v>35</v>
      </c>
      <c r="CB26" s="38">
        <v>42</v>
      </c>
      <c r="CC26" s="56">
        <f>((BM26*0.45)+(BQ26*0.34)+(BV26/1.33*0.18)+(CB26*0.2))/DL26*10</f>
        <v>13.066921606118546</v>
      </c>
      <c r="CD26" s="57" t="e">
        <f>(BO26*0.45+BS26*0.35+(BX26/1.33*0.17))/DL26*10</f>
        <v>#REF!</v>
      </c>
      <c r="CE26" s="57"/>
      <c r="CF26" s="43">
        <v>484</v>
      </c>
      <c r="CG26" s="45">
        <v>270</v>
      </c>
      <c r="CH26" s="80">
        <v>484</v>
      </c>
      <c r="CI26" s="58">
        <v>800</v>
      </c>
      <c r="CJ26" s="59">
        <f t="shared" si="7"/>
        <v>800</v>
      </c>
      <c r="CK26" s="87"/>
      <c r="CL26" s="43">
        <v>198</v>
      </c>
      <c r="CM26" s="57"/>
      <c r="CN26" s="43">
        <v>602</v>
      </c>
      <c r="CO26" s="43">
        <f>CN26-EK26</f>
        <v>0</v>
      </c>
      <c r="CP26" s="43">
        <v>1116</v>
      </c>
      <c r="CQ26" s="43">
        <f>CP26-EL26</f>
        <v>0</v>
      </c>
      <c r="CR26" s="61">
        <f t="shared" si="4"/>
        <v>18.538205980066444</v>
      </c>
      <c r="CS26" s="62"/>
      <c r="CT26" s="62">
        <f>CJ26/CI26*100</f>
        <v>100</v>
      </c>
      <c r="CU26" s="64"/>
      <c r="CV26" s="66"/>
      <c r="CW26" s="57"/>
      <c r="CX26" s="43"/>
      <c r="CY26" s="43"/>
      <c r="CZ26" s="43"/>
      <c r="DA26" s="100">
        <v>775</v>
      </c>
      <c r="DB26" s="43">
        <v>864</v>
      </c>
      <c r="DC26" s="64">
        <f t="shared" si="8"/>
        <v>111.48387096774192</v>
      </c>
      <c r="DD26" s="64">
        <f t="shared" si="6"/>
        <v>0</v>
      </c>
      <c r="DE26" s="43"/>
      <c r="DF26" s="61"/>
      <c r="DG26" s="80">
        <v>132</v>
      </c>
      <c r="DH26" s="101"/>
      <c r="DI26" s="80">
        <v>18</v>
      </c>
      <c r="DJ26" s="102"/>
      <c r="DK26" s="102"/>
      <c r="DL26" s="51">
        <v>523</v>
      </c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43">
        <v>602</v>
      </c>
      <c r="EL26" s="43">
        <v>1116</v>
      </c>
      <c r="EM26" s="43">
        <v>864</v>
      </c>
    </row>
    <row r="27" spans="1:143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54"/>
      <c r="CA27" s="38"/>
      <c r="CB27" s="38"/>
      <c r="CC27" s="56"/>
      <c r="CD27" s="57"/>
      <c r="CE27" s="57"/>
      <c r="CF27" s="43"/>
      <c r="CG27" s="45"/>
      <c r="CH27" s="43"/>
      <c r="CI27" s="58">
        <v>85</v>
      </c>
      <c r="CJ27" s="59">
        <f t="shared" si="7"/>
        <v>85</v>
      </c>
      <c r="CK27" s="87"/>
      <c r="CL27" s="57"/>
      <c r="CM27" s="57"/>
      <c r="CN27" s="43">
        <v>85</v>
      </c>
      <c r="CO27" s="43">
        <f>CN27-EK27</f>
        <v>0</v>
      </c>
      <c r="CP27" s="43">
        <v>209</v>
      </c>
      <c r="CQ27" s="43"/>
      <c r="CR27" s="61"/>
      <c r="CS27" s="62"/>
      <c r="CT27" s="62">
        <f>CJ27/CI27*100</f>
        <v>100</v>
      </c>
      <c r="CU27" s="64"/>
      <c r="CV27" s="66"/>
      <c r="CW27" s="57"/>
      <c r="CX27" s="43"/>
      <c r="CY27" s="43"/>
      <c r="CZ27" s="43"/>
      <c r="DA27" s="100"/>
      <c r="DB27" s="80"/>
      <c r="DC27" s="66"/>
      <c r="DD27" s="64"/>
      <c r="DE27" s="43"/>
      <c r="DF27" s="61"/>
      <c r="DG27" s="80"/>
      <c r="DH27" s="101"/>
      <c r="DI27" s="80"/>
      <c r="DJ27" s="102"/>
      <c r="DK27" s="102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43">
        <v>85</v>
      </c>
      <c r="EL27" s="43">
        <v>209</v>
      </c>
      <c r="EM27" s="80"/>
    </row>
    <row r="28" spans="1:143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16">SUM(I5:I26)</f>
        <v>20674</v>
      </c>
      <c r="J28" s="41">
        <f t="shared" si="16"/>
        <v>12393</v>
      </c>
      <c r="K28" s="41">
        <f t="shared" si="16"/>
        <v>6684</v>
      </c>
      <c r="L28" s="41">
        <f t="shared" si="16"/>
        <v>3925</v>
      </c>
      <c r="M28" s="41">
        <f t="shared" si="16"/>
        <v>20</v>
      </c>
      <c r="N28" s="41">
        <f t="shared" si="16"/>
        <v>20674</v>
      </c>
      <c r="O28" s="41">
        <f t="shared" si="16"/>
        <v>4542</v>
      </c>
      <c r="P28" s="41">
        <f t="shared" si="16"/>
        <v>0</v>
      </c>
      <c r="Q28" s="41">
        <f t="shared" si="16"/>
        <v>19344</v>
      </c>
      <c r="R28" s="41">
        <f t="shared" si="16"/>
        <v>19344</v>
      </c>
      <c r="S28" s="45">
        <f t="shared" si="1"/>
        <v>100</v>
      </c>
      <c r="T28" s="45" t="e">
        <f>R28-#REF!</f>
        <v>#REF!</v>
      </c>
      <c r="U28" s="41">
        <f t="shared" ref="U28:BI28" si="17">SUM(U5:U26)</f>
        <v>550</v>
      </c>
      <c r="V28" s="41">
        <f t="shared" si="17"/>
        <v>700</v>
      </c>
      <c r="W28" s="41">
        <f t="shared" si="17"/>
        <v>0</v>
      </c>
      <c r="X28" s="41">
        <f t="shared" si="17"/>
        <v>0</v>
      </c>
      <c r="Y28" s="41">
        <f t="shared" si="17"/>
        <v>20</v>
      </c>
      <c r="Z28" s="41">
        <f t="shared" si="17"/>
        <v>1080</v>
      </c>
      <c r="AA28" s="41">
        <f t="shared" si="17"/>
        <v>1249</v>
      </c>
      <c r="AB28" s="41">
        <f t="shared" si="17"/>
        <v>2061</v>
      </c>
      <c r="AC28" s="41">
        <f t="shared" si="17"/>
        <v>2287</v>
      </c>
      <c r="AD28" s="41">
        <f t="shared" si="17"/>
        <v>965</v>
      </c>
      <c r="AE28" s="41">
        <f t="shared" si="17"/>
        <v>444</v>
      </c>
      <c r="AF28" s="41">
        <f t="shared" si="17"/>
        <v>442</v>
      </c>
      <c r="AG28" s="41">
        <f t="shared" si="17"/>
        <v>120</v>
      </c>
      <c r="AH28" s="41">
        <f t="shared" si="17"/>
        <v>0</v>
      </c>
      <c r="AI28" s="41">
        <f t="shared" si="17"/>
        <v>0</v>
      </c>
      <c r="AJ28" s="41">
        <f t="shared" si="17"/>
        <v>465</v>
      </c>
      <c r="AK28" s="41">
        <f t="shared" si="17"/>
        <v>460</v>
      </c>
      <c r="AL28" s="41">
        <f t="shared" si="17"/>
        <v>70</v>
      </c>
      <c r="AM28" s="41">
        <f t="shared" si="17"/>
        <v>55</v>
      </c>
      <c r="AN28" s="41">
        <f t="shared" si="17"/>
        <v>21</v>
      </c>
      <c r="AO28" s="41">
        <f t="shared" si="17"/>
        <v>9</v>
      </c>
      <c r="AP28" s="41">
        <f t="shared" si="17"/>
        <v>25</v>
      </c>
      <c r="AQ28" s="41">
        <f t="shared" si="17"/>
        <v>4069</v>
      </c>
      <c r="AR28" s="41">
        <f t="shared" si="17"/>
        <v>4204</v>
      </c>
      <c r="AS28" s="41">
        <f t="shared" si="17"/>
        <v>0</v>
      </c>
      <c r="AT28" s="41">
        <f t="shared" si="17"/>
        <v>0</v>
      </c>
      <c r="AU28" s="41">
        <f t="shared" si="17"/>
        <v>0</v>
      </c>
      <c r="AV28" s="41">
        <f t="shared" si="17"/>
        <v>0</v>
      </c>
      <c r="AW28" s="41">
        <f t="shared" si="17"/>
        <v>0</v>
      </c>
      <c r="AX28" s="41">
        <f t="shared" si="17"/>
        <v>0</v>
      </c>
      <c r="AY28" s="41">
        <f t="shared" si="17"/>
        <v>0</v>
      </c>
      <c r="AZ28" s="41">
        <f t="shared" si="17"/>
        <v>0</v>
      </c>
      <c r="BA28" s="41">
        <f t="shared" si="17"/>
        <v>0</v>
      </c>
      <c r="BB28" s="41">
        <f t="shared" si="17"/>
        <v>2192</v>
      </c>
      <c r="BC28" s="41">
        <f t="shared" si="17"/>
        <v>15248</v>
      </c>
      <c r="BD28" s="41">
        <f t="shared" si="17"/>
        <v>415</v>
      </c>
      <c r="BE28" s="41">
        <f t="shared" si="17"/>
        <v>550</v>
      </c>
      <c r="BF28" s="41">
        <f t="shared" si="17"/>
        <v>290</v>
      </c>
      <c r="BG28" s="41">
        <f t="shared" si="17"/>
        <v>61</v>
      </c>
      <c r="BH28" s="105">
        <f t="shared" si="17"/>
        <v>21187</v>
      </c>
      <c r="BI28" s="106">
        <f t="shared" si="17"/>
        <v>21187</v>
      </c>
      <c r="BJ28" s="107">
        <f>BI28/BH28*100</f>
        <v>100</v>
      </c>
      <c r="BK28" s="108" t="e">
        <f>SUM(BK5:BK26)</f>
        <v>#REF!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 t="e">
        <f>SUM(BO5:BO26)</f>
        <v>#REF!</v>
      </c>
      <c r="BP28" s="108">
        <f>SUM(BP5:BP26)</f>
        <v>38390</v>
      </c>
      <c r="BQ28" s="108">
        <f>SUM(BQ5:BQ26)</f>
        <v>64104</v>
      </c>
      <c r="BR28" s="107">
        <f>BQ28/BP28*100</f>
        <v>166.98098463141443</v>
      </c>
      <c r="BS28" s="108" t="e">
        <f>SUM(BS5:BS26)</f>
        <v>#REF!</v>
      </c>
      <c r="BT28" s="106">
        <f>SUM(BT5:BT26)</f>
        <v>61100</v>
      </c>
      <c r="BU28" s="106">
        <f>SUM(BU5:BU26)</f>
        <v>81263</v>
      </c>
      <c r="BV28" s="106">
        <f>SUM(BV5:BV26)</f>
        <v>58597</v>
      </c>
      <c r="BW28" s="107">
        <f t="shared" si="12"/>
        <v>72.107847359807039</v>
      </c>
      <c r="BX28" s="106" t="e">
        <f>SUM(BX5:BX26)</f>
        <v>#REF!</v>
      </c>
      <c r="BY28" s="106">
        <f>SUM(BY5:BY26)</f>
        <v>17171</v>
      </c>
      <c r="BZ28" s="41">
        <f>SUM(BZ5:BZ27)</f>
        <v>890</v>
      </c>
      <c r="CA28" s="41">
        <f>SUM(CA5:CA27)</f>
        <v>11425</v>
      </c>
      <c r="CB28" s="41">
        <f>SUM(CB5:CB27)</f>
        <v>14480</v>
      </c>
      <c r="CC28" s="109">
        <f>((BM28*0.45)+(BQ28*0.34)+(BV28/1.33*0.18)+(CB28*0.2))/DL28*10</f>
        <v>27.639227752528956</v>
      </c>
      <c r="CD28" s="109" t="e">
        <f>(BO28*0.45+BS28*0.35+(BX28/1.33*0.17))/DL28*10</f>
        <v>#REF!</v>
      </c>
      <c r="CE28" s="109"/>
      <c r="CF28" s="110">
        <f t="shared" ref="CF28:CM28" si="18">SUM(CF5:CF27)</f>
        <v>6691</v>
      </c>
      <c r="CG28" s="110">
        <f t="shared" si="18"/>
        <v>6514</v>
      </c>
      <c r="CH28" s="110">
        <f t="shared" si="18"/>
        <v>6809</v>
      </c>
      <c r="CI28" s="110">
        <f t="shared" si="18"/>
        <v>25005</v>
      </c>
      <c r="CJ28" s="110">
        <f>SUM(CJ5:CJ27)</f>
        <v>25005</v>
      </c>
      <c r="CK28" s="110">
        <f t="shared" si="18"/>
        <v>1109</v>
      </c>
      <c r="CL28" s="110">
        <f t="shared" si="18"/>
        <v>3112</v>
      </c>
      <c r="CM28" s="110">
        <f t="shared" si="18"/>
        <v>0</v>
      </c>
      <c r="CN28" s="110">
        <f>SUM(CN5:CN27)</f>
        <v>21893</v>
      </c>
      <c r="CO28" s="110">
        <f>SUM(CO5:CO27)</f>
        <v>0</v>
      </c>
      <c r="CP28" s="110">
        <f>SUM(CP5:CP27)</f>
        <v>54238.6</v>
      </c>
      <c r="CQ28" s="110">
        <f>SUM(CQ5:CQ27)</f>
        <v>272</v>
      </c>
      <c r="CR28" s="61">
        <f t="shared" si="4"/>
        <v>24.774402777143379</v>
      </c>
      <c r="CS28" s="111">
        <f>SUM(CS5:CS26)</f>
        <v>1077</v>
      </c>
      <c r="CT28" s="62">
        <f>CJ28/CI28*100</f>
        <v>100</v>
      </c>
      <c r="CU28" s="110">
        <f>SUM(CU5:CU26)</f>
        <v>0</v>
      </c>
      <c r="CV28" s="110">
        <f t="shared" ref="CV28:EI28" si="19">SUM(CV5:CV26)</f>
        <v>705</v>
      </c>
      <c r="CW28" s="110">
        <f t="shared" si="19"/>
        <v>705</v>
      </c>
      <c r="CX28" s="110">
        <f>CW28/CV28*100</f>
        <v>100</v>
      </c>
      <c r="CY28" s="110">
        <f>SUM(CY5:CY27)</f>
        <v>227</v>
      </c>
      <c r="CZ28" s="110">
        <f>SUM(CZ5:CZ27)</f>
        <v>408</v>
      </c>
      <c r="DA28" s="45">
        <f t="shared" si="19"/>
        <v>21046</v>
      </c>
      <c r="DB28" s="45">
        <f>SUM(DB5:DB27)</f>
        <v>16087</v>
      </c>
      <c r="DC28" s="113">
        <f t="shared" si="8"/>
        <v>76.437327758243839</v>
      </c>
      <c r="DD28" s="45">
        <f t="shared" si="19"/>
        <v>960</v>
      </c>
      <c r="DE28" s="45">
        <f t="shared" si="19"/>
        <v>29</v>
      </c>
      <c r="DF28" s="45">
        <f t="shared" si="19"/>
        <v>1455</v>
      </c>
      <c r="DG28" s="45">
        <f>SUM(DG5:DG25)</f>
        <v>1151</v>
      </c>
      <c r="DH28" s="45">
        <f>SUM(DH5:DH26)</f>
        <v>4879</v>
      </c>
      <c r="DI28" s="45">
        <f>SUM(DI5:DI25)</f>
        <v>5528</v>
      </c>
      <c r="DJ28" s="114">
        <f t="shared" si="19"/>
        <v>64</v>
      </c>
      <c r="DK28" s="114">
        <f t="shared" si="19"/>
        <v>47.7</v>
      </c>
      <c r="DL28" s="114">
        <f t="shared" si="19"/>
        <v>14360</v>
      </c>
      <c r="DM28" s="114">
        <f t="shared" si="19"/>
        <v>423</v>
      </c>
      <c r="DN28" s="114">
        <f t="shared" si="19"/>
        <v>95</v>
      </c>
      <c r="DO28" s="114">
        <f t="shared" si="19"/>
        <v>423</v>
      </c>
      <c r="DP28" s="114">
        <f t="shared" si="19"/>
        <v>5514</v>
      </c>
      <c r="DQ28" s="114">
        <f t="shared" si="19"/>
        <v>1233.3694963573012</v>
      </c>
      <c r="DR28" s="114">
        <f t="shared" si="19"/>
        <v>34</v>
      </c>
      <c r="DS28" s="114">
        <f t="shared" si="19"/>
        <v>7</v>
      </c>
      <c r="DT28" s="114">
        <f t="shared" si="19"/>
        <v>27</v>
      </c>
      <c r="DU28" s="114">
        <f t="shared" si="19"/>
        <v>400</v>
      </c>
      <c r="DV28" s="114">
        <f t="shared" si="19"/>
        <v>344</v>
      </c>
      <c r="DW28" s="114">
        <f t="shared" si="19"/>
        <v>27</v>
      </c>
      <c r="DX28" s="114">
        <f t="shared" si="19"/>
        <v>5</v>
      </c>
      <c r="DY28" s="114">
        <f t="shared" si="19"/>
        <v>22</v>
      </c>
      <c r="DZ28" s="114">
        <f t="shared" si="19"/>
        <v>338</v>
      </c>
      <c r="EA28" s="114">
        <f t="shared" si="19"/>
        <v>259</v>
      </c>
      <c r="EB28" s="114">
        <f t="shared" si="19"/>
        <v>25</v>
      </c>
      <c r="EC28" s="114">
        <f t="shared" si="19"/>
        <v>25</v>
      </c>
      <c r="ED28" s="114">
        <f t="shared" si="19"/>
        <v>1957</v>
      </c>
      <c r="EE28" s="114">
        <f t="shared" si="19"/>
        <v>782.8</v>
      </c>
      <c r="EF28" s="114">
        <f t="shared" si="19"/>
        <v>86</v>
      </c>
      <c r="EG28" s="114">
        <f t="shared" si="19"/>
        <v>74</v>
      </c>
      <c r="EH28" s="114">
        <f t="shared" si="19"/>
        <v>2695</v>
      </c>
      <c r="EI28" s="114">
        <f t="shared" si="19"/>
        <v>526.42857142857144</v>
      </c>
      <c r="EJ28" s="114">
        <f>SUM(EJ5:EJ26)</f>
        <v>0</v>
      </c>
      <c r="EK28" s="114">
        <f>SUM(EK5:EK27)</f>
        <v>21893</v>
      </c>
      <c r="EL28" s="114">
        <f>SUM(EL5:EL27)</f>
        <v>53966.6</v>
      </c>
      <c r="EM28" s="114">
        <f>SUM(EM5:EM27)</f>
        <v>15127</v>
      </c>
    </row>
    <row r="29" spans="1:143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2"/>
        <v>72.180451127819538</v>
      </c>
      <c r="BX29" s="123"/>
      <c r="BY29" s="123">
        <v>560</v>
      </c>
      <c r="BZ29" s="123"/>
      <c r="CA29" s="125">
        <v>4000</v>
      </c>
      <c r="CB29" s="125">
        <v>5170</v>
      </c>
      <c r="CC29" s="109">
        <f>((BM29*0.45)+(BQ29*0.34)+(BV29/1.33*0.18)+(CB29*0.2))/DL29*10</f>
        <v>24.169953316022376</v>
      </c>
      <c r="CD29" s="125"/>
      <c r="CE29" s="125"/>
      <c r="CF29" s="125">
        <v>600</v>
      </c>
      <c r="CG29" s="125">
        <v>600</v>
      </c>
      <c r="CH29" s="127">
        <v>505</v>
      </c>
      <c r="CI29" s="127">
        <v>8096</v>
      </c>
      <c r="CJ29" s="278">
        <f>CL29+CN29</f>
        <v>8096</v>
      </c>
      <c r="CK29" s="127">
        <v>20</v>
      </c>
      <c r="CL29" s="127">
        <v>1100</v>
      </c>
      <c r="CM29" s="127"/>
      <c r="CN29" s="127">
        <v>6996</v>
      </c>
      <c r="CO29" s="127"/>
      <c r="CP29" s="127">
        <v>15391</v>
      </c>
      <c r="CQ29" s="127"/>
      <c r="CR29" s="128">
        <f t="shared" si="4"/>
        <v>21.999714122355631</v>
      </c>
      <c r="CS29" s="129"/>
      <c r="CT29" s="405">
        <f>CJ29/CI29*100</f>
        <v>100</v>
      </c>
      <c r="CU29" s="127"/>
      <c r="CV29" s="127"/>
      <c r="CW29" s="130"/>
      <c r="CX29" s="131"/>
      <c r="CY29" s="323"/>
      <c r="CZ29" s="323"/>
      <c r="DA29" s="132"/>
      <c r="DB29" s="132">
        <v>5200</v>
      </c>
      <c r="DC29" s="133"/>
      <c r="DD29" s="132"/>
      <c r="DE29" s="132"/>
      <c r="DF29" s="130"/>
      <c r="DG29" s="130"/>
      <c r="DH29" s="130"/>
      <c r="DI29" s="130"/>
      <c r="DJ29" s="279"/>
      <c r="DK29" s="279"/>
      <c r="DL29" s="135">
        <v>2163</v>
      </c>
      <c r="DM29" s="134">
        <v>553</v>
      </c>
      <c r="DN29" s="134"/>
      <c r="DO29" s="134">
        <v>549</v>
      </c>
      <c r="DP29" s="134">
        <v>7023</v>
      </c>
      <c r="DQ29" s="136">
        <f>DP29/DO29*10</f>
        <v>127.92349726775956</v>
      </c>
      <c r="DR29" s="134"/>
      <c r="DS29" s="134"/>
      <c r="DT29" s="134">
        <v>20</v>
      </c>
      <c r="DU29" s="134">
        <v>650</v>
      </c>
      <c r="DV29" s="137">
        <f>DU29/DT29*10</f>
        <v>325</v>
      </c>
      <c r="DW29" s="134"/>
      <c r="DX29" s="134"/>
      <c r="DY29" s="134">
        <v>16</v>
      </c>
      <c r="DZ29" s="134">
        <v>384</v>
      </c>
      <c r="EA29" s="137">
        <f>DZ29/DY29*10</f>
        <v>240</v>
      </c>
      <c r="EB29" s="134"/>
      <c r="EC29" s="134">
        <v>27</v>
      </c>
      <c r="ED29" s="134">
        <v>832</v>
      </c>
      <c r="EE29" s="137">
        <f>ED29/EC29*10</f>
        <v>308.14814814814815</v>
      </c>
      <c r="EF29" s="134"/>
      <c r="EG29" s="134">
        <f>DT29+DY29+EC29</f>
        <v>63</v>
      </c>
      <c r="EH29" s="134">
        <f>DU29+DZ29+ED29</f>
        <v>1866</v>
      </c>
      <c r="EI29" s="137">
        <f>EH29/EG29*10</f>
        <v>296.1904761904762</v>
      </c>
    </row>
    <row r="30" spans="1:143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44038</v>
      </c>
      <c r="BW30" s="146">
        <f t="shared" si="12"/>
        <v>60.326027397260276</v>
      </c>
      <c r="BX30" s="145"/>
      <c r="BY30" s="145">
        <v>9386</v>
      </c>
      <c r="BZ30" s="145"/>
      <c r="CA30" s="147">
        <v>20653</v>
      </c>
      <c r="CB30" s="147">
        <v>11165</v>
      </c>
      <c r="CC30" s="148">
        <v>23.8</v>
      </c>
      <c r="CD30" s="147"/>
      <c r="CE30" s="147"/>
      <c r="CF30" s="147">
        <v>6760</v>
      </c>
      <c r="CG30" s="147">
        <v>7600</v>
      </c>
      <c r="CH30" s="147">
        <v>6654</v>
      </c>
      <c r="CI30" s="147">
        <v>24880</v>
      </c>
      <c r="CJ30" s="147"/>
      <c r="CK30" s="147"/>
      <c r="CL30" s="147">
        <v>173</v>
      </c>
      <c r="CM30" s="147"/>
      <c r="CN30" s="147">
        <v>13356</v>
      </c>
      <c r="CO30" s="147"/>
      <c r="CP30" s="147">
        <v>16762</v>
      </c>
      <c r="CQ30" s="147"/>
      <c r="CR30" s="128">
        <f t="shared" si="4"/>
        <v>12.55016471997604</v>
      </c>
      <c r="CS30" s="149"/>
      <c r="CT30" s="149">
        <v>54</v>
      </c>
      <c r="CU30" s="147"/>
      <c r="CV30" s="147">
        <v>700</v>
      </c>
      <c r="CW30" s="147">
        <v>195</v>
      </c>
      <c r="CX30" s="150"/>
      <c r="CY30" s="150"/>
      <c r="CZ30" s="150"/>
      <c r="DA30" s="147">
        <v>21035</v>
      </c>
      <c r="DB30" s="147">
        <v>16991</v>
      </c>
      <c r="DC30" s="151">
        <f t="shared" si="8"/>
        <v>80.774898977893983</v>
      </c>
      <c r="DD30" s="147"/>
      <c r="DE30" s="147"/>
      <c r="DF30" s="147">
        <v>1274</v>
      </c>
      <c r="DG30" s="147">
        <v>997</v>
      </c>
      <c r="DH30" s="147">
        <v>5964</v>
      </c>
      <c r="DI30" s="147">
        <v>5915</v>
      </c>
      <c r="DJ30" s="143">
        <v>13</v>
      </c>
      <c r="DK30" s="143">
        <v>48</v>
      </c>
    </row>
    <row r="31" spans="1:143" ht="12.75" customHeight="1" x14ac:dyDescent="0.3">
      <c r="B31" s="155"/>
      <c r="C31" s="156"/>
      <c r="Y31" s="135"/>
      <c r="EK31" s="163"/>
      <c r="EL31" s="163"/>
    </row>
    <row r="32" spans="1:143" ht="12.75" customHeight="1" x14ac:dyDescent="0.3">
      <c r="B32" s="155"/>
      <c r="C32" s="156"/>
      <c r="EK32" s="163"/>
      <c r="EL32" s="163"/>
    </row>
    <row r="33" spans="2:142" ht="12.75" customHeight="1" x14ac:dyDescent="0.3">
      <c r="B33" s="155"/>
      <c r="C33" s="156"/>
      <c r="EK33" s="163"/>
      <c r="EL33" s="163"/>
    </row>
    <row r="34" spans="2:142" ht="12.75" customHeight="1" x14ac:dyDescent="0.3">
      <c r="B34" s="155"/>
      <c r="C34" s="156"/>
      <c r="EK34" s="163"/>
      <c r="EL34" s="163"/>
    </row>
    <row r="35" spans="2:142" ht="12.75" customHeight="1" x14ac:dyDescent="0.3">
      <c r="B35" s="155"/>
      <c r="C35" s="156"/>
      <c r="CV35" s="164"/>
      <c r="EK35" s="163"/>
      <c r="EL35" s="163"/>
    </row>
    <row r="36" spans="2:142" ht="12.75" customHeight="1" x14ac:dyDescent="0.3">
      <c r="B36" s="155"/>
      <c r="C36" s="156"/>
      <c r="EK36" s="163"/>
      <c r="EL36" s="163"/>
    </row>
    <row r="37" spans="2:142" x14ac:dyDescent="0.3">
      <c r="EK37" s="163"/>
      <c r="EL37" s="163"/>
    </row>
    <row r="38" spans="2:142" x14ac:dyDescent="0.3">
      <c r="EK38" s="163"/>
      <c r="EL38" s="163"/>
    </row>
    <row r="39" spans="2:142" x14ac:dyDescent="0.3">
      <c r="EK39" s="163"/>
      <c r="EL39" s="163"/>
    </row>
    <row r="40" spans="2:142" x14ac:dyDescent="0.3">
      <c r="EK40" s="163"/>
      <c r="EL40" s="163"/>
    </row>
    <row r="41" spans="2:142" x14ac:dyDescent="0.3">
      <c r="EK41" s="163"/>
      <c r="EL41" s="163"/>
    </row>
    <row r="42" spans="2:142" x14ac:dyDescent="0.3">
      <c r="EK42" s="163"/>
      <c r="EL42" s="163"/>
    </row>
    <row r="43" spans="2:142" x14ac:dyDescent="0.3">
      <c r="EK43" s="163"/>
      <c r="EL43" s="163"/>
    </row>
    <row r="44" spans="2:142" x14ac:dyDescent="0.3">
      <c r="EK44" s="163"/>
      <c r="EL44" s="163"/>
    </row>
    <row r="45" spans="2:142" x14ac:dyDescent="0.3">
      <c r="EK45" s="163"/>
      <c r="EL45" s="163"/>
    </row>
    <row r="46" spans="2:142" x14ac:dyDescent="0.3">
      <c r="EK46" s="163"/>
      <c r="EL46" s="163"/>
    </row>
    <row r="47" spans="2:142" x14ac:dyDescent="0.3">
      <c r="EK47" s="163"/>
      <c r="EL47" s="163"/>
    </row>
  </sheetData>
  <mergeCells count="76">
    <mergeCell ref="DR3:DV3"/>
    <mergeCell ref="DW3:EA3"/>
    <mergeCell ref="EB3:EE3"/>
    <mergeCell ref="AX3:AX4"/>
    <mergeCell ref="AY3:AY4"/>
    <mergeCell ref="AZ3:AZ4"/>
    <mergeCell ref="BA3:BA4"/>
    <mergeCell ref="BL3:BO3"/>
    <mergeCell ref="BP3:BS3"/>
    <mergeCell ref="AP3:AP4"/>
    <mergeCell ref="AS3:AS4"/>
    <mergeCell ref="AT3:AT4"/>
    <mergeCell ref="AU3:AU4"/>
    <mergeCell ref="AV3:AV4"/>
    <mergeCell ref="AW3:AW4"/>
    <mergeCell ref="DM2:DQ3"/>
    <mergeCell ref="DR2:EE2"/>
    <mergeCell ref="EF2:EI3"/>
    <mergeCell ref="E3:H3"/>
    <mergeCell ref="I3:J3"/>
    <mergeCell ref="K3:M3"/>
    <mergeCell ref="N3:O3"/>
    <mergeCell ref="AD3:AD4"/>
    <mergeCell ref="AE3:AE4"/>
    <mergeCell ref="AF3:AF4"/>
    <mergeCell ref="CV2:CX3"/>
    <mergeCell ref="CY2:CZ3"/>
    <mergeCell ref="DA2:DD3"/>
    <mergeCell ref="DE2:DE4"/>
    <mergeCell ref="DF2:DK2"/>
    <mergeCell ref="DL2:DL4"/>
    <mergeCell ref="DF3:DG3"/>
    <mergeCell ref="DH3:DI3"/>
    <mergeCell ref="DJ3:DJ4"/>
    <mergeCell ref="DK3:DK4"/>
    <mergeCell ref="CC2:CC4"/>
    <mergeCell ref="CD2:CD4"/>
    <mergeCell ref="CE2:CE3"/>
    <mergeCell ref="CF2:CF4"/>
    <mergeCell ref="CG2:CH3"/>
    <mergeCell ref="CI2:CU3"/>
    <mergeCell ref="BC2:BE3"/>
    <mergeCell ref="BF2:BG3"/>
    <mergeCell ref="BH2:BK3"/>
    <mergeCell ref="BL2:BW2"/>
    <mergeCell ref="BY2:BY4"/>
    <mergeCell ref="BZ2:CB2"/>
    <mergeCell ref="BT3:BX3"/>
    <mergeCell ref="BZ3:CB3"/>
    <mergeCell ref="AL2:AM2"/>
    <mergeCell ref="AN2:AP2"/>
    <mergeCell ref="AQ2:AR3"/>
    <mergeCell ref="AS2:AW2"/>
    <mergeCell ref="AX2:BA2"/>
    <mergeCell ref="BB2:BB4"/>
    <mergeCell ref="AL3:AL4"/>
    <mergeCell ref="AM3:AM4"/>
    <mergeCell ref="AN3:AN4"/>
    <mergeCell ref="AO3:AO4"/>
    <mergeCell ref="Z2:AA2"/>
    <mergeCell ref="AB2:AC2"/>
    <mergeCell ref="AD2:AG2"/>
    <mergeCell ref="AH2:AH4"/>
    <mergeCell ref="AI2:AI4"/>
    <mergeCell ref="AJ2:AK3"/>
    <mergeCell ref="AG3:AG4"/>
    <mergeCell ref="B1:DD1"/>
    <mergeCell ref="A2:A4"/>
    <mergeCell ref="B2:B4"/>
    <mergeCell ref="C2:D2"/>
    <mergeCell ref="E2:J2"/>
    <mergeCell ref="K2:O2"/>
    <mergeCell ref="P2:P4"/>
    <mergeCell ref="Q2:S3"/>
    <mergeCell ref="U2:V2"/>
    <mergeCell ref="W2:Y2"/>
  </mergeCells>
  <pageMargins left="0.51181102362204722" right="0.11811023622047245" top="0.55118110236220474" bottom="0.55118110236220474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49"/>
  <sheetViews>
    <sheetView view="pageBreakPreview" zoomScale="59" zoomScaleNormal="43" zoomScaleSheetLayoutView="59" zoomScalePageLayoutView="29" workbookViewId="0">
      <pane xSplit="77" ySplit="4" topLeftCell="CF5" activePane="bottomRight" state="frozen"/>
      <selection pane="topRight" activeCell="BZ1" sqref="BZ1"/>
      <selection pane="bottomLeft" activeCell="A5" sqref="A5"/>
      <selection pane="bottomRight" activeCell="DF7" sqref="DF7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8.554687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10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8.554687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7" width="9.77734375" style="162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58" width="5.88671875" style="162" customWidth="1"/>
    <col min="359" max="359" width="10" style="162" customWidth="1"/>
    <col min="360" max="360" width="9.5546875" style="162" customWidth="1"/>
    <col min="361" max="361" width="7.109375" style="162" customWidth="1"/>
    <col min="362" max="362" width="7.21875" style="162" customWidth="1"/>
    <col min="363" max="363" width="8.44140625" style="162" customWidth="1"/>
    <col min="364" max="364" width="8.88671875" style="162" customWidth="1"/>
    <col min="365" max="365" width="8.33203125" style="162" customWidth="1"/>
    <col min="366" max="366" width="9.21875" style="162" customWidth="1"/>
    <col min="367" max="367" width="7.109375" style="162" customWidth="1"/>
    <col min="368" max="368" width="7.6640625" style="162" customWidth="1"/>
    <col min="369" max="392" width="0" style="162" hidden="1" customWidth="1"/>
    <col min="393" max="393" width="9.109375" style="162" customWidth="1"/>
    <col min="394" max="394" width="13.109375" style="162" customWidth="1"/>
    <col min="395" max="397" width="9.44140625" style="162" bestFit="1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8.554687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3" width="9.77734375" style="162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4" width="5.88671875" style="162" customWidth="1"/>
    <col min="615" max="615" width="10" style="162" customWidth="1"/>
    <col min="616" max="616" width="9.5546875" style="162" customWidth="1"/>
    <col min="617" max="617" width="7.109375" style="162" customWidth="1"/>
    <col min="618" max="618" width="7.21875" style="162" customWidth="1"/>
    <col min="619" max="619" width="8.44140625" style="162" customWidth="1"/>
    <col min="620" max="620" width="8.88671875" style="162" customWidth="1"/>
    <col min="621" max="621" width="8.33203125" style="162" customWidth="1"/>
    <col min="622" max="622" width="9.21875" style="162" customWidth="1"/>
    <col min="623" max="623" width="7.109375" style="162" customWidth="1"/>
    <col min="624" max="624" width="7.6640625" style="162" customWidth="1"/>
    <col min="625" max="648" width="0" style="162" hidden="1" customWidth="1"/>
    <col min="649" max="649" width="9.109375" style="162" customWidth="1"/>
    <col min="650" max="650" width="13.109375" style="162" customWidth="1"/>
    <col min="651" max="653" width="9.44140625" style="162" bestFit="1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8.554687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9" width="9.77734375" style="162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0" width="5.88671875" style="162" customWidth="1"/>
    <col min="871" max="871" width="10" style="162" customWidth="1"/>
    <col min="872" max="872" width="9.5546875" style="162" customWidth="1"/>
    <col min="873" max="873" width="7.109375" style="162" customWidth="1"/>
    <col min="874" max="874" width="7.21875" style="162" customWidth="1"/>
    <col min="875" max="875" width="8.44140625" style="162" customWidth="1"/>
    <col min="876" max="876" width="8.88671875" style="162" customWidth="1"/>
    <col min="877" max="877" width="8.33203125" style="162" customWidth="1"/>
    <col min="878" max="878" width="9.21875" style="162" customWidth="1"/>
    <col min="879" max="879" width="7.109375" style="162" customWidth="1"/>
    <col min="880" max="880" width="7.6640625" style="162" customWidth="1"/>
    <col min="881" max="904" width="0" style="162" hidden="1" customWidth="1"/>
    <col min="905" max="905" width="9.109375" style="162" customWidth="1"/>
    <col min="906" max="906" width="13.109375" style="162" customWidth="1"/>
    <col min="907" max="909" width="9.44140625" style="162" bestFit="1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8.554687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5" width="9.77734375" style="162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6" width="5.88671875" style="162" customWidth="1"/>
    <col min="1127" max="1127" width="10" style="162" customWidth="1"/>
    <col min="1128" max="1128" width="9.5546875" style="162" customWidth="1"/>
    <col min="1129" max="1129" width="7.109375" style="162" customWidth="1"/>
    <col min="1130" max="1130" width="7.21875" style="162" customWidth="1"/>
    <col min="1131" max="1131" width="8.44140625" style="162" customWidth="1"/>
    <col min="1132" max="1132" width="8.88671875" style="162" customWidth="1"/>
    <col min="1133" max="1133" width="8.33203125" style="162" customWidth="1"/>
    <col min="1134" max="1134" width="9.21875" style="162" customWidth="1"/>
    <col min="1135" max="1135" width="7.109375" style="162" customWidth="1"/>
    <col min="1136" max="1136" width="7.6640625" style="162" customWidth="1"/>
    <col min="1137" max="1160" width="0" style="162" hidden="1" customWidth="1"/>
    <col min="1161" max="1161" width="9.109375" style="162" customWidth="1"/>
    <col min="1162" max="1162" width="13.109375" style="162" customWidth="1"/>
    <col min="1163" max="1165" width="9.44140625" style="162" bestFit="1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8.554687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1" width="9.77734375" style="162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2" width="5.88671875" style="162" customWidth="1"/>
    <col min="1383" max="1383" width="10" style="162" customWidth="1"/>
    <col min="1384" max="1384" width="9.5546875" style="162" customWidth="1"/>
    <col min="1385" max="1385" width="7.109375" style="162" customWidth="1"/>
    <col min="1386" max="1386" width="7.21875" style="162" customWidth="1"/>
    <col min="1387" max="1387" width="8.44140625" style="162" customWidth="1"/>
    <col min="1388" max="1388" width="8.88671875" style="162" customWidth="1"/>
    <col min="1389" max="1389" width="8.33203125" style="162" customWidth="1"/>
    <col min="1390" max="1390" width="9.21875" style="162" customWidth="1"/>
    <col min="1391" max="1391" width="7.109375" style="162" customWidth="1"/>
    <col min="1392" max="1392" width="7.6640625" style="162" customWidth="1"/>
    <col min="1393" max="1416" width="0" style="162" hidden="1" customWidth="1"/>
    <col min="1417" max="1417" width="9.109375" style="162" customWidth="1"/>
    <col min="1418" max="1418" width="13.109375" style="162" customWidth="1"/>
    <col min="1419" max="1421" width="9.44140625" style="162" bestFit="1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8.554687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7" width="9.77734375" style="162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38" width="5.88671875" style="162" customWidth="1"/>
    <col min="1639" max="1639" width="10" style="162" customWidth="1"/>
    <col min="1640" max="1640" width="9.5546875" style="162" customWidth="1"/>
    <col min="1641" max="1641" width="7.109375" style="162" customWidth="1"/>
    <col min="1642" max="1642" width="7.21875" style="162" customWidth="1"/>
    <col min="1643" max="1643" width="8.44140625" style="162" customWidth="1"/>
    <col min="1644" max="1644" width="8.88671875" style="162" customWidth="1"/>
    <col min="1645" max="1645" width="8.33203125" style="162" customWidth="1"/>
    <col min="1646" max="1646" width="9.21875" style="162" customWidth="1"/>
    <col min="1647" max="1647" width="7.109375" style="162" customWidth="1"/>
    <col min="1648" max="1648" width="7.6640625" style="162" customWidth="1"/>
    <col min="1649" max="1672" width="0" style="162" hidden="1" customWidth="1"/>
    <col min="1673" max="1673" width="9.109375" style="162" customWidth="1"/>
    <col min="1674" max="1674" width="13.109375" style="162" customWidth="1"/>
    <col min="1675" max="1677" width="9.44140625" style="162" bestFit="1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8.554687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3" width="9.77734375" style="162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4" width="5.88671875" style="162" customWidth="1"/>
    <col min="1895" max="1895" width="10" style="162" customWidth="1"/>
    <col min="1896" max="1896" width="9.5546875" style="162" customWidth="1"/>
    <col min="1897" max="1897" width="7.109375" style="162" customWidth="1"/>
    <col min="1898" max="1898" width="7.21875" style="162" customWidth="1"/>
    <col min="1899" max="1899" width="8.44140625" style="162" customWidth="1"/>
    <col min="1900" max="1900" width="8.88671875" style="162" customWidth="1"/>
    <col min="1901" max="1901" width="8.33203125" style="162" customWidth="1"/>
    <col min="1902" max="1902" width="9.21875" style="162" customWidth="1"/>
    <col min="1903" max="1903" width="7.109375" style="162" customWidth="1"/>
    <col min="1904" max="1904" width="7.6640625" style="162" customWidth="1"/>
    <col min="1905" max="1928" width="0" style="162" hidden="1" customWidth="1"/>
    <col min="1929" max="1929" width="9.109375" style="162" customWidth="1"/>
    <col min="1930" max="1930" width="13.109375" style="162" customWidth="1"/>
    <col min="1931" max="1933" width="9.44140625" style="162" bestFit="1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8.554687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9" width="9.77734375" style="162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0" width="5.88671875" style="162" customWidth="1"/>
    <col min="2151" max="2151" width="10" style="162" customWidth="1"/>
    <col min="2152" max="2152" width="9.5546875" style="162" customWidth="1"/>
    <col min="2153" max="2153" width="7.109375" style="162" customWidth="1"/>
    <col min="2154" max="2154" width="7.21875" style="162" customWidth="1"/>
    <col min="2155" max="2155" width="8.44140625" style="162" customWidth="1"/>
    <col min="2156" max="2156" width="8.88671875" style="162" customWidth="1"/>
    <col min="2157" max="2157" width="8.33203125" style="162" customWidth="1"/>
    <col min="2158" max="2158" width="9.21875" style="162" customWidth="1"/>
    <col min="2159" max="2159" width="7.109375" style="162" customWidth="1"/>
    <col min="2160" max="2160" width="7.6640625" style="162" customWidth="1"/>
    <col min="2161" max="2184" width="0" style="162" hidden="1" customWidth="1"/>
    <col min="2185" max="2185" width="9.109375" style="162" customWidth="1"/>
    <col min="2186" max="2186" width="13.109375" style="162" customWidth="1"/>
    <col min="2187" max="2189" width="9.44140625" style="162" bestFit="1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8.554687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5" width="9.77734375" style="162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6" width="5.88671875" style="162" customWidth="1"/>
    <col min="2407" max="2407" width="10" style="162" customWidth="1"/>
    <col min="2408" max="2408" width="9.5546875" style="162" customWidth="1"/>
    <col min="2409" max="2409" width="7.109375" style="162" customWidth="1"/>
    <col min="2410" max="2410" width="7.21875" style="162" customWidth="1"/>
    <col min="2411" max="2411" width="8.44140625" style="162" customWidth="1"/>
    <col min="2412" max="2412" width="8.88671875" style="162" customWidth="1"/>
    <col min="2413" max="2413" width="8.33203125" style="162" customWidth="1"/>
    <col min="2414" max="2414" width="9.21875" style="162" customWidth="1"/>
    <col min="2415" max="2415" width="7.109375" style="162" customWidth="1"/>
    <col min="2416" max="2416" width="7.6640625" style="162" customWidth="1"/>
    <col min="2417" max="2440" width="0" style="162" hidden="1" customWidth="1"/>
    <col min="2441" max="2441" width="9.109375" style="162" customWidth="1"/>
    <col min="2442" max="2442" width="13.109375" style="162" customWidth="1"/>
    <col min="2443" max="2445" width="9.44140625" style="162" bestFit="1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8.554687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1" width="9.77734375" style="162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2" width="5.88671875" style="162" customWidth="1"/>
    <col min="2663" max="2663" width="10" style="162" customWidth="1"/>
    <col min="2664" max="2664" width="9.5546875" style="162" customWidth="1"/>
    <col min="2665" max="2665" width="7.109375" style="162" customWidth="1"/>
    <col min="2666" max="2666" width="7.21875" style="162" customWidth="1"/>
    <col min="2667" max="2667" width="8.44140625" style="162" customWidth="1"/>
    <col min="2668" max="2668" width="8.88671875" style="162" customWidth="1"/>
    <col min="2669" max="2669" width="8.33203125" style="162" customWidth="1"/>
    <col min="2670" max="2670" width="9.21875" style="162" customWidth="1"/>
    <col min="2671" max="2671" width="7.109375" style="162" customWidth="1"/>
    <col min="2672" max="2672" width="7.6640625" style="162" customWidth="1"/>
    <col min="2673" max="2696" width="0" style="162" hidden="1" customWidth="1"/>
    <col min="2697" max="2697" width="9.109375" style="162" customWidth="1"/>
    <col min="2698" max="2698" width="13.109375" style="162" customWidth="1"/>
    <col min="2699" max="2701" width="9.44140625" style="162" bestFit="1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8.554687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7" width="9.77734375" style="162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18" width="5.88671875" style="162" customWidth="1"/>
    <col min="2919" max="2919" width="10" style="162" customWidth="1"/>
    <col min="2920" max="2920" width="9.5546875" style="162" customWidth="1"/>
    <col min="2921" max="2921" width="7.109375" style="162" customWidth="1"/>
    <col min="2922" max="2922" width="7.21875" style="162" customWidth="1"/>
    <col min="2923" max="2923" width="8.44140625" style="162" customWidth="1"/>
    <col min="2924" max="2924" width="8.88671875" style="162" customWidth="1"/>
    <col min="2925" max="2925" width="8.33203125" style="162" customWidth="1"/>
    <col min="2926" max="2926" width="9.21875" style="162" customWidth="1"/>
    <col min="2927" max="2927" width="7.109375" style="162" customWidth="1"/>
    <col min="2928" max="2928" width="7.6640625" style="162" customWidth="1"/>
    <col min="2929" max="2952" width="0" style="162" hidden="1" customWidth="1"/>
    <col min="2953" max="2953" width="9.109375" style="162" customWidth="1"/>
    <col min="2954" max="2954" width="13.109375" style="162" customWidth="1"/>
    <col min="2955" max="2957" width="9.44140625" style="162" bestFit="1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8.554687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3" width="9.77734375" style="162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4" width="5.88671875" style="162" customWidth="1"/>
    <col min="3175" max="3175" width="10" style="162" customWidth="1"/>
    <col min="3176" max="3176" width="9.5546875" style="162" customWidth="1"/>
    <col min="3177" max="3177" width="7.109375" style="162" customWidth="1"/>
    <col min="3178" max="3178" width="7.21875" style="162" customWidth="1"/>
    <col min="3179" max="3179" width="8.44140625" style="162" customWidth="1"/>
    <col min="3180" max="3180" width="8.88671875" style="162" customWidth="1"/>
    <col min="3181" max="3181" width="8.33203125" style="162" customWidth="1"/>
    <col min="3182" max="3182" width="9.21875" style="162" customWidth="1"/>
    <col min="3183" max="3183" width="7.109375" style="162" customWidth="1"/>
    <col min="3184" max="3184" width="7.6640625" style="162" customWidth="1"/>
    <col min="3185" max="3208" width="0" style="162" hidden="1" customWidth="1"/>
    <col min="3209" max="3209" width="9.109375" style="162" customWidth="1"/>
    <col min="3210" max="3210" width="13.109375" style="162" customWidth="1"/>
    <col min="3211" max="3213" width="9.44140625" style="162" bestFit="1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8.554687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9" width="9.77734375" style="162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0" width="5.88671875" style="162" customWidth="1"/>
    <col min="3431" max="3431" width="10" style="162" customWidth="1"/>
    <col min="3432" max="3432" width="9.5546875" style="162" customWidth="1"/>
    <col min="3433" max="3433" width="7.109375" style="162" customWidth="1"/>
    <col min="3434" max="3434" width="7.21875" style="162" customWidth="1"/>
    <col min="3435" max="3435" width="8.44140625" style="162" customWidth="1"/>
    <col min="3436" max="3436" width="8.88671875" style="162" customWidth="1"/>
    <col min="3437" max="3437" width="8.33203125" style="162" customWidth="1"/>
    <col min="3438" max="3438" width="9.21875" style="162" customWidth="1"/>
    <col min="3439" max="3439" width="7.109375" style="162" customWidth="1"/>
    <col min="3440" max="3440" width="7.6640625" style="162" customWidth="1"/>
    <col min="3441" max="3464" width="0" style="162" hidden="1" customWidth="1"/>
    <col min="3465" max="3465" width="9.109375" style="162" customWidth="1"/>
    <col min="3466" max="3466" width="13.109375" style="162" customWidth="1"/>
    <col min="3467" max="3469" width="9.44140625" style="162" bestFit="1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8.554687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5" width="9.77734375" style="162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6" width="5.88671875" style="162" customWidth="1"/>
    <col min="3687" max="3687" width="10" style="162" customWidth="1"/>
    <col min="3688" max="3688" width="9.5546875" style="162" customWidth="1"/>
    <col min="3689" max="3689" width="7.109375" style="162" customWidth="1"/>
    <col min="3690" max="3690" width="7.21875" style="162" customWidth="1"/>
    <col min="3691" max="3691" width="8.44140625" style="162" customWidth="1"/>
    <col min="3692" max="3692" width="8.88671875" style="162" customWidth="1"/>
    <col min="3693" max="3693" width="8.33203125" style="162" customWidth="1"/>
    <col min="3694" max="3694" width="9.21875" style="162" customWidth="1"/>
    <col min="3695" max="3695" width="7.109375" style="162" customWidth="1"/>
    <col min="3696" max="3696" width="7.6640625" style="162" customWidth="1"/>
    <col min="3697" max="3720" width="0" style="162" hidden="1" customWidth="1"/>
    <col min="3721" max="3721" width="9.109375" style="162" customWidth="1"/>
    <col min="3722" max="3722" width="13.109375" style="162" customWidth="1"/>
    <col min="3723" max="3725" width="9.44140625" style="162" bestFit="1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8.554687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1" width="9.77734375" style="162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2" width="5.88671875" style="162" customWidth="1"/>
    <col min="3943" max="3943" width="10" style="162" customWidth="1"/>
    <col min="3944" max="3944" width="9.5546875" style="162" customWidth="1"/>
    <col min="3945" max="3945" width="7.109375" style="162" customWidth="1"/>
    <col min="3946" max="3946" width="7.21875" style="162" customWidth="1"/>
    <col min="3947" max="3947" width="8.44140625" style="162" customWidth="1"/>
    <col min="3948" max="3948" width="8.88671875" style="162" customWidth="1"/>
    <col min="3949" max="3949" width="8.33203125" style="162" customWidth="1"/>
    <col min="3950" max="3950" width="9.21875" style="162" customWidth="1"/>
    <col min="3951" max="3951" width="7.109375" style="162" customWidth="1"/>
    <col min="3952" max="3952" width="7.6640625" style="162" customWidth="1"/>
    <col min="3953" max="3976" width="0" style="162" hidden="1" customWidth="1"/>
    <col min="3977" max="3977" width="9.109375" style="162" customWidth="1"/>
    <col min="3978" max="3978" width="13.109375" style="162" customWidth="1"/>
    <col min="3979" max="3981" width="9.44140625" style="162" bestFit="1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8.554687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7" width="9.77734375" style="162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198" width="5.88671875" style="162" customWidth="1"/>
    <col min="4199" max="4199" width="10" style="162" customWidth="1"/>
    <col min="4200" max="4200" width="9.5546875" style="162" customWidth="1"/>
    <col min="4201" max="4201" width="7.109375" style="162" customWidth="1"/>
    <col min="4202" max="4202" width="7.21875" style="162" customWidth="1"/>
    <col min="4203" max="4203" width="8.44140625" style="162" customWidth="1"/>
    <col min="4204" max="4204" width="8.88671875" style="162" customWidth="1"/>
    <col min="4205" max="4205" width="8.33203125" style="162" customWidth="1"/>
    <col min="4206" max="4206" width="9.21875" style="162" customWidth="1"/>
    <col min="4207" max="4207" width="7.109375" style="162" customWidth="1"/>
    <col min="4208" max="4208" width="7.6640625" style="162" customWidth="1"/>
    <col min="4209" max="4232" width="0" style="162" hidden="1" customWidth="1"/>
    <col min="4233" max="4233" width="9.109375" style="162" customWidth="1"/>
    <col min="4234" max="4234" width="13.109375" style="162" customWidth="1"/>
    <col min="4235" max="4237" width="9.44140625" style="162" bestFit="1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8.554687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3" width="9.77734375" style="162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4" width="5.88671875" style="162" customWidth="1"/>
    <col min="4455" max="4455" width="10" style="162" customWidth="1"/>
    <col min="4456" max="4456" width="9.5546875" style="162" customWidth="1"/>
    <col min="4457" max="4457" width="7.109375" style="162" customWidth="1"/>
    <col min="4458" max="4458" width="7.21875" style="162" customWidth="1"/>
    <col min="4459" max="4459" width="8.44140625" style="162" customWidth="1"/>
    <col min="4460" max="4460" width="8.88671875" style="162" customWidth="1"/>
    <col min="4461" max="4461" width="8.33203125" style="162" customWidth="1"/>
    <col min="4462" max="4462" width="9.21875" style="162" customWidth="1"/>
    <col min="4463" max="4463" width="7.109375" style="162" customWidth="1"/>
    <col min="4464" max="4464" width="7.6640625" style="162" customWidth="1"/>
    <col min="4465" max="4488" width="0" style="162" hidden="1" customWidth="1"/>
    <col min="4489" max="4489" width="9.109375" style="162" customWidth="1"/>
    <col min="4490" max="4490" width="13.109375" style="162" customWidth="1"/>
    <col min="4491" max="4493" width="9.44140625" style="162" bestFit="1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8.554687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9" width="9.77734375" style="162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0" width="5.88671875" style="162" customWidth="1"/>
    <col min="4711" max="4711" width="10" style="162" customWidth="1"/>
    <col min="4712" max="4712" width="9.5546875" style="162" customWidth="1"/>
    <col min="4713" max="4713" width="7.109375" style="162" customWidth="1"/>
    <col min="4714" max="4714" width="7.21875" style="162" customWidth="1"/>
    <col min="4715" max="4715" width="8.44140625" style="162" customWidth="1"/>
    <col min="4716" max="4716" width="8.88671875" style="162" customWidth="1"/>
    <col min="4717" max="4717" width="8.33203125" style="162" customWidth="1"/>
    <col min="4718" max="4718" width="9.21875" style="162" customWidth="1"/>
    <col min="4719" max="4719" width="7.109375" style="162" customWidth="1"/>
    <col min="4720" max="4720" width="7.6640625" style="162" customWidth="1"/>
    <col min="4721" max="4744" width="0" style="162" hidden="1" customWidth="1"/>
    <col min="4745" max="4745" width="9.109375" style="162" customWidth="1"/>
    <col min="4746" max="4746" width="13.109375" style="162" customWidth="1"/>
    <col min="4747" max="4749" width="9.44140625" style="162" bestFit="1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8.554687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5" width="9.77734375" style="162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6" width="5.88671875" style="162" customWidth="1"/>
    <col min="4967" max="4967" width="10" style="162" customWidth="1"/>
    <col min="4968" max="4968" width="9.5546875" style="162" customWidth="1"/>
    <col min="4969" max="4969" width="7.109375" style="162" customWidth="1"/>
    <col min="4970" max="4970" width="7.21875" style="162" customWidth="1"/>
    <col min="4971" max="4971" width="8.44140625" style="162" customWidth="1"/>
    <col min="4972" max="4972" width="8.88671875" style="162" customWidth="1"/>
    <col min="4973" max="4973" width="8.33203125" style="162" customWidth="1"/>
    <col min="4974" max="4974" width="9.21875" style="162" customWidth="1"/>
    <col min="4975" max="4975" width="7.109375" style="162" customWidth="1"/>
    <col min="4976" max="4976" width="7.6640625" style="162" customWidth="1"/>
    <col min="4977" max="5000" width="0" style="162" hidden="1" customWidth="1"/>
    <col min="5001" max="5001" width="9.109375" style="162" customWidth="1"/>
    <col min="5002" max="5002" width="13.109375" style="162" customWidth="1"/>
    <col min="5003" max="5005" width="9.44140625" style="162" bestFit="1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8.554687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1" width="9.77734375" style="162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2" width="5.88671875" style="162" customWidth="1"/>
    <col min="5223" max="5223" width="10" style="162" customWidth="1"/>
    <col min="5224" max="5224" width="9.5546875" style="162" customWidth="1"/>
    <col min="5225" max="5225" width="7.109375" style="162" customWidth="1"/>
    <col min="5226" max="5226" width="7.21875" style="162" customWidth="1"/>
    <col min="5227" max="5227" width="8.44140625" style="162" customWidth="1"/>
    <col min="5228" max="5228" width="8.88671875" style="162" customWidth="1"/>
    <col min="5229" max="5229" width="8.33203125" style="162" customWidth="1"/>
    <col min="5230" max="5230" width="9.21875" style="162" customWidth="1"/>
    <col min="5231" max="5231" width="7.109375" style="162" customWidth="1"/>
    <col min="5232" max="5232" width="7.6640625" style="162" customWidth="1"/>
    <col min="5233" max="5256" width="0" style="162" hidden="1" customWidth="1"/>
    <col min="5257" max="5257" width="9.109375" style="162" customWidth="1"/>
    <col min="5258" max="5258" width="13.109375" style="162" customWidth="1"/>
    <col min="5259" max="5261" width="9.44140625" style="162" bestFit="1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8.554687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7" width="9.77734375" style="162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78" width="5.88671875" style="162" customWidth="1"/>
    <col min="5479" max="5479" width="10" style="162" customWidth="1"/>
    <col min="5480" max="5480" width="9.5546875" style="162" customWidth="1"/>
    <col min="5481" max="5481" width="7.109375" style="162" customWidth="1"/>
    <col min="5482" max="5482" width="7.21875" style="162" customWidth="1"/>
    <col min="5483" max="5483" width="8.44140625" style="162" customWidth="1"/>
    <col min="5484" max="5484" width="8.88671875" style="162" customWidth="1"/>
    <col min="5485" max="5485" width="8.33203125" style="162" customWidth="1"/>
    <col min="5486" max="5486" width="9.21875" style="162" customWidth="1"/>
    <col min="5487" max="5487" width="7.109375" style="162" customWidth="1"/>
    <col min="5488" max="5488" width="7.6640625" style="162" customWidth="1"/>
    <col min="5489" max="5512" width="0" style="162" hidden="1" customWidth="1"/>
    <col min="5513" max="5513" width="9.109375" style="162" customWidth="1"/>
    <col min="5514" max="5514" width="13.109375" style="162" customWidth="1"/>
    <col min="5515" max="5517" width="9.44140625" style="162" bestFit="1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8.554687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3" width="9.77734375" style="162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4" width="5.88671875" style="162" customWidth="1"/>
    <col min="5735" max="5735" width="10" style="162" customWidth="1"/>
    <col min="5736" max="5736" width="9.5546875" style="162" customWidth="1"/>
    <col min="5737" max="5737" width="7.109375" style="162" customWidth="1"/>
    <col min="5738" max="5738" width="7.21875" style="162" customWidth="1"/>
    <col min="5739" max="5739" width="8.44140625" style="162" customWidth="1"/>
    <col min="5740" max="5740" width="8.88671875" style="162" customWidth="1"/>
    <col min="5741" max="5741" width="8.33203125" style="162" customWidth="1"/>
    <col min="5742" max="5742" width="9.21875" style="162" customWidth="1"/>
    <col min="5743" max="5743" width="7.109375" style="162" customWidth="1"/>
    <col min="5744" max="5744" width="7.6640625" style="162" customWidth="1"/>
    <col min="5745" max="5768" width="0" style="162" hidden="1" customWidth="1"/>
    <col min="5769" max="5769" width="9.109375" style="162" customWidth="1"/>
    <col min="5770" max="5770" width="13.109375" style="162" customWidth="1"/>
    <col min="5771" max="5773" width="9.44140625" style="162" bestFit="1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8.554687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9" width="9.77734375" style="162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0" width="5.88671875" style="162" customWidth="1"/>
    <col min="5991" max="5991" width="10" style="162" customWidth="1"/>
    <col min="5992" max="5992" width="9.5546875" style="162" customWidth="1"/>
    <col min="5993" max="5993" width="7.109375" style="162" customWidth="1"/>
    <col min="5994" max="5994" width="7.21875" style="162" customWidth="1"/>
    <col min="5995" max="5995" width="8.44140625" style="162" customWidth="1"/>
    <col min="5996" max="5996" width="8.88671875" style="162" customWidth="1"/>
    <col min="5997" max="5997" width="8.33203125" style="162" customWidth="1"/>
    <col min="5998" max="5998" width="9.21875" style="162" customWidth="1"/>
    <col min="5999" max="5999" width="7.109375" style="162" customWidth="1"/>
    <col min="6000" max="6000" width="7.6640625" style="162" customWidth="1"/>
    <col min="6001" max="6024" width="0" style="162" hidden="1" customWidth="1"/>
    <col min="6025" max="6025" width="9.109375" style="162" customWidth="1"/>
    <col min="6026" max="6026" width="13.109375" style="162" customWidth="1"/>
    <col min="6027" max="6029" width="9.44140625" style="162" bestFit="1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8.554687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5" width="9.77734375" style="162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6" width="5.88671875" style="162" customWidth="1"/>
    <col min="6247" max="6247" width="10" style="162" customWidth="1"/>
    <col min="6248" max="6248" width="9.5546875" style="162" customWidth="1"/>
    <col min="6249" max="6249" width="7.109375" style="162" customWidth="1"/>
    <col min="6250" max="6250" width="7.21875" style="162" customWidth="1"/>
    <col min="6251" max="6251" width="8.44140625" style="162" customWidth="1"/>
    <col min="6252" max="6252" width="8.88671875" style="162" customWidth="1"/>
    <col min="6253" max="6253" width="8.33203125" style="162" customWidth="1"/>
    <col min="6254" max="6254" width="9.21875" style="162" customWidth="1"/>
    <col min="6255" max="6255" width="7.109375" style="162" customWidth="1"/>
    <col min="6256" max="6256" width="7.6640625" style="162" customWidth="1"/>
    <col min="6257" max="6280" width="0" style="162" hidden="1" customWidth="1"/>
    <col min="6281" max="6281" width="9.109375" style="162" customWidth="1"/>
    <col min="6282" max="6282" width="13.109375" style="162" customWidth="1"/>
    <col min="6283" max="6285" width="9.44140625" style="162" bestFit="1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8.554687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1" width="9.77734375" style="162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2" width="5.88671875" style="162" customWidth="1"/>
    <col min="6503" max="6503" width="10" style="162" customWidth="1"/>
    <col min="6504" max="6504" width="9.5546875" style="162" customWidth="1"/>
    <col min="6505" max="6505" width="7.109375" style="162" customWidth="1"/>
    <col min="6506" max="6506" width="7.21875" style="162" customWidth="1"/>
    <col min="6507" max="6507" width="8.44140625" style="162" customWidth="1"/>
    <col min="6508" max="6508" width="8.88671875" style="162" customWidth="1"/>
    <col min="6509" max="6509" width="8.33203125" style="162" customWidth="1"/>
    <col min="6510" max="6510" width="9.21875" style="162" customWidth="1"/>
    <col min="6511" max="6511" width="7.109375" style="162" customWidth="1"/>
    <col min="6512" max="6512" width="7.6640625" style="162" customWidth="1"/>
    <col min="6513" max="6536" width="0" style="162" hidden="1" customWidth="1"/>
    <col min="6537" max="6537" width="9.109375" style="162" customWidth="1"/>
    <col min="6538" max="6538" width="13.109375" style="162" customWidth="1"/>
    <col min="6539" max="6541" width="9.44140625" style="162" bestFit="1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8.554687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7" width="9.77734375" style="162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58" width="5.88671875" style="162" customWidth="1"/>
    <col min="6759" max="6759" width="10" style="162" customWidth="1"/>
    <col min="6760" max="6760" width="9.5546875" style="162" customWidth="1"/>
    <col min="6761" max="6761" width="7.109375" style="162" customWidth="1"/>
    <col min="6762" max="6762" width="7.21875" style="162" customWidth="1"/>
    <col min="6763" max="6763" width="8.44140625" style="162" customWidth="1"/>
    <col min="6764" max="6764" width="8.88671875" style="162" customWidth="1"/>
    <col min="6765" max="6765" width="8.33203125" style="162" customWidth="1"/>
    <col min="6766" max="6766" width="9.21875" style="162" customWidth="1"/>
    <col min="6767" max="6767" width="7.109375" style="162" customWidth="1"/>
    <col min="6768" max="6768" width="7.6640625" style="162" customWidth="1"/>
    <col min="6769" max="6792" width="0" style="162" hidden="1" customWidth="1"/>
    <col min="6793" max="6793" width="9.109375" style="162" customWidth="1"/>
    <col min="6794" max="6794" width="13.109375" style="162" customWidth="1"/>
    <col min="6795" max="6797" width="9.44140625" style="162" bestFit="1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8.554687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3" width="9.77734375" style="162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4" width="5.88671875" style="162" customWidth="1"/>
    <col min="7015" max="7015" width="10" style="162" customWidth="1"/>
    <col min="7016" max="7016" width="9.5546875" style="162" customWidth="1"/>
    <col min="7017" max="7017" width="7.109375" style="162" customWidth="1"/>
    <col min="7018" max="7018" width="7.21875" style="162" customWidth="1"/>
    <col min="7019" max="7019" width="8.44140625" style="162" customWidth="1"/>
    <col min="7020" max="7020" width="8.88671875" style="162" customWidth="1"/>
    <col min="7021" max="7021" width="8.33203125" style="162" customWidth="1"/>
    <col min="7022" max="7022" width="9.21875" style="162" customWidth="1"/>
    <col min="7023" max="7023" width="7.109375" style="162" customWidth="1"/>
    <col min="7024" max="7024" width="7.6640625" style="162" customWidth="1"/>
    <col min="7025" max="7048" width="0" style="162" hidden="1" customWidth="1"/>
    <col min="7049" max="7049" width="9.109375" style="162" customWidth="1"/>
    <col min="7050" max="7050" width="13.109375" style="162" customWidth="1"/>
    <col min="7051" max="7053" width="9.44140625" style="162" bestFit="1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8.554687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9" width="9.77734375" style="162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0" width="5.88671875" style="162" customWidth="1"/>
    <col min="7271" max="7271" width="10" style="162" customWidth="1"/>
    <col min="7272" max="7272" width="9.5546875" style="162" customWidth="1"/>
    <col min="7273" max="7273" width="7.109375" style="162" customWidth="1"/>
    <col min="7274" max="7274" width="7.21875" style="162" customWidth="1"/>
    <col min="7275" max="7275" width="8.44140625" style="162" customWidth="1"/>
    <col min="7276" max="7276" width="8.88671875" style="162" customWidth="1"/>
    <col min="7277" max="7277" width="8.33203125" style="162" customWidth="1"/>
    <col min="7278" max="7278" width="9.21875" style="162" customWidth="1"/>
    <col min="7279" max="7279" width="7.109375" style="162" customWidth="1"/>
    <col min="7280" max="7280" width="7.6640625" style="162" customWidth="1"/>
    <col min="7281" max="7304" width="0" style="162" hidden="1" customWidth="1"/>
    <col min="7305" max="7305" width="9.109375" style="162" customWidth="1"/>
    <col min="7306" max="7306" width="13.109375" style="162" customWidth="1"/>
    <col min="7307" max="7309" width="9.44140625" style="162" bestFit="1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8.554687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5" width="9.77734375" style="162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6" width="5.88671875" style="162" customWidth="1"/>
    <col min="7527" max="7527" width="10" style="162" customWidth="1"/>
    <col min="7528" max="7528" width="9.5546875" style="162" customWidth="1"/>
    <col min="7529" max="7529" width="7.109375" style="162" customWidth="1"/>
    <col min="7530" max="7530" width="7.21875" style="162" customWidth="1"/>
    <col min="7531" max="7531" width="8.44140625" style="162" customWidth="1"/>
    <col min="7532" max="7532" width="8.88671875" style="162" customWidth="1"/>
    <col min="7533" max="7533" width="8.33203125" style="162" customWidth="1"/>
    <col min="7534" max="7534" width="9.21875" style="162" customWidth="1"/>
    <col min="7535" max="7535" width="7.109375" style="162" customWidth="1"/>
    <col min="7536" max="7536" width="7.6640625" style="162" customWidth="1"/>
    <col min="7537" max="7560" width="0" style="162" hidden="1" customWidth="1"/>
    <col min="7561" max="7561" width="9.109375" style="162" customWidth="1"/>
    <col min="7562" max="7562" width="13.109375" style="162" customWidth="1"/>
    <col min="7563" max="7565" width="9.44140625" style="162" bestFit="1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8.554687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1" width="9.77734375" style="162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2" width="5.88671875" style="162" customWidth="1"/>
    <col min="7783" max="7783" width="10" style="162" customWidth="1"/>
    <col min="7784" max="7784" width="9.5546875" style="162" customWidth="1"/>
    <col min="7785" max="7785" width="7.109375" style="162" customWidth="1"/>
    <col min="7786" max="7786" width="7.21875" style="162" customWidth="1"/>
    <col min="7787" max="7787" width="8.44140625" style="162" customWidth="1"/>
    <col min="7788" max="7788" width="8.88671875" style="162" customWidth="1"/>
    <col min="7789" max="7789" width="8.33203125" style="162" customWidth="1"/>
    <col min="7790" max="7790" width="9.21875" style="162" customWidth="1"/>
    <col min="7791" max="7791" width="7.109375" style="162" customWidth="1"/>
    <col min="7792" max="7792" width="7.6640625" style="162" customWidth="1"/>
    <col min="7793" max="7816" width="0" style="162" hidden="1" customWidth="1"/>
    <col min="7817" max="7817" width="9.109375" style="162" customWidth="1"/>
    <col min="7818" max="7818" width="13.109375" style="162" customWidth="1"/>
    <col min="7819" max="7821" width="9.44140625" style="162" bestFit="1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8.554687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7" width="9.77734375" style="162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38" width="5.88671875" style="162" customWidth="1"/>
    <col min="8039" max="8039" width="10" style="162" customWidth="1"/>
    <col min="8040" max="8040" width="9.5546875" style="162" customWidth="1"/>
    <col min="8041" max="8041" width="7.109375" style="162" customWidth="1"/>
    <col min="8042" max="8042" width="7.21875" style="162" customWidth="1"/>
    <col min="8043" max="8043" width="8.44140625" style="162" customWidth="1"/>
    <col min="8044" max="8044" width="8.88671875" style="162" customWidth="1"/>
    <col min="8045" max="8045" width="8.33203125" style="162" customWidth="1"/>
    <col min="8046" max="8046" width="9.21875" style="162" customWidth="1"/>
    <col min="8047" max="8047" width="7.109375" style="162" customWidth="1"/>
    <col min="8048" max="8048" width="7.6640625" style="162" customWidth="1"/>
    <col min="8049" max="8072" width="0" style="162" hidden="1" customWidth="1"/>
    <col min="8073" max="8073" width="9.109375" style="162" customWidth="1"/>
    <col min="8074" max="8074" width="13.109375" style="162" customWidth="1"/>
    <col min="8075" max="8077" width="9.44140625" style="162" bestFit="1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8.554687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3" width="9.77734375" style="162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4" width="5.88671875" style="162" customWidth="1"/>
    <col min="8295" max="8295" width="10" style="162" customWidth="1"/>
    <col min="8296" max="8296" width="9.5546875" style="162" customWidth="1"/>
    <col min="8297" max="8297" width="7.109375" style="162" customWidth="1"/>
    <col min="8298" max="8298" width="7.21875" style="162" customWidth="1"/>
    <col min="8299" max="8299" width="8.44140625" style="162" customWidth="1"/>
    <col min="8300" max="8300" width="8.88671875" style="162" customWidth="1"/>
    <col min="8301" max="8301" width="8.33203125" style="162" customWidth="1"/>
    <col min="8302" max="8302" width="9.21875" style="162" customWidth="1"/>
    <col min="8303" max="8303" width="7.109375" style="162" customWidth="1"/>
    <col min="8304" max="8304" width="7.6640625" style="162" customWidth="1"/>
    <col min="8305" max="8328" width="0" style="162" hidden="1" customWidth="1"/>
    <col min="8329" max="8329" width="9.109375" style="162" customWidth="1"/>
    <col min="8330" max="8330" width="13.109375" style="162" customWidth="1"/>
    <col min="8331" max="8333" width="9.44140625" style="162" bestFit="1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8.554687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9" width="9.77734375" style="162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0" width="5.88671875" style="162" customWidth="1"/>
    <col min="8551" max="8551" width="10" style="162" customWidth="1"/>
    <col min="8552" max="8552" width="9.5546875" style="162" customWidth="1"/>
    <col min="8553" max="8553" width="7.109375" style="162" customWidth="1"/>
    <col min="8554" max="8554" width="7.21875" style="162" customWidth="1"/>
    <col min="8555" max="8555" width="8.44140625" style="162" customWidth="1"/>
    <col min="8556" max="8556" width="8.88671875" style="162" customWidth="1"/>
    <col min="8557" max="8557" width="8.33203125" style="162" customWidth="1"/>
    <col min="8558" max="8558" width="9.21875" style="162" customWidth="1"/>
    <col min="8559" max="8559" width="7.109375" style="162" customWidth="1"/>
    <col min="8560" max="8560" width="7.6640625" style="162" customWidth="1"/>
    <col min="8561" max="8584" width="0" style="162" hidden="1" customWidth="1"/>
    <col min="8585" max="8585" width="9.109375" style="162" customWidth="1"/>
    <col min="8586" max="8586" width="13.109375" style="162" customWidth="1"/>
    <col min="8587" max="8589" width="9.44140625" style="162" bestFit="1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8.554687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5" width="9.77734375" style="162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6" width="5.88671875" style="162" customWidth="1"/>
    <col min="8807" max="8807" width="10" style="162" customWidth="1"/>
    <col min="8808" max="8808" width="9.5546875" style="162" customWidth="1"/>
    <col min="8809" max="8809" width="7.109375" style="162" customWidth="1"/>
    <col min="8810" max="8810" width="7.21875" style="162" customWidth="1"/>
    <col min="8811" max="8811" width="8.44140625" style="162" customWidth="1"/>
    <col min="8812" max="8812" width="8.88671875" style="162" customWidth="1"/>
    <col min="8813" max="8813" width="8.33203125" style="162" customWidth="1"/>
    <col min="8814" max="8814" width="9.21875" style="162" customWidth="1"/>
    <col min="8815" max="8815" width="7.109375" style="162" customWidth="1"/>
    <col min="8816" max="8816" width="7.6640625" style="162" customWidth="1"/>
    <col min="8817" max="8840" width="0" style="162" hidden="1" customWidth="1"/>
    <col min="8841" max="8841" width="9.109375" style="162" customWidth="1"/>
    <col min="8842" max="8842" width="13.109375" style="162" customWidth="1"/>
    <col min="8843" max="8845" width="9.44140625" style="162" bestFit="1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8.554687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1" width="9.77734375" style="162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2" width="5.88671875" style="162" customWidth="1"/>
    <col min="9063" max="9063" width="10" style="162" customWidth="1"/>
    <col min="9064" max="9064" width="9.5546875" style="162" customWidth="1"/>
    <col min="9065" max="9065" width="7.109375" style="162" customWidth="1"/>
    <col min="9066" max="9066" width="7.21875" style="162" customWidth="1"/>
    <col min="9067" max="9067" width="8.44140625" style="162" customWidth="1"/>
    <col min="9068" max="9068" width="8.88671875" style="162" customWidth="1"/>
    <col min="9069" max="9069" width="8.33203125" style="162" customWidth="1"/>
    <col min="9070" max="9070" width="9.21875" style="162" customWidth="1"/>
    <col min="9071" max="9071" width="7.109375" style="162" customWidth="1"/>
    <col min="9072" max="9072" width="7.6640625" style="162" customWidth="1"/>
    <col min="9073" max="9096" width="0" style="162" hidden="1" customWidth="1"/>
    <col min="9097" max="9097" width="9.109375" style="162" customWidth="1"/>
    <col min="9098" max="9098" width="13.109375" style="162" customWidth="1"/>
    <col min="9099" max="9101" width="9.44140625" style="162" bestFit="1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8.554687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7" width="9.77734375" style="162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18" width="5.88671875" style="162" customWidth="1"/>
    <col min="9319" max="9319" width="10" style="162" customWidth="1"/>
    <col min="9320" max="9320" width="9.5546875" style="162" customWidth="1"/>
    <col min="9321" max="9321" width="7.109375" style="162" customWidth="1"/>
    <col min="9322" max="9322" width="7.21875" style="162" customWidth="1"/>
    <col min="9323" max="9323" width="8.44140625" style="162" customWidth="1"/>
    <col min="9324" max="9324" width="8.88671875" style="162" customWidth="1"/>
    <col min="9325" max="9325" width="8.33203125" style="162" customWidth="1"/>
    <col min="9326" max="9326" width="9.21875" style="162" customWidth="1"/>
    <col min="9327" max="9327" width="7.109375" style="162" customWidth="1"/>
    <col min="9328" max="9328" width="7.6640625" style="162" customWidth="1"/>
    <col min="9329" max="9352" width="0" style="162" hidden="1" customWidth="1"/>
    <col min="9353" max="9353" width="9.109375" style="162" customWidth="1"/>
    <col min="9354" max="9354" width="13.109375" style="162" customWidth="1"/>
    <col min="9355" max="9357" width="9.44140625" style="162" bestFit="1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8.554687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3" width="9.77734375" style="162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4" width="5.88671875" style="162" customWidth="1"/>
    <col min="9575" max="9575" width="10" style="162" customWidth="1"/>
    <col min="9576" max="9576" width="9.5546875" style="162" customWidth="1"/>
    <col min="9577" max="9577" width="7.109375" style="162" customWidth="1"/>
    <col min="9578" max="9578" width="7.21875" style="162" customWidth="1"/>
    <col min="9579" max="9579" width="8.44140625" style="162" customWidth="1"/>
    <col min="9580" max="9580" width="8.88671875" style="162" customWidth="1"/>
    <col min="9581" max="9581" width="8.33203125" style="162" customWidth="1"/>
    <col min="9582" max="9582" width="9.21875" style="162" customWidth="1"/>
    <col min="9583" max="9583" width="7.109375" style="162" customWidth="1"/>
    <col min="9584" max="9584" width="7.6640625" style="162" customWidth="1"/>
    <col min="9585" max="9608" width="0" style="162" hidden="1" customWidth="1"/>
    <col min="9609" max="9609" width="9.109375" style="162" customWidth="1"/>
    <col min="9610" max="9610" width="13.109375" style="162" customWidth="1"/>
    <col min="9611" max="9613" width="9.44140625" style="162" bestFit="1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8.554687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9" width="9.77734375" style="162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0" width="5.88671875" style="162" customWidth="1"/>
    <col min="9831" max="9831" width="10" style="162" customWidth="1"/>
    <col min="9832" max="9832" width="9.5546875" style="162" customWidth="1"/>
    <col min="9833" max="9833" width="7.109375" style="162" customWidth="1"/>
    <col min="9834" max="9834" width="7.21875" style="162" customWidth="1"/>
    <col min="9835" max="9835" width="8.44140625" style="162" customWidth="1"/>
    <col min="9836" max="9836" width="8.88671875" style="162" customWidth="1"/>
    <col min="9837" max="9837" width="8.33203125" style="162" customWidth="1"/>
    <col min="9838" max="9838" width="9.21875" style="162" customWidth="1"/>
    <col min="9839" max="9839" width="7.109375" style="162" customWidth="1"/>
    <col min="9840" max="9840" width="7.6640625" style="162" customWidth="1"/>
    <col min="9841" max="9864" width="0" style="162" hidden="1" customWidth="1"/>
    <col min="9865" max="9865" width="9.109375" style="162" customWidth="1"/>
    <col min="9866" max="9866" width="13.109375" style="162" customWidth="1"/>
    <col min="9867" max="9869" width="9.44140625" style="162" bestFit="1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8.554687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5" width="9.77734375" style="162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6" width="5.88671875" style="162" customWidth="1"/>
    <col min="10087" max="10087" width="10" style="162" customWidth="1"/>
    <col min="10088" max="10088" width="9.5546875" style="162" customWidth="1"/>
    <col min="10089" max="10089" width="7.109375" style="162" customWidth="1"/>
    <col min="10090" max="10090" width="7.21875" style="162" customWidth="1"/>
    <col min="10091" max="10091" width="8.44140625" style="162" customWidth="1"/>
    <col min="10092" max="10092" width="8.88671875" style="162" customWidth="1"/>
    <col min="10093" max="10093" width="8.33203125" style="162" customWidth="1"/>
    <col min="10094" max="10094" width="9.21875" style="162" customWidth="1"/>
    <col min="10095" max="10095" width="7.109375" style="162" customWidth="1"/>
    <col min="10096" max="10096" width="7.6640625" style="162" customWidth="1"/>
    <col min="10097" max="10120" width="0" style="162" hidden="1" customWidth="1"/>
    <col min="10121" max="10121" width="9.109375" style="162" customWidth="1"/>
    <col min="10122" max="10122" width="13.109375" style="162" customWidth="1"/>
    <col min="10123" max="10125" width="9.44140625" style="162" bestFit="1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8.554687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1" width="9.77734375" style="162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2" width="5.88671875" style="162" customWidth="1"/>
    <col min="10343" max="10343" width="10" style="162" customWidth="1"/>
    <col min="10344" max="10344" width="9.5546875" style="162" customWidth="1"/>
    <col min="10345" max="10345" width="7.109375" style="162" customWidth="1"/>
    <col min="10346" max="10346" width="7.21875" style="162" customWidth="1"/>
    <col min="10347" max="10347" width="8.44140625" style="162" customWidth="1"/>
    <col min="10348" max="10348" width="8.88671875" style="162" customWidth="1"/>
    <col min="10349" max="10349" width="8.33203125" style="162" customWidth="1"/>
    <col min="10350" max="10350" width="9.21875" style="162" customWidth="1"/>
    <col min="10351" max="10351" width="7.109375" style="162" customWidth="1"/>
    <col min="10352" max="10352" width="7.6640625" style="162" customWidth="1"/>
    <col min="10353" max="10376" width="0" style="162" hidden="1" customWidth="1"/>
    <col min="10377" max="10377" width="9.109375" style="162" customWidth="1"/>
    <col min="10378" max="10378" width="13.109375" style="162" customWidth="1"/>
    <col min="10379" max="10381" width="9.44140625" style="162" bestFit="1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8.554687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7" width="9.77734375" style="162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598" width="5.88671875" style="162" customWidth="1"/>
    <col min="10599" max="10599" width="10" style="162" customWidth="1"/>
    <col min="10600" max="10600" width="9.5546875" style="162" customWidth="1"/>
    <col min="10601" max="10601" width="7.109375" style="162" customWidth="1"/>
    <col min="10602" max="10602" width="7.21875" style="162" customWidth="1"/>
    <col min="10603" max="10603" width="8.44140625" style="162" customWidth="1"/>
    <col min="10604" max="10604" width="8.88671875" style="162" customWidth="1"/>
    <col min="10605" max="10605" width="8.33203125" style="162" customWidth="1"/>
    <col min="10606" max="10606" width="9.21875" style="162" customWidth="1"/>
    <col min="10607" max="10607" width="7.109375" style="162" customWidth="1"/>
    <col min="10608" max="10608" width="7.6640625" style="162" customWidth="1"/>
    <col min="10609" max="10632" width="0" style="162" hidden="1" customWidth="1"/>
    <col min="10633" max="10633" width="9.109375" style="162" customWidth="1"/>
    <col min="10634" max="10634" width="13.109375" style="162" customWidth="1"/>
    <col min="10635" max="10637" width="9.44140625" style="162" bestFit="1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8.554687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3" width="9.77734375" style="162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4" width="5.88671875" style="162" customWidth="1"/>
    <col min="10855" max="10855" width="10" style="162" customWidth="1"/>
    <col min="10856" max="10856" width="9.5546875" style="162" customWidth="1"/>
    <col min="10857" max="10857" width="7.109375" style="162" customWidth="1"/>
    <col min="10858" max="10858" width="7.21875" style="162" customWidth="1"/>
    <col min="10859" max="10859" width="8.44140625" style="162" customWidth="1"/>
    <col min="10860" max="10860" width="8.88671875" style="162" customWidth="1"/>
    <col min="10861" max="10861" width="8.33203125" style="162" customWidth="1"/>
    <col min="10862" max="10862" width="9.21875" style="162" customWidth="1"/>
    <col min="10863" max="10863" width="7.109375" style="162" customWidth="1"/>
    <col min="10864" max="10864" width="7.6640625" style="162" customWidth="1"/>
    <col min="10865" max="10888" width="0" style="162" hidden="1" customWidth="1"/>
    <col min="10889" max="10889" width="9.109375" style="162" customWidth="1"/>
    <col min="10890" max="10890" width="13.109375" style="162" customWidth="1"/>
    <col min="10891" max="10893" width="9.44140625" style="162" bestFit="1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8.554687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9" width="9.77734375" style="162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0" width="5.88671875" style="162" customWidth="1"/>
    <col min="11111" max="11111" width="10" style="162" customWidth="1"/>
    <col min="11112" max="11112" width="9.5546875" style="162" customWidth="1"/>
    <col min="11113" max="11113" width="7.109375" style="162" customWidth="1"/>
    <col min="11114" max="11114" width="7.21875" style="162" customWidth="1"/>
    <col min="11115" max="11115" width="8.44140625" style="162" customWidth="1"/>
    <col min="11116" max="11116" width="8.88671875" style="162" customWidth="1"/>
    <col min="11117" max="11117" width="8.33203125" style="162" customWidth="1"/>
    <col min="11118" max="11118" width="9.21875" style="162" customWidth="1"/>
    <col min="11119" max="11119" width="7.109375" style="162" customWidth="1"/>
    <col min="11120" max="11120" width="7.6640625" style="162" customWidth="1"/>
    <col min="11121" max="11144" width="0" style="162" hidden="1" customWidth="1"/>
    <col min="11145" max="11145" width="9.109375" style="162" customWidth="1"/>
    <col min="11146" max="11146" width="13.109375" style="162" customWidth="1"/>
    <col min="11147" max="11149" width="9.44140625" style="162" bestFit="1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8.554687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5" width="9.77734375" style="162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6" width="5.88671875" style="162" customWidth="1"/>
    <col min="11367" max="11367" width="10" style="162" customWidth="1"/>
    <col min="11368" max="11368" width="9.5546875" style="162" customWidth="1"/>
    <col min="11369" max="11369" width="7.109375" style="162" customWidth="1"/>
    <col min="11370" max="11370" width="7.21875" style="162" customWidth="1"/>
    <col min="11371" max="11371" width="8.44140625" style="162" customWidth="1"/>
    <col min="11372" max="11372" width="8.88671875" style="162" customWidth="1"/>
    <col min="11373" max="11373" width="8.33203125" style="162" customWidth="1"/>
    <col min="11374" max="11374" width="9.21875" style="162" customWidth="1"/>
    <col min="11375" max="11375" width="7.109375" style="162" customWidth="1"/>
    <col min="11376" max="11376" width="7.6640625" style="162" customWidth="1"/>
    <col min="11377" max="11400" width="0" style="162" hidden="1" customWidth="1"/>
    <col min="11401" max="11401" width="9.109375" style="162" customWidth="1"/>
    <col min="11402" max="11402" width="13.109375" style="162" customWidth="1"/>
    <col min="11403" max="11405" width="9.44140625" style="162" bestFit="1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8.554687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1" width="9.77734375" style="162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2" width="5.88671875" style="162" customWidth="1"/>
    <col min="11623" max="11623" width="10" style="162" customWidth="1"/>
    <col min="11624" max="11624" width="9.5546875" style="162" customWidth="1"/>
    <col min="11625" max="11625" width="7.109375" style="162" customWidth="1"/>
    <col min="11626" max="11626" width="7.21875" style="162" customWidth="1"/>
    <col min="11627" max="11627" width="8.44140625" style="162" customWidth="1"/>
    <col min="11628" max="11628" width="8.88671875" style="162" customWidth="1"/>
    <col min="11629" max="11629" width="8.33203125" style="162" customWidth="1"/>
    <col min="11630" max="11630" width="9.21875" style="162" customWidth="1"/>
    <col min="11631" max="11631" width="7.109375" style="162" customWidth="1"/>
    <col min="11632" max="11632" width="7.6640625" style="162" customWidth="1"/>
    <col min="11633" max="11656" width="0" style="162" hidden="1" customWidth="1"/>
    <col min="11657" max="11657" width="9.109375" style="162" customWidth="1"/>
    <col min="11658" max="11658" width="13.109375" style="162" customWidth="1"/>
    <col min="11659" max="11661" width="9.44140625" style="162" bestFit="1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8.554687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7" width="9.77734375" style="162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78" width="5.88671875" style="162" customWidth="1"/>
    <col min="11879" max="11879" width="10" style="162" customWidth="1"/>
    <col min="11880" max="11880" width="9.5546875" style="162" customWidth="1"/>
    <col min="11881" max="11881" width="7.109375" style="162" customWidth="1"/>
    <col min="11882" max="11882" width="7.21875" style="162" customWidth="1"/>
    <col min="11883" max="11883" width="8.44140625" style="162" customWidth="1"/>
    <col min="11884" max="11884" width="8.88671875" style="162" customWidth="1"/>
    <col min="11885" max="11885" width="8.33203125" style="162" customWidth="1"/>
    <col min="11886" max="11886" width="9.21875" style="162" customWidth="1"/>
    <col min="11887" max="11887" width="7.109375" style="162" customWidth="1"/>
    <col min="11888" max="11888" width="7.6640625" style="162" customWidth="1"/>
    <col min="11889" max="11912" width="0" style="162" hidden="1" customWidth="1"/>
    <col min="11913" max="11913" width="9.109375" style="162" customWidth="1"/>
    <col min="11914" max="11914" width="13.109375" style="162" customWidth="1"/>
    <col min="11915" max="11917" width="9.44140625" style="162" bestFit="1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8.554687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3" width="9.77734375" style="162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4" width="5.88671875" style="162" customWidth="1"/>
    <col min="12135" max="12135" width="10" style="162" customWidth="1"/>
    <col min="12136" max="12136" width="9.5546875" style="162" customWidth="1"/>
    <col min="12137" max="12137" width="7.109375" style="162" customWidth="1"/>
    <col min="12138" max="12138" width="7.21875" style="162" customWidth="1"/>
    <col min="12139" max="12139" width="8.44140625" style="162" customWidth="1"/>
    <col min="12140" max="12140" width="8.88671875" style="162" customWidth="1"/>
    <col min="12141" max="12141" width="8.33203125" style="162" customWidth="1"/>
    <col min="12142" max="12142" width="9.21875" style="162" customWidth="1"/>
    <col min="12143" max="12143" width="7.109375" style="162" customWidth="1"/>
    <col min="12144" max="12144" width="7.6640625" style="162" customWidth="1"/>
    <col min="12145" max="12168" width="0" style="162" hidden="1" customWidth="1"/>
    <col min="12169" max="12169" width="9.109375" style="162" customWidth="1"/>
    <col min="12170" max="12170" width="13.109375" style="162" customWidth="1"/>
    <col min="12171" max="12173" width="9.44140625" style="162" bestFit="1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8.554687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9" width="9.77734375" style="162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0" width="5.88671875" style="162" customWidth="1"/>
    <col min="12391" max="12391" width="10" style="162" customWidth="1"/>
    <col min="12392" max="12392" width="9.5546875" style="162" customWidth="1"/>
    <col min="12393" max="12393" width="7.109375" style="162" customWidth="1"/>
    <col min="12394" max="12394" width="7.21875" style="162" customWidth="1"/>
    <col min="12395" max="12395" width="8.44140625" style="162" customWidth="1"/>
    <col min="12396" max="12396" width="8.88671875" style="162" customWidth="1"/>
    <col min="12397" max="12397" width="8.33203125" style="162" customWidth="1"/>
    <col min="12398" max="12398" width="9.21875" style="162" customWidth="1"/>
    <col min="12399" max="12399" width="7.109375" style="162" customWidth="1"/>
    <col min="12400" max="12400" width="7.6640625" style="162" customWidth="1"/>
    <col min="12401" max="12424" width="0" style="162" hidden="1" customWidth="1"/>
    <col min="12425" max="12425" width="9.109375" style="162" customWidth="1"/>
    <col min="12426" max="12426" width="13.109375" style="162" customWidth="1"/>
    <col min="12427" max="12429" width="9.44140625" style="162" bestFit="1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8.554687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5" width="9.77734375" style="162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6" width="5.88671875" style="162" customWidth="1"/>
    <col min="12647" max="12647" width="10" style="162" customWidth="1"/>
    <col min="12648" max="12648" width="9.5546875" style="162" customWidth="1"/>
    <col min="12649" max="12649" width="7.109375" style="162" customWidth="1"/>
    <col min="12650" max="12650" width="7.21875" style="162" customWidth="1"/>
    <col min="12651" max="12651" width="8.44140625" style="162" customWidth="1"/>
    <col min="12652" max="12652" width="8.88671875" style="162" customWidth="1"/>
    <col min="12653" max="12653" width="8.33203125" style="162" customWidth="1"/>
    <col min="12654" max="12654" width="9.21875" style="162" customWidth="1"/>
    <col min="12655" max="12655" width="7.109375" style="162" customWidth="1"/>
    <col min="12656" max="12656" width="7.6640625" style="162" customWidth="1"/>
    <col min="12657" max="12680" width="0" style="162" hidden="1" customWidth="1"/>
    <col min="12681" max="12681" width="9.109375" style="162" customWidth="1"/>
    <col min="12682" max="12682" width="13.109375" style="162" customWidth="1"/>
    <col min="12683" max="12685" width="9.44140625" style="162" bestFit="1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8.554687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1" width="9.77734375" style="162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2" width="5.88671875" style="162" customWidth="1"/>
    <col min="12903" max="12903" width="10" style="162" customWidth="1"/>
    <col min="12904" max="12904" width="9.5546875" style="162" customWidth="1"/>
    <col min="12905" max="12905" width="7.109375" style="162" customWidth="1"/>
    <col min="12906" max="12906" width="7.21875" style="162" customWidth="1"/>
    <col min="12907" max="12907" width="8.44140625" style="162" customWidth="1"/>
    <col min="12908" max="12908" width="8.88671875" style="162" customWidth="1"/>
    <col min="12909" max="12909" width="8.33203125" style="162" customWidth="1"/>
    <col min="12910" max="12910" width="9.21875" style="162" customWidth="1"/>
    <col min="12911" max="12911" width="7.109375" style="162" customWidth="1"/>
    <col min="12912" max="12912" width="7.6640625" style="162" customWidth="1"/>
    <col min="12913" max="12936" width="0" style="162" hidden="1" customWidth="1"/>
    <col min="12937" max="12937" width="9.109375" style="162" customWidth="1"/>
    <col min="12938" max="12938" width="13.109375" style="162" customWidth="1"/>
    <col min="12939" max="12941" width="9.44140625" style="162" bestFit="1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8.554687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7" width="9.77734375" style="162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58" width="5.88671875" style="162" customWidth="1"/>
    <col min="13159" max="13159" width="10" style="162" customWidth="1"/>
    <col min="13160" max="13160" width="9.5546875" style="162" customWidth="1"/>
    <col min="13161" max="13161" width="7.109375" style="162" customWidth="1"/>
    <col min="13162" max="13162" width="7.21875" style="162" customWidth="1"/>
    <col min="13163" max="13163" width="8.44140625" style="162" customWidth="1"/>
    <col min="13164" max="13164" width="8.88671875" style="162" customWidth="1"/>
    <col min="13165" max="13165" width="8.33203125" style="162" customWidth="1"/>
    <col min="13166" max="13166" width="9.21875" style="162" customWidth="1"/>
    <col min="13167" max="13167" width="7.109375" style="162" customWidth="1"/>
    <col min="13168" max="13168" width="7.6640625" style="162" customWidth="1"/>
    <col min="13169" max="13192" width="0" style="162" hidden="1" customWidth="1"/>
    <col min="13193" max="13193" width="9.109375" style="162" customWidth="1"/>
    <col min="13194" max="13194" width="13.109375" style="162" customWidth="1"/>
    <col min="13195" max="13197" width="9.44140625" style="162" bestFit="1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8.554687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3" width="9.77734375" style="162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4" width="5.88671875" style="162" customWidth="1"/>
    <col min="13415" max="13415" width="10" style="162" customWidth="1"/>
    <col min="13416" max="13416" width="9.5546875" style="162" customWidth="1"/>
    <col min="13417" max="13417" width="7.109375" style="162" customWidth="1"/>
    <col min="13418" max="13418" width="7.21875" style="162" customWidth="1"/>
    <col min="13419" max="13419" width="8.44140625" style="162" customWidth="1"/>
    <col min="13420" max="13420" width="8.88671875" style="162" customWidth="1"/>
    <col min="13421" max="13421" width="8.33203125" style="162" customWidth="1"/>
    <col min="13422" max="13422" width="9.21875" style="162" customWidth="1"/>
    <col min="13423" max="13423" width="7.109375" style="162" customWidth="1"/>
    <col min="13424" max="13424" width="7.6640625" style="162" customWidth="1"/>
    <col min="13425" max="13448" width="0" style="162" hidden="1" customWidth="1"/>
    <col min="13449" max="13449" width="9.109375" style="162" customWidth="1"/>
    <col min="13450" max="13450" width="13.109375" style="162" customWidth="1"/>
    <col min="13451" max="13453" width="9.44140625" style="162" bestFit="1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8.554687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9" width="9.77734375" style="162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0" width="5.88671875" style="162" customWidth="1"/>
    <col min="13671" max="13671" width="10" style="162" customWidth="1"/>
    <col min="13672" max="13672" width="9.5546875" style="162" customWidth="1"/>
    <col min="13673" max="13673" width="7.109375" style="162" customWidth="1"/>
    <col min="13674" max="13674" width="7.21875" style="162" customWidth="1"/>
    <col min="13675" max="13675" width="8.44140625" style="162" customWidth="1"/>
    <col min="13676" max="13676" width="8.88671875" style="162" customWidth="1"/>
    <col min="13677" max="13677" width="8.33203125" style="162" customWidth="1"/>
    <col min="13678" max="13678" width="9.21875" style="162" customWidth="1"/>
    <col min="13679" max="13679" width="7.109375" style="162" customWidth="1"/>
    <col min="13680" max="13680" width="7.6640625" style="162" customWidth="1"/>
    <col min="13681" max="13704" width="0" style="162" hidden="1" customWidth="1"/>
    <col min="13705" max="13705" width="9.109375" style="162" customWidth="1"/>
    <col min="13706" max="13706" width="13.109375" style="162" customWidth="1"/>
    <col min="13707" max="13709" width="9.44140625" style="162" bestFit="1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8.554687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5" width="9.77734375" style="162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6" width="5.88671875" style="162" customWidth="1"/>
    <col min="13927" max="13927" width="10" style="162" customWidth="1"/>
    <col min="13928" max="13928" width="9.5546875" style="162" customWidth="1"/>
    <col min="13929" max="13929" width="7.109375" style="162" customWidth="1"/>
    <col min="13930" max="13930" width="7.21875" style="162" customWidth="1"/>
    <col min="13931" max="13931" width="8.44140625" style="162" customWidth="1"/>
    <col min="13932" max="13932" width="8.88671875" style="162" customWidth="1"/>
    <col min="13933" max="13933" width="8.33203125" style="162" customWidth="1"/>
    <col min="13934" max="13934" width="9.21875" style="162" customWidth="1"/>
    <col min="13935" max="13935" width="7.109375" style="162" customWidth="1"/>
    <col min="13936" max="13936" width="7.6640625" style="162" customWidth="1"/>
    <col min="13937" max="13960" width="0" style="162" hidden="1" customWidth="1"/>
    <col min="13961" max="13961" width="9.109375" style="162" customWidth="1"/>
    <col min="13962" max="13962" width="13.109375" style="162" customWidth="1"/>
    <col min="13963" max="13965" width="9.44140625" style="162" bestFit="1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8.554687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1" width="9.77734375" style="162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2" width="5.88671875" style="162" customWidth="1"/>
    <col min="14183" max="14183" width="10" style="162" customWidth="1"/>
    <col min="14184" max="14184" width="9.5546875" style="162" customWidth="1"/>
    <col min="14185" max="14185" width="7.109375" style="162" customWidth="1"/>
    <col min="14186" max="14186" width="7.21875" style="162" customWidth="1"/>
    <col min="14187" max="14187" width="8.44140625" style="162" customWidth="1"/>
    <col min="14188" max="14188" width="8.88671875" style="162" customWidth="1"/>
    <col min="14189" max="14189" width="8.33203125" style="162" customWidth="1"/>
    <col min="14190" max="14190" width="9.21875" style="162" customWidth="1"/>
    <col min="14191" max="14191" width="7.109375" style="162" customWidth="1"/>
    <col min="14192" max="14192" width="7.6640625" style="162" customWidth="1"/>
    <col min="14193" max="14216" width="0" style="162" hidden="1" customWidth="1"/>
    <col min="14217" max="14217" width="9.109375" style="162" customWidth="1"/>
    <col min="14218" max="14218" width="13.109375" style="162" customWidth="1"/>
    <col min="14219" max="14221" width="9.44140625" style="162" bestFit="1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8.554687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7" width="9.77734375" style="162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38" width="5.88671875" style="162" customWidth="1"/>
    <col min="14439" max="14439" width="10" style="162" customWidth="1"/>
    <col min="14440" max="14440" width="9.5546875" style="162" customWidth="1"/>
    <col min="14441" max="14441" width="7.109375" style="162" customWidth="1"/>
    <col min="14442" max="14442" width="7.21875" style="162" customWidth="1"/>
    <col min="14443" max="14443" width="8.44140625" style="162" customWidth="1"/>
    <col min="14444" max="14444" width="8.88671875" style="162" customWidth="1"/>
    <col min="14445" max="14445" width="8.33203125" style="162" customWidth="1"/>
    <col min="14446" max="14446" width="9.21875" style="162" customWidth="1"/>
    <col min="14447" max="14447" width="7.109375" style="162" customWidth="1"/>
    <col min="14448" max="14448" width="7.6640625" style="162" customWidth="1"/>
    <col min="14449" max="14472" width="0" style="162" hidden="1" customWidth="1"/>
    <col min="14473" max="14473" width="9.109375" style="162" customWidth="1"/>
    <col min="14474" max="14474" width="13.109375" style="162" customWidth="1"/>
    <col min="14475" max="14477" width="9.44140625" style="162" bestFit="1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8.554687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3" width="9.77734375" style="162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4" width="5.88671875" style="162" customWidth="1"/>
    <col min="14695" max="14695" width="10" style="162" customWidth="1"/>
    <col min="14696" max="14696" width="9.5546875" style="162" customWidth="1"/>
    <col min="14697" max="14697" width="7.109375" style="162" customWidth="1"/>
    <col min="14698" max="14698" width="7.21875" style="162" customWidth="1"/>
    <col min="14699" max="14699" width="8.44140625" style="162" customWidth="1"/>
    <col min="14700" max="14700" width="8.88671875" style="162" customWidth="1"/>
    <col min="14701" max="14701" width="8.33203125" style="162" customWidth="1"/>
    <col min="14702" max="14702" width="9.21875" style="162" customWidth="1"/>
    <col min="14703" max="14703" width="7.109375" style="162" customWidth="1"/>
    <col min="14704" max="14704" width="7.6640625" style="162" customWidth="1"/>
    <col min="14705" max="14728" width="0" style="162" hidden="1" customWidth="1"/>
    <col min="14729" max="14729" width="9.109375" style="162" customWidth="1"/>
    <col min="14730" max="14730" width="13.109375" style="162" customWidth="1"/>
    <col min="14731" max="14733" width="9.44140625" style="162" bestFit="1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8.554687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9" width="9.77734375" style="162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0" width="5.88671875" style="162" customWidth="1"/>
    <col min="14951" max="14951" width="10" style="162" customWidth="1"/>
    <col min="14952" max="14952" width="9.5546875" style="162" customWidth="1"/>
    <col min="14953" max="14953" width="7.109375" style="162" customWidth="1"/>
    <col min="14954" max="14954" width="7.21875" style="162" customWidth="1"/>
    <col min="14955" max="14955" width="8.44140625" style="162" customWidth="1"/>
    <col min="14956" max="14956" width="8.88671875" style="162" customWidth="1"/>
    <col min="14957" max="14957" width="8.33203125" style="162" customWidth="1"/>
    <col min="14958" max="14958" width="9.21875" style="162" customWidth="1"/>
    <col min="14959" max="14959" width="7.109375" style="162" customWidth="1"/>
    <col min="14960" max="14960" width="7.6640625" style="162" customWidth="1"/>
    <col min="14961" max="14984" width="0" style="162" hidden="1" customWidth="1"/>
    <col min="14985" max="14985" width="9.109375" style="162" customWidth="1"/>
    <col min="14986" max="14986" width="13.109375" style="162" customWidth="1"/>
    <col min="14987" max="14989" width="9.44140625" style="162" bestFit="1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8.554687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5" width="9.77734375" style="162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6" width="5.88671875" style="162" customWidth="1"/>
    <col min="15207" max="15207" width="10" style="162" customWidth="1"/>
    <col min="15208" max="15208" width="9.5546875" style="162" customWidth="1"/>
    <col min="15209" max="15209" width="7.109375" style="162" customWidth="1"/>
    <col min="15210" max="15210" width="7.21875" style="162" customWidth="1"/>
    <col min="15211" max="15211" width="8.44140625" style="162" customWidth="1"/>
    <col min="15212" max="15212" width="8.88671875" style="162" customWidth="1"/>
    <col min="15213" max="15213" width="8.33203125" style="162" customWidth="1"/>
    <col min="15214" max="15214" width="9.21875" style="162" customWidth="1"/>
    <col min="15215" max="15215" width="7.109375" style="162" customWidth="1"/>
    <col min="15216" max="15216" width="7.6640625" style="162" customWidth="1"/>
    <col min="15217" max="15240" width="0" style="162" hidden="1" customWidth="1"/>
    <col min="15241" max="15241" width="9.109375" style="162" customWidth="1"/>
    <col min="15242" max="15242" width="13.109375" style="162" customWidth="1"/>
    <col min="15243" max="15245" width="9.44140625" style="162" bestFit="1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8.554687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1" width="9.77734375" style="162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2" width="5.88671875" style="162" customWidth="1"/>
    <col min="15463" max="15463" width="10" style="162" customWidth="1"/>
    <col min="15464" max="15464" width="9.5546875" style="162" customWidth="1"/>
    <col min="15465" max="15465" width="7.109375" style="162" customWidth="1"/>
    <col min="15466" max="15466" width="7.21875" style="162" customWidth="1"/>
    <col min="15467" max="15467" width="8.44140625" style="162" customWidth="1"/>
    <col min="15468" max="15468" width="8.88671875" style="162" customWidth="1"/>
    <col min="15469" max="15469" width="8.33203125" style="162" customWidth="1"/>
    <col min="15470" max="15470" width="9.21875" style="162" customWidth="1"/>
    <col min="15471" max="15471" width="7.109375" style="162" customWidth="1"/>
    <col min="15472" max="15472" width="7.6640625" style="162" customWidth="1"/>
    <col min="15473" max="15496" width="0" style="162" hidden="1" customWidth="1"/>
    <col min="15497" max="15497" width="9.109375" style="162" customWidth="1"/>
    <col min="15498" max="15498" width="13.109375" style="162" customWidth="1"/>
    <col min="15499" max="15501" width="9.44140625" style="162" bestFit="1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8.554687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7" width="9.77734375" style="162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18" width="5.88671875" style="162" customWidth="1"/>
    <col min="15719" max="15719" width="10" style="162" customWidth="1"/>
    <col min="15720" max="15720" width="9.5546875" style="162" customWidth="1"/>
    <col min="15721" max="15721" width="7.109375" style="162" customWidth="1"/>
    <col min="15722" max="15722" width="7.21875" style="162" customWidth="1"/>
    <col min="15723" max="15723" width="8.44140625" style="162" customWidth="1"/>
    <col min="15724" max="15724" width="8.88671875" style="162" customWidth="1"/>
    <col min="15725" max="15725" width="8.33203125" style="162" customWidth="1"/>
    <col min="15726" max="15726" width="9.21875" style="162" customWidth="1"/>
    <col min="15727" max="15727" width="7.109375" style="162" customWidth="1"/>
    <col min="15728" max="15728" width="7.6640625" style="162" customWidth="1"/>
    <col min="15729" max="15752" width="0" style="162" hidden="1" customWidth="1"/>
    <col min="15753" max="15753" width="9.109375" style="162" customWidth="1"/>
    <col min="15754" max="15754" width="13.109375" style="162" customWidth="1"/>
    <col min="15755" max="15757" width="9.44140625" style="162" bestFit="1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8.554687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3" width="9.77734375" style="162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4" width="5.88671875" style="162" customWidth="1"/>
    <col min="15975" max="15975" width="10" style="162" customWidth="1"/>
    <col min="15976" max="15976" width="9.5546875" style="162" customWidth="1"/>
    <col min="15977" max="15977" width="7.109375" style="162" customWidth="1"/>
    <col min="15978" max="15978" width="7.21875" style="162" customWidth="1"/>
    <col min="15979" max="15979" width="8.44140625" style="162" customWidth="1"/>
    <col min="15980" max="15980" width="8.88671875" style="162" customWidth="1"/>
    <col min="15981" max="15981" width="8.33203125" style="162" customWidth="1"/>
    <col min="15982" max="15982" width="9.21875" style="162" customWidth="1"/>
    <col min="15983" max="15983" width="7.109375" style="162" customWidth="1"/>
    <col min="15984" max="15984" width="7.6640625" style="162" customWidth="1"/>
    <col min="15985" max="16008" width="0" style="162" hidden="1" customWidth="1"/>
    <col min="16009" max="16009" width="9.109375" style="162" customWidth="1"/>
    <col min="16010" max="16010" width="13.109375" style="162" customWidth="1"/>
    <col min="16011" max="16013" width="9.44140625" style="162" bestFit="1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8.554687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9" width="9.77734375" style="162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0" width="5.88671875" style="162" customWidth="1"/>
    <col min="16231" max="16231" width="10" style="162" customWidth="1"/>
    <col min="16232" max="16232" width="9.5546875" style="162" customWidth="1"/>
    <col min="16233" max="16233" width="7.109375" style="162" customWidth="1"/>
    <col min="16234" max="16234" width="7.21875" style="162" customWidth="1"/>
    <col min="16235" max="16235" width="8.44140625" style="162" customWidth="1"/>
    <col min="16236" max="16236" width="8.88671875" style="162" customWidth="1"/>
    <col min="16237" max="16237" width="8.33203125" style="162" customWidth="1"/>
    <col min="16238" max="16238" width="9.21875" style="162" customWidth="1"/>
    <col min="16239" max="16239" width="7.109375" style="162" customWidth="1"/>
    <col min="16240" max="16240" width="7.6640625" style="162" customWidth="1"/>
    <col min="16241" max="16264" width="0" style="162" hidden="1" customWidth="1"/>
    <col min="16265" max="16265" width="9.109375" style="162" customWidth="1"/>
    <col min="16266" max="16266" width="13.109375" style="162" customWidth="1"/>
    <col min="16267" max="16269" width="9.44140625" style="162" bestFit="1" customWidth="1"/>
    <col min="16270" max="16384" width="9.109375" style="162"/>
  </cols>
  <sheetData>
    <row r="1" spans="1:149" s="4" customFormat="1" ht="73.5" customHeight="1" x14ac:dyDescent="0.25">
      <c r="A1" s="1"/>
      <c r="B1" s="545" t="s">
        <v>134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182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187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180" t="s">
        <v>38</v>
      </c>
      <c r="D3" s="188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183"/>
      <c r="U3" s="189"/>
      <c r="V3" s="190"/>
      <c r="W3" s="13" t="s">
        <v>43</v>
      </c>
      <c r="X3" s="190" t="s">
        <v>44</v>
      </c>
      <c r="Y3" s="190" t="s">
        <v>45</v>
      </c>
      <c r="Z3" s="14"/>
      <c r="AA3" s="14"/>
      <c r="AB3" s="14"/>
      <c r="AC3" s="191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192" t="s">
        <v>51</v>
      </c>
      <c r="E4" s="188" t="s">
        <v>50</v>
      </c>
      <c r="F4" s="188" t="s">
        <v>51</v>
      </c>
      <c r="G4" s="188" t="s">
        <v>70</v>
      </c>
      <c r="H4" s="188" t="s">
        <v>71</v>
      </c>
      <c r="I4" s="188" t="s">
        <v>50</v>
      </c>
      <c r="J4" s="188" t="s">
        <v>51</v>
      </c>
      <c r="K4" s="191" t="s">
        <v>50</v>
      </c>
      <c r="L4" s="191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181" t="s">
        <v>51</v>
      </c>
      <c r="S4" s="181" t="s">
        <v>70</v>
      </c>
      <c r="T4" s="181" t="s">
        <v>71</v>
      </c>
      <c r="U4" s="179" t="s">
        <v>50</v>
      </c>
      <c r="V4" s="179" t="s">
        <v>51</v>
      </c>
      <c r="W4" s="14" t="s">
        <v>73</v>
      </c>
      <c r="X4" s="179" t="s">
        <v>74</v>
      </c>
      <c r="Y4" s="21"/>
      <c r="Z4" s="14" t="s">
        <v>50</v>
      </c>
      <c r="AA4" s="14" t="s">
        <v>51</v>
      </c>
      <c r="AB4" s="14" t="s">
        <v>50</v>
      </c>
      <c r="AC4" s="191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184" t="s">
        <v>39</v>
      </c>
      <c r="BF4" s="186" t="s">
        <v>76</v>
      </c>
      <c r="BG4" s="28" t="s">
        <v>60</v>
      </c>
      <c r="BH4" s="29" t="s">
        <v>50</v>
      </c>
      <c r="BI4" s="184" t="s">
        <v>51</v>
      </c>
      <c r="BJ4" s="184" t="s">
        <v>70</v>
      </c>
      <c r="BK4" s="184" t="s">
        <v>77</v>
      </c>
      <c r="BL4" s="30" t="s">
        <v>50</v>
      </c>
      <c r="BM4" s="192" t="s">
        <v>51</v>
      </c>
      <c r="BN4" s="192" t="s">
        <v>70</v>
      </c>
      <c r="BO4" s="184" t="s">
        <v>78</v>
      </c>
      <c r="BP4" s="29" t="s">
        <v>50</v>
      </c>
      <c r="BQ4" s="31" t="s">
        <v>51</v>
      </c>
      <c r="BR4" s="192" t="s">
        <v>70</v>
      </c>
      <c r="BS4" s="184" t="s">
        <v>78</v>
      </c>
      <c r="BT4" s="32" t="s">
        <v>79</v>
      </c>
      <c r="BU4" s="32" t="s">
        <v>80</v>
      </c>
      <c r="BV4" s="25" t="s">
        <v>51</v>
      </c>
      <c r="BW4" s="184" t="s">
        <v>70</v>
      </c>
      <c r="BX4" s="184" t="s">
        <v>81</v>
      </c>
      <c r="BY4" s="484"/>
      <c r="BZ4" s="186" t="s">
        <v>82</v>
      </c>
      <c r="CA4" s="186" t="s">
        <v>83</v>
      </c>
      <c r="CB4" s="484"/>
      <c r="CC4" s="484"/>
      <c r="CD4" s="184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184" t="s">
        <v>90</v>
      </c>
      <c r="CO4" s="184" t="s">
        <v>91</v>
      </c>
      <c r="CP4" s="24" t="s">
        <v>92</v>
      </c>
      <c r="CQ4" s="184" t="s">
        <v>93</v>
      </c>
      <c r="CR4" s="24" t="s">
        <v>94</v>
      </c>
      <c r="CS4" s="24" t="s">
        <v>95</v>
      </c>
      <c r="CT4" s="184" t="s">
        <v>96</v>
      </c>
      <c r="CU4" s="25" t="s">
        <v>97</v>
      </c>
      <c r="CV4" s="185" t="s">
        <v>50</v>
      </c>
      <c r="CW4" s="185" t="s">
        <v>51</v>
      </c>
      <c r="CX4" s="185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184" t="s">
        <v>99</v>
      </c>
      <c r="DK4" s="184" t="s">
        <v>100</v>
      </c>
      <c r="DL4" s="184" t="s">
        <v>101</v>
      </c>
      <c r="DM4" s="192" t="s">
        <v>83</v>
      </c>
      <c r="DN4" s="192" t="s">
        <v>102</v>
      </c>
      <c r="DO4" s="184" t="s">
        <v>99</v>
      </c>
      <c r="DP4" s="184" t="s">
        <v>100</v>
      </c>
      <c r="DQ4" s="184" t="s">
        <v>101</v>
      </c>
      <c r="DR4" s="192" t="s">
        <v>83</v>
      </c>
      <c r="DS4" s="192" t="s">
        <v>102</v>
      </c>
      <c r="DT4" s="184" t="s">
        <v>99</v>
      </c>
      <c r="DU4" s="184" t="s">
        <v>103</v>
      </c>
      <c r="DV4" s="184" t="s">
        <v>101</v>
      </c>
      <c r="DW4" s="192" t="s">
        <v>83</v>
      </c>
      <c r="DX4" s="192" t="s">
        <v>102</v>
      </c>
      <c r="DY4" s="184" t="s">
        <v>99</v>
      </c>
      <c r="DZ4" s="184" t="s">
        <v>101</v>
      </c>
      <c r="EA4" s="192" t="s">
        <v>83</v>
      </c>
      <c r="EB4" s="192" t="s">
        <v>102</v>
      </c>
      <c r="EC4" s="186" t="s">
        <v>99</v>
      </c>
      <c r="ED4" s="186" t="s">
        <v>101</v>
      </c>
      <c r="EE4" s="28" t="s">
        <v>83</v>
      </c>
      <c r="EF4" s="192" t="s">
        <v>102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8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3350</v>
      </c>
      <c r="BP5" s="53">
        <v>8000</v>
      </c>
      <c r="BQ5" s="55">
        <v>28742</v>
      </c>
      <c r="BR5" s="55">
        <f>BQ5/BP5*100</f>
        <v>359.27500000000003</v>
      </c>
      <c r="BS5" s="55">
        <f t="shared" ref="BS5:BS26" si="4">BQ5-EJ5</f>
        <v>28742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1508</v>
      </c>
      <c r="CA5" s="38">
        <v>3387</v>
      </c>
      <c r="CB5" s="56">
        <f>((BM5*0.45)+(BQ5*0.34)+(BV5/1.33*0.18)+(CA5*0.2))/DI5*10</f>
        <v>30.526372223640543</v>
      </c>
      <c r="CC5" s="57">
        <f>(BO5*0.45+BS5*0.35+(BX5/1.33*0.17))/DI5*10</f>
        <v>29.530763339290267</v>
      </c>
      <c r="CD5" s="57">
        <v>23.1</v>
      </c>
      <c r="CE5" s="43">
        <v>1013</v>
      </c>
      <c r="CF5" s="43">
        <v>3</v>
      </c>
      <c r="CG5" s="45">
        <v>1500</v>
      </c>
      <c r="CH5" s="43">
        <v>311</v>
      </c>
      <c r="CI5" s="58">
        <v>6604</v>
      </c>
      <c r="CJ5" s="59">
        <f>CL5+CN5</f>
        <v>4871</v>
      </c>
      <c r="CK5" s="60">
        <v>200</v>
      </c>
      <c r="CL5" s="43">
        <v>414</v>
      </c>
      <c r="CM5" s="43">
        <v>280</v>
      </c>
      <c r="CN5" s="43">
        <v>4457</v>
      </c>
      <c r="CO5" s="43">
        <f>CN5-EL5</f>
        <v>0</v>
      </c>
      <c r="CP5" s="43">
        <v>13269</v>
      </c>
      <c r="CQ5" s="43">
        <f>CP5-EM5</f>
        <v>0</v>
      </c>
      <c r="CR5" s="61">
        <f t="shared" ref="CR5:CR29" si="6">CP5/CN5*10</f>
        <v>29.771146511106124</v>
      </c>
      <c r="CS5" s="62">
        <v>400</v>
      </c>
      <c r="CT5" s="63">
        <f t="shared" ref="CT5:CT24" si="7">CJ5/CI5*100</f>
        <v>73.758328285887345</v>
      </c>
      <c r="CU5" s="64"/>
      <c r="CV5" s="64"/>
      <c r="CW5" s="64"/>
      <c r="CX5" s="64"/>
      <c r="CY5" s="65">
        <v>5000</v>
      </c>
      <c r="CZ5" s="64">
        <v>1074</v>
      </c>
      <c r="DA5" s="66">
        <f>CZ5/CY5*100</f>
        <v>21.48</v>
      </c>
      <c r="DB5" s="64">
        <f>CZ5-EN5</f>
        <v>150</v>
      </c>
      <c r="DC5" s="62">
        <v>384</v>
      </c>
      <c r="DD5" s="64">
        <v>384</v>
      </c>
      <c r="DE5" s="62">
        <v>1383</v>
      </c>
      <c r="DF5" s="64">
        <v>1006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/>
      <c r="EI5" s="51"/>
      <c r="EJ5" s="70"/>
      <c r="EK5" s="51"/>
      <c r="EL5" s="51">
        <v>4457</v>
      </c>
      <c r="EM5" s="51">
        <v>13269</v>
      </c>
      <c r="EN5" s="51">
        <v>924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6" si="8">CL6+CN6</f>
        <v>350</v>
      </c>
      <c r="CK6" s="60"/>
      <c r="CL6" s="43"/>
      <c r="CM6" s="43"/>
      <c r="CN6" s="43">
        <v>350</v>
      </c>
      <c r="CO6" s="43">
        <f t="shared" ref="CO6:CO26" si="9">CN6-EL6</f>
        <v>350</v>
      </c>
      <c r="CP6" s="43">
        <v>655</v>
      </c>
      <c r="CQ6" s="43">
        <f t="shared" ref="CQ6:CQ26" si="10">CP6-EM6</f>
        <v>655</v>
      </c>
      <c r="CR6" s="61">
        <f t="shared" si="6"/>
        <v>18.714285714285715</v>
      </c>
      <c r="CS6" s="62"/>
      <c r="CT6" s="63">
        <f t="shared" si="7"/>
        <v>39.0625</v>
      </c>
      <c r="CU6" s="64">
        <v>13</v>
      </c>
      <c r="CV6" s="66"/>
      <c r="CW6" s="66"/>
      <c r="CX6" s="66"/>
      <c r="CY6" s="65">
        <v>896</v>
      </c>
      <c r="CZ6" s="78"/>
      <c r="DA6" s="66">
        <f t="shared" ref="DA6:DA29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/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/>
      <c r="EM6" s="51"/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29" si="16">BV7/BU7*100</f>
        <v>64.769230769230774</v>
      </c>
      <c r="BX7" s="54">
        <f t="shared" si="5"/>
        <v>8420</v>
      </c>
      <c r="BY7" s="55">
        <v>1210</v>
      </c>
      <c r="BZ7" s="43">
        <v>710</v>
      </c>
      <c r="CA7" s="43">
        <v>1270</v>
      </c>
      <c r="CB7" s="56">
        <f t="shared" ref="CB7:CB20" si="17">((BM7*0.45)+(BQ7*0.34)+(BV7/1.33*0.18)+(CA7*0.2))/DI7*10</f>
        <v>27.466872980015701</v>
      </c>
      <c r="CC7" s="57">
        <f t="shared" ref="CC7:CC20" si="18">(BO7*0.45+BS7*0.35+(BX7/1.33*0.17))/DI7*10</f>
        <v>25.877262021164377</v>
      </c>
      <c r="CD7" s="57">
        <v>18.899999999999999</v>
      </c>
      <c r="CE7" s="43">
        <v>250</v>
      </c>
      <c r="CF7" s="43">
        <v>1</v>
      </c>
      <c r="CG7" s="45">
        <v>521</v>
      </c>
      <c r="CH7" s="43">
        <v>250</v>
      </c>
      <c r="CI7" s="58">
        <v>1788</v>
      </c>
      <c r="CJ7" s="59">
        <f t="shared" si="8"/>
        <v>1547</v>
      </c>
      <c r="CK7" s="60">
        <v>286</v>
      </c>
      <c r="CL7" s="43">
        <v>250</v>
      </c>
      <c r="CM7" s="43"/>
      <c r="CN7" s="43">
        <v>1297</v>
      </c>
      <c r="CO7" s="43">
        <f t="shared" si="9"/>
        <v>52</v>
      </c>
      <c r="CP7" s="43">
        <v>4228</v>
      </c>
      <c r="CQ7" s="43">
        <f t="shared" si="10"/>
        <v>236</v>
      </c>
      <c r="CR7" s="61">
        <f t="shared" si="6"/>
        <v>32.598303777949113</v>
      </c>
      <c r="CS7" s="62">
        <v>101</v>
      </c>
      <c r="CT7" s="63">
        <f t="shared" si="7"/>
        <v>86.521252796420583</v>
      </c>
      <c r="CU7" s="64">
        <v>5</v>
      </c>
      <c r="CV7" s="66"/>
      <c r="CW7" s="66"/>
      <c r="CX7" s="66"/>
      <c r="CY7" s="65">
        <v>1700</v>
      </c>
      <c r="CZ7" s="65">
        <v>635</v>
      </c>
      <c r="DA7" s="66">
        <f t="shared" si="11"/>
        <v>37.352941176470587</v>
      </c>
      <c r="DB7" s="64">
        <f t="shared" si="12"/>
        <v>25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/>
      <c r="EI7" s="51"/>
      <c r="EJ7" s="70"/>
      <c r="EK7" s="51"/>
      <c r="EL7" s="51">
        <v>1245</v>
      </c>
      <c r="EM7" s="51">
        <v>3992</v>
      </c>
      <c r="EN7" s="51">
        <v>610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115</v>
      </c>
      <c r="CA8" s="38">
        <v>85</v>
      </c>
      <c r="CB8" s="56">
        <f t="shared" si="17"/>
        <v>22.810152636099268</v>
      </c>
      <c r="CC8" s="57">
        <f t="shared" si="18"/>
        <v>22.027491072370307</v>
      </c>
      <c r="CD8" s="57">
        <v>17.7</v>
      </c>
      <c r="CE8" s="43">
        <v>300</v>
      </c>
      <c r="CF8" s="43">
        <v>1</v>
      </c>
      <c r="CG8" s="45">
        <v>423</v>
      </c>
      <c r="CH8" s="43">
        <v>215</v>
      </c>
      <c r="CI8" s="58">
        <v>634</v>
      </c>
      <c r="CJ8" s="59">
        <f t="shared" si="8"/>
        <v>529</v>
      </c>
      <c r="CK8" s="60"/>
      <c r="CL8" s="43">
        <v>244</v>
      </c>
      <c r="CM8" s="43"/>
      <c r="CN8" s="43">
        <v>285</v>
      </c>
      <c r="CO8" s="43">
        <f t="shared" si="9"/>
        <v>15</v>
      </c>
      <c r="CP8" s="43">
        <v>315</v>
      </c>
      <c r="CQ8" s="43">
        <f t="shared" si="10"/>
        <v>20</v>
      </c>
      <c r="CR8" s="61">
        <f t="shared" si="6"/>
        <v>11.05263157894737</v>
      </c>
      <c r="CS8" s="62">
        <v>10</v>
      </c>
      <c r="CT8" s="63">
        <f t="shared" si="7"/>
        <v>83.438485804416402</v>
      </c>
      <c r="CU8" s="64">
        <v>1</v>
      </c>
      <c r="CV8" s="64"/>
      <c r="CW8" s="64"/>
      <c r="CX8" s="64"/>
      <c r="CY8" s="65">
        <v>530</v>
      </c>
      <c r="CZ8" s="65">
        <v>245</v>
      </c>
      <c r="DA8" s="66">
        <f t="shared" si="11"/>
        <v>46.226415094339622</v>
      </c>
      <c r="DB8" s="64">
        <f t="shared" si="12"/>
        <v>10</v>
      </c>
      <c r="DC8" s="62">
        <v>93</v>
      </c>
      <c r="DD8" s="64"/>
      <c r="DE8" s="62">
        <v>106</v>
      </c>
      <c r="DF8" s="64">
        <v>20</v>
      </c>
      <c r="DG8" s="67"/>
      <c r="DH8" s="67"/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/>
      <c r="EI8" s="51"/>
      <c r="EJ8" s="51"/>
      <c r="EK8" s="51"/>
      <c r="EL8" s="51">
        <v>270</v>
      </c>
      <c r="EM8" s="51">
        <v>295</v>
      </c>
      <c r="EN8" s="51">
        <v>235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610</v>
      </c>
      <c r="CA9" s="38">
        <v>371</v>
      </c>
      <c r="CB9" s="56">
        <f t="shared" si="17"/>
        <v>26.670361277343012</v>
      </c>
      <c r="CC9" s="57">
        <f t="shared" si="18"/>
        <v>24.855429389801031</v>
      </c>
      <c r="CD9" s="57">
        <v>18.100000000000001</v>
      </c>
      <c r="CE9" s="43">
        <v>320</v>
      </c>
      <c r="CF9" s="43">
        <v>6</v>
      </c>
      <c r="CG9" s="45">
        <v>480</v>
      </c>
      <c r="CH9" s="43">
        <v>233</v>
      </c>
      <c r="CI9" s="58">
        <v>1880</v>
      </c>
      <c r="CJ9" s="59">
        <f t="shared" si="8"/>
        <v>1171</v>
      </c>
      <c r="CK9" s="60"/>
      <c r="CL9" s="43">
        <v>20</v>
      </c>
      <c r="CM9" s="43"/>
      <c r="CN9" s="43">
        <v>1151</v>
      </c>
      <c r="CO9" s="43">
        <f t="shared" si="9"/>
        <v>85</v>
      </c>
      <c r="CP9" s="43">
        <v>2570</v>
      </c>
      <c r="CQ9" s="43">
        <f t="shared" si="10"/>
        <v>120</v>
      </c>
      <c r="CR9" s="61">
        <f t="shared" si="6"/>
        <v>22.328410078192874</v>
      </c>
      <c r="CS9" s="62">
        <v>95</v>
      </c>
      <c r="CT9" s="63">
        <f t="shared" si="7"/>
        <v>62.287234042553195</v>
      </c>
      <c r="CU9" s="64">
        <v>5</v>
      </c>
      <c r="CV9" s="64"/>
      <c r="CW9" s="64"/>
      <c r="CX9" s="64"/>
      <c r="CY9" s="65">
        <v>1100</v>
      </c>
      <c r="CZ9" s="64">
        <v>583</v>
      </c>
      <c r="DA9" s="66">
        <f t="shared" si="11"/>
        <v>53</v>
      </c>
      <c r="DB9" s="64">
        <f t="shared" si="12"/>
        <v>60</v>
      </c>
      <c r="DC9" s="62">
        <v>99</v>
      </c>
      <c r="DD9" s="64">
        <v>99</v>
      </c>
      <c r="DE9" s="62">
        <v>363</v>
      </c>
      <c r="DF9" s="64">
        <v>243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/>
      <c r="EI9" s="51"/>
      <c r="EJ9" s="51"/>
      <c r="EK9" s="51"/>
      <c r="EL9" s="51">
        <v>1066</v>
      </c>
      <c r="EM9" s="51">
        <v>2450</v>
      </c>
      <c r="EN9" s="51">
        <v>523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409</v>
      </c>
      <c r="CA10" s="38">
        <v>460</v>
      </c>
      <c r="CB10" s="56">
        <f t="shared" si="17"/>
        <v>23.87358184764992</v>
      </c>
      <c r="CC10" s="57">
        <f t="shared" si="18"/>
        <v>23.0064829821718</v>
      </c>
      <c r="CD10" s="57">
        <v>15.2</v>
      </c>
      <c r="CE10" s="43">
        <v>90</v>
      </c>
      <c r="CF10" s="43"/>
      <c r="CG10" s="45">
        <v>140</v>
      </c>
      <c r="CH10" s="43">
        <v>90</v>
      </c>
      <c r="CI10" s="58">
        <v>760</v>
      </c>
      <c r="CJ10" s="59">
        <f t="shared" si="8"/>
        <v>575</v>
      </c>
      <c r="CK10" s="60"/>
      <c r="CL10" s="43">
        <v>45</v>
      </c>
      <c r="CM10" s="43"/>
      <c r="CN10" s="43">
        <v>530</v>
      </c>
      <c r="CO10" s="43">
        <f t="shared" si="9"/>
        <v>40</v>
      </c>
      <c r="CP10" s="43">
        <v>1390</v>
      </c>
      <c r="CQ10" s="43">
        <f t="shared" si="10"/>
        <v>100</v>
      </c>
      <c r="CR10" s="61">
        <f t="shared" si="6"/>
        <v>26.226415094339622</v>
      </c>
      <c r="CS10" s="62">
        <v>35</v>
      </c>
      <c r="CT10" s="63">
        <f t="shared" si="7"/>
        <v>75.657894736842096</v>
      </c>
      <c r="CU10" s="64">
        <v>3</v>
      </c>
      <c r="CV10" s="66"/>
      <c r="CW10" s="66"/>
      <c r="CX10" s="66"/>
      <c r="CY10" s="65">
        <v>800</v>
      </c>
      <c r="CZ10" s="64">
        <v>300</v>
      </c>
      <c r="DA10" s="64">
        <f t="shared" si="11"/>
        <v>37.5</v>
      </c>
      <c r="DB10" s="64">
        <f t="shared" si="12"/>
        <v>0</v>
      </c>
      <c r="DC10" s="62">
        <v>30</v>
      </c>
      <c r="DD10" s="64">
        <v>10</v>
      </c>
      <c r="DE10" s="62">
        <v>180</v>
      </c>
      <c r="DF10" s="64">
        <v>220</v>
      </c>
      <c r="DG10" s="67"/>
      <c r="DH10" s="67"/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/>
      <c r="EI10" s="51"/>
      <c r="EJ10" s="51"/>
      <c r="EK10" s="51"/>
      <c r="EL10" s="51">
        <v>490</v>
      </c>
      <c r="EM10" s="51">
        <v>1290</v>
      </c>
      <c r="EN10" s="51">
        <v>300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380</v>
      </c>
      <c r="CA11" s="38">
        <v>440</v>
      </c>
      <c r="CB11" s="56">
        <f t="shared" si="17"/>
        <v>21.591849624060153</v>
      </c>
      <c r="CC11" s="57">
        <f t="shared" si="18"/>
        <v>19.025413533834588</v>
      </c>
      <c r="CD11" s="57">
        <v>12.2</v>
      </c>
      <c r="CE11" s="80">
        <v>70</v>
      </c>
      <c r="CF11" s="43">
        <v>1</v>
      </c>
      <c r="CG11" s="45">
        <v>70</v>
      </c>
      <c r="CH11" s="80">
        <v>70</v>
      </c>
      <c r="CI11" s="58">
        <v>590</v>
      </c>
      <c r="CJ11" s="59">
        <f t="shared" si="8"/>
        <v>520</v>
      </c>
      <c r="CK11" s="60"/>
      <c r="CL11" s="43">
        <v>45</v>
      </c>
      <c r="CM11" s="43"/>
      <c r="CN11" s="43">
        <v>475</v>
      </c>
      <c r="CO11" s="43">
        <f t="shared" si="9"/>
        <v>15</v>
      </c>
      <c r="CP11" s="43">
        <v>1225</v>
      </c>
      <c r="CQ11" s="43">
        <f t="shared" si="10"/>
        <v>35</v>
      </c>
      <c r="CR11" s="61">
        <f t="shared" si="6"/>
        <v>25.789473684210527</v>
      </c>
      <c r="CS11" s="62">
        <v>40</v>
      </c>
      <c r="CT11" s="63">
        <f t="shared" si="7"/>
        <v>88.135593220338976</v>
      </c>
      <c r="CU11" s="64">
        <v>2</v>
      </c>
      <c r="CV11" s="66"/>
      <c r="CW11" s="66"/>
      <c r="CX11" s="66"/>
      <c r="CY11" s="65">
        <v>500</v>
      </c>
      <c r="CZ11" s="64">
        <v>210</v>
      </c>
      <c r="DA11" s="66">
        <f t="shared" si="11"/>
        <v>42</v>
      </c>
      <c r="DB11" s="64">
        <f t="shared" si="12"/>
        <v>20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/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/>
      <c r="EI11" s="51"/>
      <c r="EJ11" s="51"/>
      <c r="EK11" s="51"/>
      <c r="EL11" s="51">
        <v>460</v>
      </c>
      <c r="EM11" s="51">
        <v>1190</v>
      </c>
      <c r="EN11" s="51">
        <v>190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380</v>
      </c>
      <c r="CA12" s="38">
        <v>768</v>
      </c>
      <c r="CB12" s="56">
        <f t="shared" si="17"/>
        <v>14.337174494158164</v>
      </c>
      <c r="CC12" s="57">
        <f t="shared" si="18"/>
        <v>13.051465214300732</v>
      </c>
      <c r="CD12" s="57">
        <v>10</v>
      </c>
      <c r="CE12" s="80">
        <v>250</v>
      </c>
      <c r="CF12" s="43"/>
      <c r="CG12" s="45">
        <v>250</v>
      </c>
      <c r="CH12" s="43">
        <v>80</v>
      </c>
      <c r="CI12" s="58">
        <v>1380</v>
      </c>
      <c r="CJ12" s="59">
        <f t="shared" si="8"/>
        <v>920</v>
      </c>
      <c r="CK12" s="60">
        <v>162</v>
      </c>
      <c r="CL12" s="43"/>
      <c r="CM12" s="43">
        <v>80</v>
      </c>
      <c r="CN12" s="43">
        <v>920</v>
      </c>
      <c r="CO12" s="43">
        <f t="shared" si="9"/>
        <v>80</v>
      </c>
      <c r="CP12" s="43">
        <v>2485</v>
      </c>
      <c r="CQ12" s="43">
        <f t="shared" si="10"/>
        <v>165</v>
      </c>
      <c r="CR12" s="61">
        <f t="shared" si="6"/>
        <v>27.010869565217391</v>
      </c>
      <c r="CS12" s="62">
        <v>140</v>
      </c>
      <c r="CT12" s="63">
        <f t="shared" si="7"/>
        <v>66.666666666666657</v>
      </c>
      <c r="CU12" s="64">
        <v>4</v>
      </c>
      <c r="CV12" s="64"/>
      <c r="CW12" s="64"/>
      <c r="CX12" s="64"/>
      <c r="CY12" s="65">
        <v>1800</v>
      </c>
      <c r="CZ12" s="64">
        <v>360</v>
      </c>
      <c r="DA12" s="66">
        <f t="shared" si="11"/>
        <v>20</v>
      </c>
      <c r="DB12" s="64">
        <f t="shared" si="12"/>
        <v>0</v>
      </c>
      <c r="DC12" s="62">
        <v>55</v>
      </c>
      <c r="DD12" s="64">
        <v>55</v>
      </c>
      <c r="DE12" s="62">
        <v>350</v>
      </c>
      <c r="DF12" s="64">
        <v>200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/>
      <c r="EI12" s="51"/>
      <c r="EJ12" s="51"/>
      <c r="EK12" s="51"/>
      <c r="EL12" s="51">
        <v>840</v>
      </c>
      <c r="EM12" s="51">
        <v>2320</v>
      </c>
      <c r="EN12" s="51">
        <v>360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520</v>
      </c>
      <c r="CA13" s="38">
        <v>670</v>
      </c>
      <c r="CB13" s="56">
        <f t="shared" si="17"/>
        <v>26.144082332761581</v>
      </c>
      <c r="CC13" s="57">
        <f t="shared" si="18"/>
        <v>24.365351629502573</v>
      </c>
      <c r="CD13" s="57">
        <v>22</v>
      </c>
      <c r="CE13" s="80">
        <v>350</v>
      </c>
      <c r="CF13" s="43">
        <v>1</v>
      </c>
      <c r="CG13" s="45">
        <v>350</v>
      </c>
      <c r="CH13" s="43">
        <v>180</v>
      </c>
      <c r="CI13" s="58">
        <v>1113</v>
      </c>
      <c r="CJ13" s="59">
        <f t="shared" si="8"/>
        <v>738</v>
      </c>
      <c r="CK13" s="60"/>
      <c r="CL13" s="43">
        <v>68</v>
      </c>
      <c r="CM13" s="57"/>
      <c r="CN13" s="43">
        <v>670</v>
      </c>
      <c r="CO13" s="43">
        <f t="shared" si="9"/>
        <v>30</v>
      </c>
      <c r="CP13" s="43">
        <v>1447</v>
      </c>
      <c r="CQ13" s="43">
        <f t="shared" si="10"/>
        <v>90</v>
      </c>
      <c r="CR13" s="61">
        <f t="shared" si="6"/>
        <v>21.597014925373131</v>
      </c>
      <c r="CS13" s="62">
        <v>45</v>
      </c>
      <c r="CT13" s="63">
        <f t="shared" si="7"/>
        <v>66.307277628032352</v>
      </c>
      <c r="CU13" s="64">
        <v>2</v>
      </c>
      <c r="CV13" s="64"/>
      <c r="CW13" s="64"/>
      <c r="CX13" s="64"/>
      <c r="CY13" s="65">
        <v>800</v>
      </c>
      <c r="CZ13" s="64">
        <v>220</v>
      </c>
      <c r="DA13" s="66">
        <f t="shared" si="11"/>
        <v>27.500000000000004</v>
      </c>
      <c r="DB13" s="64">
        <f t="shared" si="12"/>
        <v>20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/>
      <c r="EI13" s="51"/>
      <c r="EJ13" s="51"/>
      <c r="EK13" s="51"/>
      <c r="EL13" s="51">
        <v>640</v>
      </c>
      <c r="EM13" s="51">
        <v>1357</v>
      </c>
      <c r="EN13" s="51">
        <v>200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60</v>
      </c>
      <c r="CA14" s="38">
        <v>60</v>
      </c>
      <c r="CB14" s="56">
        <f t="shared" si="17"/>
        <v>21.774533918439221</v>
      </c>
      <c r="CC14" s="57">
        <f t="shared" si="18"/>
        <v>21.256184140649022</v>
      </c>
      <c r="CD14" s="57">
        <v>23.5</v>
      </c>
      <c r="CE14" s="43">
        <v>100</v>
      </c>
      <c r="CF14" s="43"/>
      <c r="CG14" s="45">
        <v>150</v>
      </c>
      <c r="CH14" s="43">
        <v>10</v>
      </c>
      <c r="CI14" s="58">
        <v>1085</v>
      </c>
      <c r="CJ14" s="59">
        <f t="shared" si="8"/>
        <v>625</v>
      </c>
      <c r="CK14" s="60"/>
      <c r="CL14" s="43">
        <v>200</v>
      </c>
      <c r="CM14" s="43">
        <v>20</v>
      </c>
      <c r="CN14" s="43">
        <v>425</v>
      </c>
      <c r="CO14" s="43">
        <f t="shared" si="9"/>
        <v>45</v>
      </c>
      <c r="CP14" s="43">
        <v>1050</v>
      </c>
      <c r="CQ14" s="43">
        <f t="shared" si="10"/>
        <v>140</v>
      </c>
      <c r="CR14" s="61">
        <f t="shared" si="6"/>
        <v>24.705882352941178</v>
      </c>
      <c r="CS14" s="62">
        <v>40</v>
      </c>
      <c r="CT14" s="63">
        <f t="shared" si="7"/>
        <v>57.603686635944698</v>
      </c>
      <c r="CU14" s="64">
        <v>3</v>
      </c>
      <c r="CV14" s="64"/>
      <c r="CW14" s="64"/>
      <c r="CX14" s="64"/>
      <c r="CY14" s="65">
        <v>900</v>
      </c>
      <c r="CZ14" s="64">
        <v>130</v>
      </c>
      <c r="DA14" s="66">
        <f t="shared" si="11"/>
        <v>14.444444444444443</v>
      </c>
      <c r="DB14" s="64">
        <f t="shared" si="12"/>
        <v>0</v>
      </c>
      <c r="DC14" s="62">
        <v>56</v>
      </c>
      <c r="DD14" s="64"/>
      <c r="DE14" s="62">
        <v>223</v>
      </c>
      <c r="DF14" s="64">
        <v>230</v>
      </c>
      <c r="DG14" s="67"/>
      <c r="DH14" s="67"/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/>
      <c r="EI14" s="51"/>
      <c r="EJ14" s="51"/>
      <c r="EK14" s="51"/>
      <c r="EL14" s="51">
        <v>380</v>
      </c>
      <c r="EM14" s="51">
        <v>910</v>
      </c>
      <c r="EN14" s="51">
        <v>130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260</v>
      </c>
      <c r="CA15" s="38">
        <v>230</v>
      </c>
      <c r="CB15" s="56">
        <f t="shared" si="17"/>
        <v>31.94602272727273</v>
      </c>
      <c r="CC15" s="57">
        <f t="shared" si="18"/>
        <v>31.94602272727273</v>
      </c>
      <c r="CD15" s="57">
        <v>26</v>
      </c>
      <c r="CE15" s="43">
        <v>600</v>
      </c>
      <c r="CF15" s="43">
        <v>3</v>
      </c>
      <c r="CG15" s="45">
        <v>1000</v>
      </c>
      <c r="CH15" s="43">
        <v>400</v>
      </c>
      <c r="CI15" s="58">
        <v>2000</v>
      </c>
      <c r="CJ15" s="59">
        <f t="shared" si="8"/>
        <v>1400</v>
      </c>
      <c r="CK15" s="60">
        <v>150</v>
      </c>
      <c r="CL15" s="43">
        <v>420</v>
      </c>
      <c r="CM15" s="43"/>
      <c r="CN15" s="43">
        <v>980</v>
      </c>
      <c r="CO15" s="43">
        <f t="shared" si="9"/>
        <v>30</v>
      </c>
      <c r="CP15" s="43">
        <v>1755</v>
      </c>
      <c r="CQ15" s="43">
        <f t="shared" si="10"/>
        <v>25</v>
      </c>
      <c r="CR15" s="61">
        <f t="shared" si="6"/>
        <v>17.908163265306122</v>
      </c>
      <c r="CS15" s="62">
        <v>80</v>
      </c>
      <c r="CT15" s="63">
        <f t="shared" si="7"/>
        <v>70</v>
      </c>
      <c r="CU15" s="64">
        <v>2</v>
      </c>
      <c r="CV15" s="66"/>
      <c r="CW15" s="66"/>
      <c r="CX15" s="66"/>
      <c r="CY15" s="65">
        <v>1200</v>
      </c>
      <c r="CZ15" s="64">
        <v>140</v>
      </c>
      <c r="DA15" s="66">
        <f t="shared" si="11"/>
        <v>11.666666666666666</v>
      </c>
      <c r="DB15" s="64">
        <f t="shared" si="12"/>
        <v>20</v>
      </c>
      <c r="DC15" s="62">
        <v>220</v>
      </c>
      <c r="DD15" s="64">
        <v>220</v>
      </c>
      <c r="DE15" s="62">
        <v>345</v>
      </c>
      <c r="DF15" s="64">
        <v>240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/>
      <c r="EI15" s="51"/>
      <c r="EJ15" s="51"/>
      <c r="EK15" s="51"/>
      <c r="EL15" s="51">
        <v>950</v>
      </c>
      <c r="EM15" s="51">
        <v>1730</v>
      </c>
      <c r="EN15" s="51">
        <v>120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935</v>
      </c>
      <c r="CA16" s="38">
        <v>855</v>
      </c>
      <c r="CB16" s="56">
        <f t="shared" si="17"/>
        <v>25.645967042497833</v>
      </c>
      <c r="CC16" s="57">
        <f t="shared" si="18"/>
        <v>24.261925411968775</v>
      </c>
      <c r="CD16" s="57">
        <v>23.8</v>
      </c>
      <c r="CE16" s="80">
        <v>500</v>
      </c>
      <c r="CF16" s="43"/>
      <c r="CG16" s="45">
        <v>500</v>
      </c>
      <c r="CH16" s="43">
        <v>230</v>
      </c>
      <c r="CI16" s="58">
        <v>1863</v>
      </c>
      <c r="CJ16" s="59">
        <f t="shared" si="8"/>
        <v>1570</v>
      </c>
      <c r="CK16" s="60">
        <v>311</v>
      </c>
      <c r="CL16" s="43">
        <v>210</v>
      </c>
      <c r="CM16" s="43"/>
      <c r="CN16" s="43">
        <v>1360</v>
      </c>
      <c r="CO16" s="43">
        <f t="shared" si="9"/>
        <v>100</v>
      </c>
      <c r="CP16" s="43">
        <v>2658</v>
      </c>
      <c r="CQ16" s="43">
        <f t="shared" si="10"/>
        <v>183</v>
      </c>
      <c r="CR16" s="61">
        <f t="shared" si="6"/>
        <v>19.544117647058822</v>
      </c>
      <c r="CS16" s="62">
        <v>42</v>
      </c>
      <c r="CT16" s="63">
        <f t="shared" si="7"/>
        <v>84.272678475577024</v>
      </c>
      <c r="CU16" s="64">
        <v>6</v>
      </c>
      <c r="CV16" s="64">
        <v>355</v>
      </c>
      <c r="CW16" s="64">
        <v>266</v>
      </c>
      <c r="CX16" s="64">
        <f>CW16/CV16*100</f>
        <v>74.929577464788736</v>
      </c>
      <c r="CY16" s="65">
        <v>1700</v>
      </c>
      <c r="CZ16" s="64">
        <v>380</v>
      </c>
      <c r="DA16" s="66">
        <f t="shared" si="11"/>
        <v>22.352941176470591</v>
      </c>
      <c r="DB16" s="64">
        <f t="shared" si="12"/>
        <v>0</v>
      </c>
      <c r="DC16" s="62">
        <v>110</v>
      </c>
      <c r="DD16" s="64">
        <v>110</v>
      </c>
      <c r="DE16" s="62">
        <v>325</v>
      </c>
      <c r="DF16" s="64">
        <v>366</v>
      </c>
      <c r="DG16" s="67">
        <v>23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/>
      <c r="EI16" s="51"/>
      <c r="EJ16" s="51"/>
      <c r="EK16" s="51"/>
      <c r="EL16" s="51">
        <v>1260</v>
      </c>
      <c r="EM16" s="51">
        <v>2475</v>
      </c>
      <c r="EN16" s="51">
        <v>380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3">
        <v>2</v>
      </c>
      <c r="CG17" s="45">
        <v>100</v>
      </c>
      <c r="CH17" s="43">
        <v>40</v>
      </c>
      <c r="CI17" s="58">
        <v>520</v>
      </c>
      <c r="CJ17" s="59">
        <f t="shared" si="8"/>
        <v>370</v>
      </c>
      <c r="CK17" s="60"/>
      <c r="CL17" s="43">
        <v>50</v>
      </c>
      <c r="CM17" s="43"/>
      <c r="CN17" s="43">
        <v>320</v>
      </c>
      <c r="CO17" s="43">
        <f t="shared" si="9"/>
        <v>10</v>
      </c>
      <c r="CP17" s="43">
        <v>785</v>
      </c>
      <c r="CQ17" s="43">
        <f t="shared" si="10"/>
        <v>31</v>
      </c>
      <c r="CR17" s="61">
        <f t="shared" si="6"/>
        <v>24.53125</v>
      </c>
      <c r="CS17" s="62">
        <v>14</v>
      </c>
      <c r="CT17" s="63">
        <f t="shared" si="7"/>
        <v>71.15384615384616</v>
      </c>
      <c r="CU17" s="64">
        <v>2</v>
      </c>
      <c r="CV17" s="66"/>
      <c r="CW17" s="66"/>
      <c r="CX17" s="64"/>
      <c r="CY17" s="65">
        <v>350</v>
      </c>
      <c r="CZ17" s="64">
        <v>170</v>
      </c>
      <c r="DA17" s="66">
        <f t="shared" si="11"/>
        <v>48.571428571428569</v>
      </c>
      <c r="DB17" s="64">
        <f t="shared" si="12"/>
        <v>10</v>
      </c>
      <c r="DC17" s="62">
        <v>57</v>
      </c>
      <c r="DD17" s="64">
        <v>60</v>
      </c>
      <c r="DE17" s="62">
        <v>80</v>
      </c>
      <c r="DF17" s="64">
        <v>145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/>
      <c r="EI17" s="51"/>
      <c r="EJ17" s="51"/>
      <c r="EK17" s="51"/>
      <c r="EL17" s="51">
        <v>310</v>
      </c>
      <c r="EM17" s="51">
        <v>754</v>
      </c>
      <c r="EN17" s="51">
        <v>160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/>
      <c r="CA18" s="38"/>
      <c r="CB18" s="56">
        <f t="shared" si="17"/>
        <v>24.812480639801752</v>
      </c>
      <c r="CC18" s="57">
        <f t="shared" si="18"/>
        <v>24.534404832305484</v>
      </c>
      <c r="CD18" s="57">
        <v>22</v>
      </c>
      <c r="CE18" s="80">
        <v>500</v>
      </c>
      <c r="CF18" s="43">
        <v>2</v>
      </c>
      <c r="CG18" s="45">
        <v>500</v>
      </c>
      <c r="CH18" s="80">
        <v>500</v>
      </c>
      <c r="CI18" s="58">
        <v>1800</v>
      </c>
      <c r="CJ18" s="59">
        <f t="shared" si="8"/>
        <v>943</v>
      </c>
      <c r="CK18" s="86"/>
      <c r="CL18" s="43">
        <v>87</v>
      </c>
      <c r="CM18" s="43"/>
      <c r="CN18" s="43">
        <v>856</v>
      </c>
      <c r="CO18" s="43">
        <f t="shared" si="9"/>
        <v>79</v>
      </c>
      <c r="CP18" s="43">
        <v>1400</v>
      </c>
      <c r="CQ18" s="43">
        <f t="shared" si="10"/>
        <v>126</v>
      </c>
      <c r="CR18" s="61">
        <f t="shared" si="6"/>
        <v>16.355140186915889</v>
      </c>
      <c r="CS18" s="62">
        <v>35</v>
      </c>
      <c r="CT18" s="63">
        <f t="shared" si="7"/>
        <v>52.388888888888886</v>
      </c>
      <c r="CU18" s="64">
        <v>5</v>
      </c>
      <c r="CV18" s="64"/>
      <c r="CW18" s="64"/>
      <c r="CX18" s="64"/>
      <c r="CY18" s="65">
        <v>1500</v>
      </c>
      <c r="CZ18" s="64">
        <v>390</v>
      </c>
      <c r="DA18" s="66">
        <f t="shared" si="11"/>
        <v>26</v>
      </c>
      <c r="DB18" s="64">
        <f t="shared" si="12"/>
        <v>25</v>
      </c>
      <c r="DC18" s="62">
        <v>110</v>
      </c>
      <c r="DD18" s="64">
        <v>110</v>
      </c>
      <c r="DE18" s="62">
        <v>337</v>
      </c>
      <c r="DF18" s="64">
        <v>135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/>
      <c r="EI18" s="51"/>
      <c r="EJ18" s="51"/>
      <c r="EK18" s="51"/>
      <c r="EL18" s="51">
        <v>777</v>
      </c>
      <c r="EM18" s="51">
        <v>1274</v>
      </c>
      <c r="EN18" s="51">
        <v>365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/>
      <c r="CA19" s="38"/>
      <c r="CB19" s="56">
        <f t="shared" si="17"/>
        <v>30.644726301735648</v>
      </c>
      <c r="CC19" s="57">
        <f t="shared" si="18"/>
        <v>29.819759679572762</v>
      </c>
      <c r="CD19" s="57">
        <v>16.8</v>
      </c>
      <c r="CE19" s="43">
        <v>70</v>
      </c>
      <c r="CF19" s="43"/>
      <c r="CG19" s="45">
        <v>60</v>
      </c>
      <c r="CH19" s="43"/>
      <c r="CI19" s="58">
        <v>287</v>
      </c>
      <c r="CJ19" s="59">
        <f t="shared" si="8"/>
        <v>81</v>
      </c>
      <c r="CK19" s="87"/>
      <c r="CL19" s="43">
        <v>40</v>
      </c>
      <c r="CM19" s="43"/>
      <c r="CN19" s="43">
        <v>41</v>
      </c>
      <c r="CO19" s="43">
        <f t="shared" si="9"/>
        <v>0</v>
      </c>
      <c r="CP19" s="43">
        <v>83</v>
      </c>
      <c r="CQ19" s="43">
        <f t="shared" si="10"/>
        <v>0</v>
      </c>
      <c r="CR19" s="61">
        <f t="shared" si="6"/>
        <v>20.243902439024389</v>
      </c>
      <c r="CS19" s="62"/>
      <c r="CT19" s="63">
        <f t="shared" si="7"/>
        <v>28.222996515679444</v>
      </c>
      <c r="CU19" s="88"/>
      <c r="CV19" s="66"/>
      <c r="CW19" s="66"/>
      <c r="CX19" s="64"/>
      <c r="CY19" s="65">
        <v>300</v>
      </c>
      <c r="CZ19" s="78"/>
      <c r="DA19" s="66">
        <f t="shared" si="11"/>
        <v>0</v>
      </c>
      <c r="DB19" s="64">
        <f t="shared" si="12"/>
        <v>0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/>
      <c r="EI19" s="51"/>
      <c r="EJ19" s="51"/>
      <c r="EK19" s="51"/>
      <c r="EL19" s="51">
        <v>41</v>
      </c>
      <c r="EM19" s="51">
        <v>83</v>
      </c>
      <c r="EN19" s="51"/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15</v>
      </c>
      <c r="CA20" s="38">
        <v>12</v>
      </c>
      <c r="CB20" s="56">
        <f t="shared" si="17"/>
        <v>14.859467132561692</v>
      </c>
      <c r="CC20" s="57">
        <f t="shared" si="18"/>
        <v>14.148394846036252</v>
      </c>
      <c r="CD20" s="57">
        <v>4.9000000000000004</v>
      </c>
      <c r="CE20" s="43">
        <v>90</v>
      </c>
      <c r="CF20" s="43"/>
      <c r="CG20" s="45">
        <v>100</v>
      </c>
      <c r="CH20" s="43">
        <v>78</v>
      </c>
      <c r="CI20" s="58">
        <v>355</v>
      </c>
      <c r="CJ20" s="59">
        <f t="shared" si="8"/>
        <v>242</v>
      </c>
      <c r="CK20" s="87"/>
      <c r="CL20" s="43">
        <v>195</v>
      </c>
      <c r="CM20" s="43"/>
      <c r="CN20" s="43">
        <v>47</v>
      </c>
      <c r="CO20" s="43">
        <f t="shared" si="9"/>
        <v>0</v>
      </c>
      <c r="CP20" s="43">
        <v>90</v>
      </c>
      <c r="CQ20" s="43">
        <f t="shared" si="10"/>
        <v>0</v>
      </c>
      <c r="CR20" s="61">
        <f t="shared" si="6"/>
        <v>19.148936170212767</v>
      </c>
      <c r="CS20" s="62"/>
      <c r="CT20" s="63">
        <f t="shared" si="7"/>
        <v>68.16901408450704</v>
      </c>
      <c r="CU20" s="64"/>
      <c r="CV20" s="66"/>
      <c r="CW20" s="66"/>
      <c r="CX20" s="64"/>
      <c r="CY20" s="65">
        <v>280</v>
      </c>
      <c r="CZ20" s="65">
        <v>46</v>
      </c>
      <c r="DA20" s="66">
        <f t="shared" si="11"/>
        <v>16.428571428571427</v>
      </c>
      <c r="DB20" s="64">
        <f t="shared" si="12"/>
        <v>0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/>
      <c r="EI20" s="51"/>
      <c r="EJ20" s="51"/>
      <c r="EK20" s="51"/>
      <c r="EL20" s="51">
        <v>47</v>
      </c>
      <c r="EM20" s="51">
        <v>90</v>
      </c>
      <c r="EN20" s="51">
        <v>46</v>
      </c>
    </row>
    <row r="21" spans="1:144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115</v>
      </c>
      <c r="CK22" s="87"/>
      <c r="CL22" s="43">
        <v>65</v>
      </c>
      <c r="CM22" s="43"/>
      <c r="CN22" s="43">
        <v>50</v>
      </c>
      <c r="CO22" s="43">
        <f t="shared" si="9"/>
        <v>10</v>
      </c>
      <c r="CP22" s="43">
        <v>125</v>
      </c>
      <c r="CQ22" s="43">
        <f t="shared" si="10"/>
        <v>5</v>
      </c>
      <c r="CR22" s="61">
        <f t="shared" si="6"/>
        <v>25</v>
      </c>
      <c r="CS22" s="62"/>
      <c r="CT22" s="63">
        <f t="shared" si="7"/>
        <v>100</v>
      </c>
      <c r="CU22" s="64">
        <v>1</v>
      </c>
      <c r="CV22" s="66"/>
      <c r="CW22" s="66"/>
      <c r="CX22" s="64"/>
      <c r="CY22" s="65">
        <v>115</v>
      </c>
      <c r="CZ22" s="64">
        <v>95</v>
      </c>
      <c r="DA22" s="66">
        <f t="shared" si="11"/>
        <v>82.608695652173907</v>
      </c>
      <c r="DB22" s="64">
        <f t="shared" si="12"/>
        <v>30</v>
      </c>
      <c r="DC22" s="63"/>
      <c r="DD22" s="66"/>
      <c r="DE22" s="62">
        <v>25</v>
      </c>
      <c r="DF22" s="64">
        <v>25</v>
      </c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40</v>
      </c>
      <c r="EM22" s="51">
        <v>120</v>
      </c>
      <c r="EN22" s="51">
        <v>65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/>
      <c r="EI23" s="51"/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42.820512820512818</v>
      </c>
      <c r="CD24" s="57">
        <v>26.7</v>
      </c>
      <c r="CE24" s="43">
        <v>40</v>
      </c>
      <c r="CF24" s="43">
        <v>1</v>
      </c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/>
      <c r="CO24" s="43">
        <f t="shared" si="9"/>
        <v>0</v>
      </c>
      <c r="CP24" s="43"/>
      <c r="CQ24" s="43">
        <f t="shared" si="10"/>
        <v>0</v>
      </c>
      <c r="CR24" s="61" t="e">
        <f t="shared" si="6"/>
        <v>#DIV/0!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0</v>
      </c>
      <c r="DA24" s="66">
        <f t="shared" si="11"/>
        <v>0</v>
      </c>
      <c r="DB24" s="64">
        <f t="shared" si="12"/>
        <v>-20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/>
      <c r="EI24" s="51"/>
      <c r="EJ24" s="51"/>
      <c r="EK24" s="51"/>
      <c r="EL24" s="51"/>
      <c r="EM24" s="51"/>
      <c r="EN24" s="51">
        <v>20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>
        <v>0</v>
      </c>
      <c r="CJ25" s="59">
        <f t="shared" si="8"/>
        <v>0</v>
      </c>
      <c r="CK25" s="87"/>
      <c r="CL25" s="57"/>
      <c r="CM25" s="57"/>
      <c r="CN25" s="57"/>
      <c r="CO25" s="43">
        <f t="shared" si="9"/>
        <v>0</v>
      </c>
      <c r="CP25" s="57"/>
      <c r="CQ25" s="43">
        <f t="shared" si="10"/>
        <v>0</v>
      </c>
      <c r="CR25" s="61"/>
      <c r="CS25" s="62"/>
      <c r="CT25" s="63">
        <v>0</v>
      </c>
      <c r="CU25" s="66"/>
      <c r="CV25" s="64">
        <v>350</v>
      </c>
      <c r="CW25" s="92">
        <v>227</v>
      </c>
      <c r="CX25" s="92">
        <f>CW25/CV25*100</f>
        <v>64.857142857142861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/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12.906309751434035</v>
      </c>
      <c r="CD26" s="57"/>
      <c r="CE26" s="43">
        <v>555</v>
      </c>
      <c r="CF26" s="43"/>
      <c r="CG26" s="45">
        <v>270</v>
      </c>
      <c r="CH26" s="43">
        <v>252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/>
      <c r="DA26" s="66">
        <f t="shared" si="11"/>
        <v>0</v>
      </c>
      <c r="DB26" s="64">
        <f t="shared" si="12"/>
        <v>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/>
      <c r="EI26" s="51"/>
      <c r="EJ26" s="51"/>
      <c r="EK26" s="51"/>
      <c r="EL26" s="51">
        <v>554</v>
      </c>
      <c r="EM26" s="51">
        <v>1031</v>
      </c>
      <c r="EN26" s="51"/>
    </row>
    <row r="27" spans="1:144" s="115" customFormat="1" ht="29.25" customHeight="1" x14ac:dyDescent="0.25">
      <c r="A27" s="103"/>
      <c r="B27" s="104" t="s">
        <v>130</v>
      </c>
      <c r="C27" s="84">
        <f>SUM(C5:C26)</f>
        <v>2770</v>
      </c>
      <c r="D27" s="41">
        <f>SUM(D5:D26)</f>
        <v>40</v>
      </c>
      <c r="E27" s="41">
        <f>SUM(E5:E26)</f>
        <v>22605</v>
      </c>
      <c r="F27" s="41">
        <f>SUM(F5:F26)</f>
        <v>22334</v>
      </c>
      <c r="G27" s="41">
        <f>F27/E27*100</f>
        <v>98.801150188011505</v>
      </c>
      <c r="H27" s="41" t="e">
        <f>F27-#REF!</f>
        <v>#REF!</v>
      </c>
      <c r="I27" s="41">
        <f t="shared" ref="I27:R27" si="20">SUM(I5:I26)</f>
        <v>20674</v>
      </c>
      <c r="J27" s="41">
        <f t="shared" si="20"/>
        <v>12393</v>
      </c>
      <c r="K27" s="41">
        <f t="shared" si="20"/>
        <v>6684</v>
      </c>
      <c r="L27" s="41">
        <f t="shared" si="20"/>
        <v>3925</v>
      </c>
      <c r="M27" s="41">
        <f t="shared" si="20"/>
        <v>20</v>
      </c>
      <c r="N27" s="41">
        <f t="shared" si="20"/>
        <v>20674</v>
      </c>
      <c r="O27" s="41">
        <f t="shared" si="20"/>
        <v>4542</v>
      </c>
      <c r="P27" s="41">
        <f t="shared" si="20"/>
        <v>0</v>
      </c>
      <c r="Q27" s="41">
        <f t="shared" si="20"/>
        <v>19344</v>
      </c>
      <c r="R27" s="41">
        <f t="shared" si="20"/>
        <v>19344</v>
      </c>
      <c r="S27" s="45">
        <f t="shared" si="1"/>
        <v>100</v>
      </c>
      <c r="T27" s="45" t="e">
        <f>R27-#REF!</f>
        <v>#REF!</v>
      </c>
      <c r="U27" s="41">
        <f t="shared" ref="U27:BI27" si="21">SUM(U5:U26)</f>
        <v>550</v>
      </c>
      <c r="V27" s="41">
        <f t="shared" si="21"/>
        <v>700</v>
      </c>
      <c r="W27" s="41">
        <f t="shared" si="21"/>
        <v>0</v>
      </c>
      <c r="X27" s="41">
        <f t="shared" si="21"/>
        <v>0</v>
      </c>
      <c r="Y27" s="41">
        <f t="shared" si="21"/>
        <v>20</v>
      </c>
      <c r="Z27" s="41">
        <f t="shared" si="21"/>
        <v>1080</v>
      </c>
      <c r="AA27" s="41">
        <f t="shared" si="21"/>
        <v>1249</v>
      </c>
      <c r="AB27" s="41">
        <f t="shared" si="21"/>
        <v>2061</v>
      </c>
      <c r="AC27" s="41">
        <f t="shared" si="21"/>
        <v>2287</v>
      </c>
      <c r="AD27" s="41">
        <f t="shared" si="21"/>
        <v>965</v>
      </c>
      <c r="AE27" s="41">
        <f t="shared" si="21"/>
        <v>444</v>
      </c>
      <c r="AF27" s="41">
        <f t="shared" si="21"/>
        <v>442</v>
      </c>
      <c r="AG27" s="41">
        <f t="shared" si="21"/>
        <v>120</v>
      </c>
      <c r="AH27" s="41">
        <f t="shared" si="21"/>
        <v>0</v>
      </c>
      <c r="AI27" s="41">
        <f t="shared" si="21"/>
        <v>0</v>
      </c>
      <c r="AJ27" s="41">
        <f t="shared" si="21"/>
        <v>465</v>
      </c>
      <c r="AK27" s="41">
        <f t="shared" si="21"/>
        <v>460</v>
      </c>
      <c r="AL27" s="41">
        <f t="shared" si="21"/>
        <v>70</v>
      </c>
      <c r="AM27" s="41">
        <f t="shared" si="21"/>
        <v>55</v>
      </c>
      <c r="AN27" s="41">
        <f t="shared" si="21"/>
        <v>21</v>
      </c>
      <c r="AO27" s="41">
        <f t="shared" si="21"/>
        <v>9</v>
      </c>
      <c r="AP27" s="41">
        <f t="shared" si="21"/>
        <v>25</v>
      </c>
      <c r="AQ27" s="41">
        <f t="shared" si="21"/>
        <v>4069</v>
      </c>
      <c r="AR27" s="41">
        <f t="shared" si="21"/>
        <v>4204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1"/>
        <v>0</v>
      </c>
      <c r="AZ27" s="41">
        <f t="shared" si="21"/>
        <v>0</v>
      </c>
      <c r="BA27" s="41">
        <f t="shared" si="21"/>
        <v>0</v>
      </c>
      <c r="BB27" s="41">
        <f t="shared" si="21"/>
        <v>2192</v>
      </c>
      <c r="BC27" s="41">
        <f t="shared" si="21"/>
        <v>15248</v>
      </c>
      <c r="BD27" s="41">
        <f t="shared" si="21"/>
        <v>415</v>
      </c>
      <c r="BE27" s="41">
        <f t="shared" si="21"/>
        <v>550</v>
      </c>
      <c r="BF27" s="41">
        <f t="shared" si="21"/>
        <v>290</v>
      </c>
      <c r="BG27" s="41">
        <f t="shared" si="21"/>
        <v>61</v>
      </c>
      <c r="BH27" s="105">
        <f t="shared" si="21"/>
        <v>21187</v>
      </c>
      <c r="BI27" s="106">
        <f t="shared" si="21"/>
        <v>21187</v>
      </c>
      <c r="BJ27" s="107">
        <f>BI27/BH27*100</f>
        <v>100</v>
      </c>
      <c r="BK27" s="108">
        <f>SUM(BK5:BK26)</f>
        <v>21187</v>
      </c>
      <c r="BL27" s="106">
        <f>SUM(BL5:BL26)</f>
        <v>15340</v>
      </c>
      <c r="BM27" s="106">
        <f>SUM(BM5:BM26)</f>
        <v>15707</v>
      </c>
      <c r="BN27" s="107">
        <f>BM27/BL27*100</f>
        <v>102.39243807040417</v>
      </c>
      <c r="BO27" s="108">
        <f>SUM(BO5:BO26)</f>
        <v>15707</v>
      </c>
      <c r="BP27" s="108">
        <f>SUM(BP5:BP26)</f>
        <v>38390</v>
      </c>
      <c r="BQ27" s="108">
        <f>SUM(BQ5:BQ26)</f>
        <v>62393</v>
      </c>
      <c r="BR27" s="107">
        <f>BQ27/BP27*100</f>
        <v>162.52409481635843</v>
      </c>
      <c r="BS27" s="108">
        <f>SUM(BS5:BS26)</f>
        <v>62393</v>
      </c>
      <c r="BT27" s="106">
        <f>SUM(BT5:BT26)</f>
        <v>61100</v>
      </c>
      <c r="BU27" s="106">
        <f>SUM(BU5:BU26)</f>
        <v>81263</v>
      </c>
      <c r="BV27" s="106">
        <f>SUM(BV5:BV26)</f>
        <v>52723</v>
      </c>
      <c r="BW27" s="107">
        <f t="shared" si="16"/>
        <v>64.879465439375849</v>
      </c>
      <c r="BX27" s="106">
        <f>SUM(BX5:BX26)</f>
        <v>52723</v>
      </c>
      <c r="BY27" s="106">
        <f>SUM(BY5:BY26)</f>
        <v>17171</v>
      </c>
      <c r="BZ27" s="41">
        <f>SUM(BZ5:BZ26)</f>
        <v>6137</v>
      </c>
      <c r="CA27" s="41">
        <f>SUM(CA5:CA26)</f>
        <v>8900</v>
      </c>
      <c r="CB27" s="109">
        <f>((BM27*0.45)+(BQ27*0.34)+(BV27/1.33*0.18)+(CA27*0.2))/DI27*10</f>
        <v>25.903352095419613</v>
      </c>
      <c r="CC27" s="109">
        <f>(BO27*0.45+BS27*0.35+(BX27/1.33*0.17))/DI27*10</f>
        <v>24.822235428403875</v>
      </c>
      <c r="CD27" s="109"/>
      <c r="CE27" s="110">
        <f>SUM(CE5:CE26)</f>
        <v>5198</v>
      </c>
      <c r="CF27" s="110">
        <f>SUM(CF5:CF26)</f>
        <v>21</v>
      </c>
      <c r="CG27" s="110">
        <f>SUM(CG5:CG26)</f>
        <v>6514</v>
      </c>
      <c r="CH27" s="110">
        <f>SUM(CH5:CH26)</f>
        <v>2939</v>
      </c>
      <c r="CI27" s="110">
        <f t="shared" ref="CI27:CQ27" si="22">SUM(CI5:CI26)</f>
        <v>24920</v>
      </c>
      <c r="CJ27" s="110">
        <f t="shared" si="22"/>
        <v>17326</v>
      </c>
      <c r="CK27" s="110">
        <f t="shared" si="22"/>
        <v>1109</v>
      </c>
      <c r="CL27" s="110">
        <f t="shared" si="22"/>
        <v>2453</v>
      </c>
      <c r="CM27" s="110">
        <f t="shared" si="22"/>
        <v>380</v>
      </c>
      <c r="CN27" s="110">
        <f t="shared" si="22"/>
        <v>14873</v>
      </c>
      <c r="CO27" s="110">
        <f t="shared" si="22"/>
        <v>941</v>
      </c>
      <c r="CP27" s="110">
        <f t="shared" si="22"/>
        <v>36773</v>
      </c>
      <c r="CQ27" s="110">
        <f t="shared" si="22"/>
        <v>1931</v>
      </c>
      <c r="CR27" s="109">
        <f t="shared" si="6"/>
        <v>24.72466886304041</v>
      </c>
      <c r="CS27" s="111">
        <f>SUM(CS5:CS26)</f>
        <v>1077</v>
      </c>
      <c r="CT27" s="112">
        <f>CJ27/CI27*100</f>
        <v>69.526484751203853</v>
      </c>
      <c r="CU27" s="110">
        <f>SUM(CU5:CU26)</f>
        <v>54</v>
      </c>
      <c r="CV27" s="110">
        <f t="shared" ref="CV27:EN27" si="23">SUM(CV5:CV26)</f>
        <v>705</v>
      </c>
      <c r="CW27" s="110">
        <f t="shared" si="23"/>
        <v>493</v>
      </c>
      <c r="CX27" s="110">
        <f>CW27/CV27*100</f>
        <v>69.929078014184398</v>
      </c>
      <c r="CY27" s="45">
        <f t="shared" si="23"/>
        <v>21046</v>
      </c>
      <c r="CZ27" s="45">
        <f t="shared" si="23"/>
        <v>5378</v>
      </c>
      <c r="DA27" s="113">
        <f t="shared" si="11"/>
        <v>25.553549368050938</v>
      </c>
      <c r="DB27" s="45">
        <f t="shared" si="23"/>
        <v>350</v>
      </c>
      <c r="DC27" s="45">
        <f t="shared" si="23"/>
        <v>1455</v>
      </c>
      <c r="DD27" s="45">
        <f>SUM(DD5:DD25)</f>
        <v>1140</v>
      </c>
      <c r="DE27" s="45">
        <f>SUM(DE5:DE26)</f>
        <v>4879</v>
      </c>
      <c r="DF27" s="45">
        <f>SUM(DF5:DF25)</f>
        <v>3625</v>
      </c>
      <c r="DG27" s="114">
        <f t="shared" si="23"/>
        <v>23</v>
      </c>
      <c r="DH27" s="114">
        <f t="shared" si="23"/>
        <v>0</v>
      </c>
      <c r="DI27" s="114">
        <f t="shared" si="23"/>
        <v>14360</v>
      </c>
      <c r="DJ27" s="114">
        <f t="shared" si="23"/>
        <v>423</v>
      </c>
      <c r="DK27" s="114">
        <f t="shared" si="23"/>
        <v>95</v>
      </c>
      <c r="DL27" s="114">
        <f t="shared" si="23"/>
        <v>423</v>
      </c>
      <c r="DM27" s="114">
        <f t="shared" si="23"/>
        <v>5514</v>
      </c>
      <c r="DN27" s="114">
        <f t="shared" si="23"/>
        <v>1233.3694963573012</v>
      </c>
      <c r="DO27" s="114">
        <f t="shared" si="23"/>
        <v>34</v>
      </c>
      <c r="DP27" s="114">
        <f t="shared" si="23"/>
        <v>7</v>
      </c>
      <c r="DQ27" s="114">
        <f t="shared" si="23"/>
        <v>27</v>
      </c>
      <c r="DR27" s="114">
        <f t="shared" si="23"/>
        <v>400</v>
      </c>
      <c r="DS27" s="114">
        <f t="shared" si="23"/>
        <v>344</v>
      </c>
      <c r="DT27" s="114">
        <f t="shared" si="23"/>
        <v>27</v>
      </c>
      <c r="DU27" s="114">
        <f t="shared" si="23"/>
        <v>5</v>
      </c>
      <c r="DV27" s="114">
        <f t="shared" si="23"/>
        <v>22</v>
      </c>
      <c r="DW27" s="114">
        <f t="shared" si="23"/>
        <v>338</v>
      </c>
      <c r="DX27" s="114">
        <f t="shared" si="23"/>
        <v>259</v>
      </c>
      <c r="DY27" s="114">
        <f t="shared" si="23"/>
        <v>25</v>
      </c>
      <c r="DZ27" s="114">
        <f t="shared" si="23"/>
        <v>25</v>
      </c>
      <c r="EA27" s="114">
        <f t="shared" si="23"/>
        <v>1957</v>
      </c>
      <c r="EB27" s="114">
        <f t="shared" si="23"/>
        <v>782.8</v>
      </c>
      <c r="EC27" s="114">
        <f t="shared" si="23"/>
        <v>86</v>
      </c>
      <c r="ED27" s="114">
        <f t="shared" si="23"/>
        <v>74</v>
      </c>
      <c r="EE27" s="114">
        <f t="shared" si="23"/>
        <v>2695</v>
      </c>
      <c r="EF27" s="114">
        <f t="shared" si="23"/>
        <v>526.42857142857144</v>
      </c>
      <c r="EG27" s="114">
        <f t="shared" si="23"/>
        <v>0</v>
      </c>
      <c r="EH27" s="114"/>
      <c r="EI27" s="114"/>
      <c r="EJ27" s="114"/>
      <c r="EK27" s="114"/>
      <c r="EL27" s="114">
        <f t="shared" si="23"/>
        <v>13932</v>
      </c>
      <c r="EM27" s="114">
        <f t="shared" si="23"/>
        <v>34842</v>
      </c>
      <c r="EN27" s="114">
        <f t="shared" si="23"/>
        <v>5028</v>
      </c>
    </row>
    <row r="28" spans="1:144" s="138" customFormat="1" ht="29.25" customHeight="1" x14ac:dyDescent="0.25">
      <c r="A28" s="116"/>
      <c r="B28" s="117" t="s">
        <v>131</v>
      </c>
      <c r="C28" s="118">
        <v>430</v>
      </c>
      <c r="D28" s="118">
        <v>0</v>
      </c>
      <c r="E28" s="119">
        <v>9100</v>
      </c>
      <c r="F28" s="118">
        <v>9100</v>
      </c>
      <c r="G28" s="41">
        <f>F28/E28*100</f>
        <v>100</v>
      </c>
      <c r="H28" s="41">
        <v>0</v>
      </c>
      <c r="I28" s="119">
        <v>6604</v>
      </c>
      <c r="J28" s="118">
        <v>3000</v>
      </c>
      <c r="K28" s="120">
        <v>1235</v>
      </c>
      <c r="L28" s="121">
        <v>800</v>
      </c>
      <c r="M28" s="121"/>
      <c r="N28" s="120">
        <v>6604</v>
      </c>
      <c r="O28" s="121">
        <v>1200</v>
      </c>
      <c r="P28" s="121"/>
      <c r="Q28" s="120">
        <v>6732</v>
      </c>
      <c r="R28" s="121">
        <v>6732</v>
      </c>
      <c r="S28" s="45">
        <f t="shared" si="1"/>
        <v>100</v>
      </c>
      <c r="T28" s="45"/>
      <c r="U28" s="121"/>
      <c r="V28" s="121"/>
      <c r="W28" s="121"/>
      <c r="X28" s="121"/>
      <c r="Y28" s="38"/>
      <c r="Z28" s="120"/>
      <c r="AA28" s="121"/>
      <c r="AB28" s="121"/>
      <c r="AC28" s="121"/>
      <c r="AD28" s="121"/>
      <c r="AE28" s="121"/>
      <c r="AF28" s="121"/>
      <c r="AG28" s="121"/>
      <c r="AH28" s="121"/>
      <c r="AI28" s="121"/>
      <c r="AJ28" s="120">
        <v>1660</v>
      </c>
      <c r="AK28" s="121">
        <v>1600</v>
      </c>
      <c r="AL28" s="120">
        <v>230</v>
      </c>
      <c r="AM28" s="121">
        <v>200</v>
      </c>
      <c r="AN28" s="121"/>
      <c r="AO28" s="121"/>
      <c r="AP28" s="121"/>
      <c r="AQ28" s="120">
        <v>980</v>
      </c>
      <c r="AR28" s="121">
        <v>550</v>
      </c>
      <c r="AS28" s="121"/>
      <c r="AT28" s="121"/>
      <c r="AU28" s="121"/>
      <c r="AV28" s="121"/>
      <c r="AW28" s="121"/>
      <c r="AX28" s="121"/>
      <c r="AY28" s="121"/>
      <c r="AZ28" s="121"/>
      <c r="BA28" s="121"/>
      <c r="BB28" s="121">
        <v>3900</v>
      </c>
      <c r="BC28" s="121">
        <v>3600</v>
      </c>
      <c r="BD28" s="121"/>
      <c r="BE28" s="121"/>
      <c r="BF28" s="121">
        <v>1700</v>
      </c>
      <c r="BG28" s="121">
        <v>270</v>
      </c>
      <c r="BH28" s="122">
        <v>6577</v>
      </c>
      <c r="BI28" s="123">
        <v>6577</v>
      </c>
      <c r="BJ28" s="124">
        <f>BI28/BH28*100</f>
        <v>100</v>
      </c>
      <c r="BK28" s="123"/>
      <c r="BL28" s="123">
        <v>2050</v>
      </c>
      <c r="BM28" s="123">
        <v>2000</v>
      </c>
      <c r="BN28" s="124">
        <f>BM28/BL28*100</f>
        <v>97.560975609756099</v>
      </c>
      <c r="BO28" s="123"/>
      <c r="BP28" s="123">
        <v>5000</v>
      </c>
      <c r="BQ28" s="123">
        <v>6440</v>
      </c>
      <c r="BR28" s="124">
        <f>BQ28/BP28*100</f>
        <v>128.80000000000001</v>
      </c>
      <c r="BS28" s="123"/>
      <c r="BT28" s="123">
        <v>8500</v>
      </c>
      <c r="BU28" s="123">
        <v>11305</v>
      </c>
      <c r="BV28" s="123">
        <v>8160</v>
      </c>
      <c r="BW28" s="124">
        <f t="shared" si="16"/>
        <v>72.180451127819538</v>
      </c>
      <c r="BX28" s="123"/>
      <c r="BY28" s="123">
        <v>560</v>
      </c>
      <c r="BZ28" s="125">
        <v>35</v>
      </c>
      <c r="CA28" s="125">
        <v>42</v>
      </c>
      <c r="CB28" s="126">
        <f>((BM28*0.45)+(BQ28*0.34)+(BV28/1.33*0.18)+(CA28*0.2))/DI28*10</f>
        <v>19.428390671547106</v>
      </c>
      <c r="CC28" s="125"/>
      <c r="CD28" s="125"/>
      <c r="CE28" s="125">
        <v>580</v>
      </c>
      <c r="CF28" s="125"/>
      <c r="CG28" s="125"/>
      <c r="CH28" s="125">
        <v>150</v>
      </c>
      <c r="CI28" s="125">
        <v>8096</v>
      </c>
      <c r="CJ28" s="59">
        <v>4420</v>
      </c>
      <c r="CK28" s="127">
        <v>20</v>
      </c>
      <c r="CL28" s="127">
        <v>1100</v>
      </c>
      <c r="CM28" s="127"/>
      <c r="CN28" s="127">
        <v>3320</v>
      </c>
      <c r="CO28" s="127"/>
      <c r="CP28" s="127">
        <v>6142</v>
      </c>
      <c r="CQ28" s="127"/>
      <c r="CR28" s="128">
        <f t="shared" si="6"/>
        <v>18.5</v>
      </c>
      <c r="CS28" s="129"/>
      <c r="CT28" s="129">
        <f>CJ28/CI28*100</f>
        <v>54.594861660079054</v>
      </c>
      <c r="CU28" s="127"/>
      <c r="CV28" s="127"/>
      <c r="CW28" s="130"/>
      <c r="CX28" s="131"/>
      <c r="CY28" s="132"/>
      <c r="CZ28" s="132">
        <v>500</v>
      </c>
      <c r="DA28" s="113"/>
      <c r="DB28" s="132"/>
      <c r="DC28" s="130"/>
      <c r="DD28" s="130"/>
      <c r="DE28" s="130"/>
      <c r="DF28" s="130"/>
      <c r="DG28" s="134"/>
      <c r="DH28" s="134"/>
      <c r="DI28" s="135">
        <v>2163</v>
      </c>
      <c r="DJ28" s="134">
        <v>553</v>
      </c>
      <c r="DK28" s="134"/>
      <c r="DL28" s="134">
        <v>549</v>
      </c>
      <c r="DM28" s="134">
        <v>7023</v>
      </c>
      <c r="DN28" s="136">
        <f>DM28/DL28*10</f>
        <v>127.92349726775956</v>
      </c>
      <c r="DO28" s="134"/>
      <c r="DP28" s="134"/>
      <c r="DQ28" s="134">
        <v>20</v>
      </c>
      <c r="DR28" s="134">
        <v>650</v>
      </c>
      <c r="DS28" s="137">
        <f>DR28/DQ28*10</f>
        <v>325</v>
      </c>
      <c r="DT28" s="134"/>
      <c r="DU28" s="134"/>
      <c r="DV28" s="134">
        <v>16</v>
      </c>
      <c r="DW28" s="134">
        <v>384</v>
      </c>
      <c r="DX28" s="137">
        <f>DW28/DV28*10</f>
        <v>240</v>
      </c>
      <c r="DY28" s="134"/>
      <c r="DZ28" s="134">
        <v>27</v>
      </c>
      <c r="EA28" s="134">
        <v>832</v>
      </c>
      <c r="EB28" s="137">
        <f>EA28/DZ28*10</f>
        <v>308.14814814814815</v>
      </c>
      <c r="EC28" s="134"/>
      <c r="ED28" s="134">
        <f>DQ28+DV28+DZ28</f>
        <v>63</v>
      </c>
      <c r="EE28" s="134">
        <f>DR28+DW28+EA28</f>
        <v>1866</v>
      </c>
      <c r="EF28" s="137">
        <f>EE28/ED28*10</f>
        <v>296.1904761904762</v>
      </c>
      <c r="EH28" s="139"/>
      <c r="EI28" s="140"/>
      <c r="EJ28" s="139"/>
    </row>
    <row r="29" spans="1:144" s="152" customFormat="1" ht="24" customHeight="1" x14ac:dyDescent="0.25">
      <c r="A29" s="141"/>
      <c r="B29" s="117" t="s">
        <v>132</v>
      </c>
      <c r="C29" s="142"/>
      <c r="D29" s="142"/>
      <c r="E29" s="142"/>
      <c r="F29" s="142"/>
      <c r="G29" s="142"/>
      <c r="H29" s="142"/>
      <c r="I29" s="142"/>
      <c r="J29" s="142"/>
      <c r="K29" s="141"/>
      <c r="L29" s="141"/>
      <c r="M29" s="141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4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5">
        <v>26442</v>
      </c>
      <c r="BI29" s="145">
        <v>24587</v>
      </c>
      <c r="BJ29" s="146">
        <f>BI29/BH29*100</f>
        <v>92.984645639512891</v>
      </c>
      <c r="BK29" s="145"/>
      <c r="BL29" s="145">
        <v>13500</v>
      </c>
      <c r="BM29" s="145">
        <v>12254</v>
      </c>
      <c r="BN29" s="146">
        <f>BM29/BL29*100</f>
        <v>90.770370370370372</v>
      </c>
      <c r="BO29" s="145"/>
      <c r="BP29" s="145">
        <v>37900</v>
      </c>
      <c r="BQ29" s="145">
        <v>56695</v>
      </c>
      <c r="BR29" s="146">
        <f>BQ29/BP29*100</f>
        <v>149.5910290237467</v>
      </c>
      <c r="BS29" s="145"/>
      <c r="BT29" s="145"/>
      <c r="BU29" s="145">
        <v>73000</v>
      </c>
      <c r="BV29" s="145">
        <v>31793</v>
      </c>
      <c r="BW29" s="146">
        <f t="shared" si="16"/>
        <v>43.552054794520551</v>
      </c>
      <c r="BX29" s="145"/>
      <c r="BY29" s="145">
        <v>9386</v>
      </c>
      <c r="BZ29" s="147"/>
      <c r="CA29" s="147">
        <v>9660</v>
      </c>
      <c r="CB29" s="148"/>
      <c r="CC29" s="147"/>
      <c r="CD29" s="147"/>
      <c r="CE29" s="147">
        <v>5961</v>
      </c>
      <c r="CF29" s="147"/>
      <c r="CG29" s="147">
        <v>7600</v>
      </c>
      <c r="CH29" s="147">
        <v>5343</v>
      </c>
      <c r="CI29" s="147">
        <v>24880</v>
      </c>
      <c r="CJ29" s="147"/>
      <c r="CK29" s="147"/>
      <c r="CL29" s="147">
        <v>173</v>
      </c>
      <c r="CM29" s="147"/>
      <c r="CN29" s="147">
        <v>13215</v>
      </c>
      <c r="CO29" s="147"/>
      <c r="CP29" s="147">
        <v>16570</v>
      </c>
      <c r="CQ29" s="147"/>
      <c r="CR29" s="128">
        <f t="shared" si="6"/>
        <v>12.538781687476352</v>
      </c>
      <c r="CS29" s="149"/>
      <c r="CT29" s="149">
        <v>54</v>
      </c>
      <c r="CU29" s="147"/>
      <c r="CV29" s="147">
        <v>700</v>
      </c>
      <c r="CW29" s="147">
        <v>195</v>
      </c>
      <c r="CX29" s="150"/>
      <c r="CY29" s="147">
        <v>21475</v>
      </c>
      <c r="CZ29" s="147">
        <v>6491</v>
      </c>
      <c r="DA29" s="113">
        <f t="shared" si="11"/>
        <v>30.225844004656576</v>
      </c>
      <c r="DB29" s="147"/>
      <c r="DC29" s="147">
        <v>1274</v>
      </c>
      <c r="DD29" s="147">
        <v>1090</v>
      </c>
      <c r="DE29" s="147">
        <v>5964</v>
      </c>
      <c r="DF29" s="147">
        <v>5376</v>
      </c>
      <c r="DG29" s="152">
        <v>13</v>
      </c>
      <c r="DH29" s="152">
        <v>1.4</v>
      </c>
      <c r="EH29" s="153"/>
      <c r="EI29" s="140"/>
      <c r="EJ29" s="153"/>
    </row>
    <row r="30" spans="1:144" ht="12.75" customHeight="1" x14ac:dyDescent="0.3">
      <c r="B30" s="155"/>
      <c r="C30" s="156"/>
      <c r="Y30" s="135"/>
      <c r="EH30" s="163"/>
      <c r="EI30" s="140"/>
      <c r="EJ30" s="163"/>
      <c r="EK30" s="163"/>
      <c r="EL30" s="163"/>
      <c r="EM30" s="163"/>
    </row>
    <row r="31" spans="1:144" ht="12.75" customHeight="1" x14ac:dyDescent="0.3">
      <c r="B31" s="155"/>
      <c r="C31" s="156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CV34" s="164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EH35" s="163"/>
      <c r="EI35" s="140"/>
      <c r="EJ35" s="163"/>
      <c r="EK35" s="163"/>
      <c r="EL35" s="163"/>
      <c r="EM35" s="163"/>
    </row>
    <row r="36" spans="2:143" x14ac:dyDescent="0.3"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I47" s="115"/>
    </row>
    <row r="48" spans="2:143" x14ac:dyDescent="0.3">
      <c r="EI48" s="138"/>
    </row>
    <row r="49" spans="139:139" x14ac:dyDescent="0.3">
      <c r="EI49" s="152"/>
    </row>
  </sheetData>
  <mergeCells count="75"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</mergeCells>
  <pageMargins left="0.51181102362204722" right="0.11811023622047245" top="0.55118110236220474" bottom="0.55118110236220474" header="0.31496062992125984" footer="0.31496062992125984"/>
  <pageSetup paperSize="9" scale="4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49"/>
  <sheetViews>
    <sheetView view="pageBreakPreview" zoomScale="56" zoomScaleNormal="43" zoomScaleSheetLayoutView="56" zoomScalePageLayoutView="29" workbookViewId="0">
      <pane xSplit="77" ySplit="4" topLeftCell="BZ5" activePane="bottomRight" state="frozen"/>
      <selection pane="topRight" activeCell="BZ1" sqref="BZ1"/>
      <selection pane="bottomLeft" activeCell="A5" sqref="A5"/>
      <selection pane="bottomRight" activeCell="CV26" sqref="CV26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8.554687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10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8.554687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7" width="9.77734375" style="162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58" width="5.88671875" style="162" customWidth="1"/>
    <col min="359" max="359" width="10" style="162" customWidth="1"/>
    <col min="360" max="360" width="9.5546875" style="162" customWidth="1"/>
    <col min="361" max="361" width="7.109375" style="162" customWidth="1"/>
    <col min="362" max="362" width="7.21875" style="162" customWidth="1"/>
    <col min="363" max="363" width="8.44140625" style="162" customWidth="1"/>
    <col min="364" max="364" width="8.88671875" style="162" customWidth="1"/>
    <col min="365" max="365" width="8.33203125" style="162" customWidth="1"/>
    <col min="366" max="366" width="9.21875" style="162" customWidth="1"/>
    <col min="367" max="367" width="7.109375" style="162" customWidth="1"/>
    <col min="368" max="368" width="7.6640625" style="162" customWidth="1"/>
    <col min="369" max="392" width="0" style="162" hidden="1" customWidth="1"/>
    <col min="393" max="393" width="9.109375" style="162" customWidth="1"/>
    <col min="394" max="394" width="13.109375" style="162" customWidth="1"/>
    <col min="395" max="397" width="9.44140625" style="162" bestFit="1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8.554687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3" width="9.77734375" style="162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4" width="5.88671875" style="162" customWidth="1"/>
    <col min="615" max="615" width="10" style="162" customWidth="1"/>
    <col min="616" max="616" width="9.5546875" style="162" customWidth="1"/>
    <col min="617" max="617" width="7.109375" style="162" customWidth="1"/>
    <col min="618" max="618" width="7.21875" style="162" customWidth="1"/>
    <col min="619" max="619" width="8.44140625" style="162" customWidth="1"/>
    <col min="620" max="620" width="8.88671875" style="162" customWidth="1"/>
    <col min="621" max="621" width="8.33203125" style="162" customWidth="1"/>
    <col min="622" max="622" width="9.21875" style="162" customWidth="1"/>
    <col min="623" max="623" width="7.109375" style="162" customWidth="1"/>
    <col min="624" max="624" width="7.6640625" style="162" customWidth="1"/>
    <col min="625" max="648" width="0" style="162" hidden="1" customWidth="1"/>
    <col min="649" max="649" width="9.109375" style="162" customWidth="1"/>
    <col min="650" max="650" width="13.109375" style="162" customWidth="1"/>
    <col min="651" max="653" width="9.44140625" style="162" bestFit="1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8.554687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9" width="9.77734375" style="162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0" width="5.88671875" style="162" customWidth="1"/>
    <col min="871" max="871" width="10" style="162" customWidth="1"/>
    <col min="872" max="872" width="9.5546875" style="162" customWidth="1"/>
    <col min="873" max="873" width="7.109375" style="162" customWidth="1"/>
    <col min="874" max="874" width="7.21875" style="162" customWidth="1"/>
    <col min="875" max="875" width="8.44140625" style="162" customWidth="1"/>
    <col min="876" max="876" width="8.88671875" style="162" customWidth="1"/>
    <col min="877" max="877" width="8.33203125" style="162" customWidth="1"/>
    <col min="878" max="878" width="9.21875" style="162" customWidth="1"/>
    <col min="879" max="879" width="7.109375" style="162" customWidth="1"/>
    <col min="880" max="880" width="7.6640625" style="162" customWidth="1"/>
    <col min="881" max="904" width="0" style="162" hidden="1" customWidth="1"/>
    <col min="905" max="905" width="9.109375" style="162" customWidth="1"/>
    <col min="906" max="906" width="13.109375" style="162" customWidth="1"/>
    <col min="907" max="909" width="9.44140625" style="162" bestFit="1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8.554687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5" width="9.77734375" style="162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6" width="5.88671875" style="162" customWidth="1"/>
    <col min="1127" max="1127" width="10" style="162" customWidth="1"/>
    <col min="1128" max="1128" width="9.5546875" style="162" customWidth="1"/>
    <col min="1129" max="1129" width="7.109375" style="162" customWidth="1"/>
    <col min="1130" max="1130" width="7.21875" style="162" customWidth="1"/>
    <col min="1131" max="1131" width="8.44140625" style="162" customWidth="1"/>
    <col min="1132" max="1132" width="8.88671875" style="162" customWidth="1"/>
    <col min="1133" max="1133" width="8.33203125" style="162" customWidth="1"/>
    <col min="1134" max="1134" width="9.21875" style="162" customWidth="1"/>
    <col min="1135" max="1135" width="7.109375" style="162" customWidth="1"/>
    <col min="1136" max="1136" width="7.6640625" style="162" customWidth="1"/>
    <col min="1137" max="1160" width="0" style="162" hidden="1" customWidth="1"/>
    <col min="1161" max="1161" width="9.109375" style="162" customWidth="1"/>
    <col min="1162" max="1162" width="13.109375" style="162" customWidth="1"/>
    <col min="1163" max="1165" width="9.44140625" style="162" bestFit="1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8.554687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1" width="9.77734375" style="162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2" width="5.88671875" style="162" customWidth="1"/>
    <col min="1383" max="1383" width="10" style="162" customWidth="1"/>
    <col min="1384" max="1384" width="9.5546875" style="162" customWidth="1"/>
    <col min="1385" max="1385" width="7.109375" style="162" customWidth="1"/>
    <col min="1386" max="1386" width="7.21875" style="162" customWidth="1"/>
    <col min="1387" max="1387" width="8.44140625" style="162" customWidth="1"/>
    <col min="1388" max="1388" width="8.88671875" style="162" customWidth="1"/>
    <col min="1389" max="1389" width="8.33203125" style="162" customWidth="1"/>
    <col min="1390" max="1390" width="9.21875" style="162" customWidth="1"/>
    <col min="1391" max="1391" width="7.109375" style="162" customWidth="1"/>
    <col min="1392" max="1392" width="7.6640625" style="162" customWidth="1"/>
    <col min="1393" max="1416" width="0" style="162" hidden="1" customWidth="1"/>
    <col min="1417" max="1417" width="9.109375" style="162" customWidth="1"/>
    <col min="1418" max="1418" width="13.109375" style="162" customWidth="1"/>
    <col min="1419" max="1421" width="9.44140625" style="162" bestFit="1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8.554687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7" width="9.77734375" style="162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38" width="5.88671875" style="162" customWidth="1"/>
    <col min="1639" max="1639" width="10" style="162" customWidth="1"/>
    <col min="1640" max="1640" width="9.5546875" style="162" customWidth="1"/>
    <col min="1641" max="1641" width="7.109375" style="162" customWidth="1"/>
    <col min="1642" max="1642" width="7.21875" style="162" customWidth="1"/>
    <col min="1643" max="1643" width="8.44140625" style="162" customWidth="1"/>
    <col min="1644" max="1644" width="8.88671875" style="162" customWidth="1"/>
    <col min="1645" max="1645" width="8.33203125" style="162" customWidth="1"/>
    <col min="1646" max="1646" width="9.21875" style="162" customWidth="1"/>
    <col min="1647" max="1647" width="7.109375" style="162" customWidth="1"/>
    <col min="1648" max="1648" width="7.6640625" style="162" customWidth="1"/>
    <col min="1649" max="1672" width="0" style="162" hidden="1" customWidth="1"/>
    <col min="1673" max="1673" width="9.109375" style="162" customWidth="1"/>
    <col min="1674" max="1674" width="13.109375" style="162" customWidth="1"/>
    <col min="1675" max="1677" width="9.44140625" style="162" bestFit="1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8.554687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3" width="9.77734375" style="162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4" width="5.88671875" style="162" customWidth="1"/>
    <col min="1895" max="1895" width="10" style="162" customWidth="1"/>
    <col min="1896" max="1896" width="9.5546875" style="162" customWidth="1"/>
    <col min="1897" max="1897" width="7.109375" style="162" customWidth="1"/>
    <col min="1898" max="1898" width="7.21875" style="162" customWidth="1"/>
    <col min="1899" max="1899" width="8.44140625" style="162" customWidth="1"/>
    <col min="1900" max="1900" width="8.88671875" style="162" customWidth="1"/>
    <col min="1901" max="1901" width="8.33203125" style="162" customWidth="1"/>
    <col min="1902" max="1902" width="9.21875" style="162" customWidth="1"/>
    <col min="1903" max="1903" width="7.109375" style="162" customWidth="1"/>
    <col min="1904" max="1904" width="7.6640625" style="162" customWidth="1"/>
    <col min="1905" max="1928" width="0" style="162" hidden="1" customWidth="1"/>
    <col min="1929" max="1929" width="9.109375" style="162" customWidth="1"/>
    <col min="1930" max="1930" width="13.109375" style="162" customWidth="1"/>
    <col min="1931" max="1933" width="9.44140625" style="162" bestFit="1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8.554687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9" width="9.77734375" style="162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0" width="5.88671875" style="162" customWidth="1"/>
    <col min="2151" max="2151" width="10" style="162" customWidth="1"/>
    <col min="2152" max="2152" width="9.5546875" style="162" customWidth="1"/>
    <col min="2153" max="2153" width="7.109375" style="162" customWidth="1"/>
    <col min="2154" max="2154" width="7.21875" style="162" customWidth="1"/>
    <col min="2155" max="2155" width="8.44140625" style="162" customWidth="1"/>
    <col min="2156" max="2156" width="8.88671875" style="162" customWidth="1"/>
    <col min="2157" max="2157" width="8.33203125" style="162" customWidth="1"/>
    <col min="2158" max="2158" width="9.21875" style="162" customWidth="1"/>
    <col min="2159" max="2159" width="7.109375" style="162" customWidth="1"/>
    <col min="2160" max="2160" width="7.6640625" style="162" customWidth="1"/>
    <col min="2161" max="2184" width="0" style="162" hidden="1" customWidth="1"/>
    <col min="2185" max="2185" width="9.109375" style="162" customWidth="1"/>
    <col min="2186" max="2186" width="13.109375" style="162" customWidth="1"/>
    <col min="2187" max="2189" width="9.44140625" style="162" bestFit="1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8.554687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5" width="9.77734375" style="162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6" width="5.88671875" style="162" customWidth="1"/>
    <col min="2407" max="2407" width="10" style="162" customWidth="1"/>
    <col min="2408" max="2408" width="9.5546875" style="162" customWidth="1"/>
    <col min="2409" max="2409" width="7.109375" style="162" customWidth="1"/>
    <col min="2410" max="2410" width="7.21875" style="162" customWidth="1"/>
    <col min="2411" max="2411" width="8.44140625" style="162" customWidth="1"/>
    <col min="2412" max="2412" width="8.88671875" style="162" customWidth="1"/>
    <col min="2413" max="2413" width="8.33203125" style="162" customWidth="1"/>
    <col min="2414" max="2414" width="9.21875" style="162" customWidth="1"/>
    <col min="2415" max="2415" width="7.109375" style="162" customWidth="1"/>
    <col min="2416" max="2416" width="7.6640625" style="162" customWidth="1"/>
    <col min="2417" max="2440" width="0" style="162" hidden="1" customWidth="1"/>
    <col min="2441" max="2441" width="9.109375" style="162" customWidth="1"/>
    <col min="2442" max="2442" width="13.109375" style="162" customWidth="1"/>
    <col min="2443" max="2445" width="9.44140625" style="162" bestFit="1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8.554687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1" width="9.77734375" style="162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2" width="5.88671875" style="162" customWidth="1"/>
    <col min="2663" max="2663" width="10" style="162" customWidth="1"/>
    <col min="2664" max="2664" width="9.5546875" style="162" customWidth="1"/>
    <col min="2665" max="2665" width="7.109375" style="162" customWidth="1"/>
    <col min="2666" max="2666" width="7.21875" style="162" customWidth="1"/>
    <col min="2667" max="2667" width="8.44140625" style="162" customWidth="1"/>
    <col min="2668" max="2668" width="8.88671875" style="162" customWidth="1"/>
    <col min="2669" max="2669" width="8.33203125" style="162" customWidth="1"/>
    <col min="2670" max="2670" width="9.21875" style="162" customWidth="1"/>
    <col min="2671" max="2671" width="7.109375" style="162" customWidth="1"/>
    <col min="2672" max="2672" width="7.6640625" style="162" customWidth="1"/>
    <col min="2673" max="2696" width="0" style="162" hidden="1" customWidth="1"/>
    <col min="2697" max="2697" width="9.109375" style="162" customWidth="1"/>
    <col min="2698" max="2698" width="13.109375" style="162" customWidth="1"/>
    <col min="2699" max="2701" width="9.44140625" style="162" bestFit="1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8.554687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7" width="9.77734375" style="162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18" width="5.88671875" style="162" customWidth="1"/>
    <col min="2919" max="2919" width="10" style="162" customWidth="1"/>
    <col min="2920" max="2920" width="9.5546875" style="162" customWidth="1"/>
    <col min="2921" max="2921" width="7.109375" style="162" customWidth="1"/>
    <col min="2922" max="2922" width="7.21875" style="162" customWidth="1"/>
    <col min="2923" max="2923" width="8.44140625" style="162" customWidth="1"/>
    <col min="2924" max="2924" width="8.88671875" style="162" customWidth="1"/>
    <col min="2925" max="2925" width="8.33203125" style="162" customWidth="1"/>
    <col min="2926" max="2926" width="9.21875" style="162" customWidth="1"/>
    <col min="2927" max="2927" width="7.109375" style="162" customWidth="1"/>
    <col min="2928" max="2928" width="7.6640625" style="162" customWidth="1"/>
    <col min="2929" max="2952" width="0" style="162" hidden="1" customWidth="1"/>
    <col min="2953" max="2953" width="9.109375" style="162" customWidth="1"/>
    <col min="2954" max="2954" width="13.109375" style="162" customWidth="1"/>
    <col min="2955" max="2957" width="9.44140625" style="162" bestFit="1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8.554687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3" width="9.77734375" style="162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4" width="5.88671875" style="162" customWidth="1"/>
    <col min="3175" max="3175" width="10" style="162" customWidth="1"/>
    <col min="3176" max="3176" width="9.5546875" style="162" customWidth="1"/>
    <col min="3177" max="3177" width="7.109375" style="162" customWidth="1"/>
    <col min="3178" max="3178" width="7.21875" style="162" customWidth="1"/>
    <col min="3179" max="3179" width="8.44140625" style="162" customWidth="1"/>
    <col min="3180" max="3180" width="8.88671875" style="162" customWidth="1"/>
    <col min="3181" max="3181" width="8.33203125" style="162" customWidth="1"/>
    <col min="3182" max="3182" width="9.21875" style="162" customWidth="1"/>
    <col min="3183" max="3183" width="7.109375" style="162" customWidth="1"/>
    <col min="3184" max="3184" width="7.6640625" style="162" customWidth="1"/>
    <col min="3185" max="3208" width="0" style="162" hidden="1" customWidth="1"/>
    <col min="3209" max="3209" width="9.109375" style="162" customWidth="1"/>
    <col min="3210" max="3210" width="13.109375" style="162" customWidth="1"/>
    <col min="3211" max="3213" width="9.44140625" style="162" bestFit="1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8.554687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9" width="9.77734375" style="162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0" width="5.88671875" style="162" customWidth="1"/>
    <col min="3431" max="3431" width="10" style="162" customWidth="1"/>
    <col min="3432" max="3432" width="9.5546875" style="162" customWidth="1"/>
    <col min="3433" max="3433" width="7.109375" style="162" customWidth="1"/>
    <col min="3434" max="3434" width="7.21875" style="162" customWidth="1"/>
    <col min="3435" max="3435" width="8.44140625" style="162" customWidth="1"/>
    <col min="3436" max="3436" width="8.88671875" style="162" customWidth="1"/>
    <col min="3437" max="3437" width="8.33203125" style="162" customWidth="1"/>
    <col min="3438" max="3438" width="9.21875" style="162" customWidth="1"/>
    <col min="3439" max="3439" width="7.109375" style="162" customWidth="1"/>
    <col min="3440" max="3440" width="7.6640625" style="162" customWidth="1"/>
    <col min="3441" max="3464" width="0" style="162" hidden="1" customWidth="1"/>
    <col min="3465" max="3465" width="9.109375" style="162" customWidth="1"/>
    <col min="3466" max="3466" width="13.109375" style="162" customWidth="1"/>
    <col min="3467" max="3469" width="9.44140625" style="162" bestFit="1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8.554687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5" width="9.77734375" style="162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6" width="5.88671875" style="162" customWidth="1"/>
    <col min="3687" max="3687" width="10" style="162" customWidth="1"/>
    <col min="3688" max="3688" width="9.5546875" style="162" customWidth="1"/>
    <col min="3689" max="3689" width="7.109375" style="162" customWidth="1"/>
    <col min="3690" max="3690" width="7.21875" style="162" customWidth="1"/>
    <col min="3691" max="3691" width="8.44140625" style="162" customWidth="1"/>
    <col min="3692" max="3692" width="8.88671875" style="162" customWidth="1"/>
    <col min="3693" max="3693" width="8.33203125" style="162" customWidth="1"/>
    <col min="3694" max="3694" width="9.21875" style="162" customWidth="1"/>
    <col min="3695" max="3695" width="7.109375" style="162" customWidth="1"/>
    <col min="3696" max="3696" width="7.6640625" style="162" customWidth="1"/>
    <col min="3697" max="3720" width="0" style="162" hidden="1" customWidth="1"/>
    <col min="3721" max="3721" width="9.109375" style="162" customWidth="1"/>
    <col min="3722" max="3722" width="13.109375" style="162" customWidth="1"/>
    <col min="3723" max="3725" width="9.44140625" style="162" bestFit="1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8.554687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1" width="9.77734375" style="162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2" width="5.88671875" style="162" customWidth="1"/>
    <col min="3943" max="3943" width="10" style="162" customWidth="1"/>
    <col min="3944" max="3944" width="9.5546875" style="162" customWidth="1"/>
    <col min="3945" max="3945" width="7.109375" style="162" customWidth="1"/>
    <col min="3946" max="3946" width="7.21875" style="162" customWidth="1"/>
    <col min="3947" max="3947" width="8.44140625" style="162" customWidth="1"/>
    <col min="3948" max="3948" width="8.88671875" style="162" customWidth="1"/>
    <col min="3949" max="3949" width="8.33203125" style="162" customWidth="1"/>
    <col min="3950" max="3950" width="9.21875" style="162" customWidth="1"/>
    <col min="3951" max="3951" width="7.109375" style="162" customWidth="1"/>
    <col min="3952" max="3952" width="7.6640625" style="162" customWidth="1"/>
    <col min="3953" max="3976" width="0" style="162" hidden="1" customWidth="1"/>
    <col min="3977" max="3977" width="9.109375" style="162" customWidth="1"/>
    <col min="3978" max="3978" width="13.109375" style="162" customWidth="1"/>
    <col min="3979" max="3981" width="9.44140625" style="162" bestFit="1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8.554687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7" width="9.77734375" style="162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198" width="5.88671875" style="162" customWidth="1"/>
    <col min="4199" max="4199" width="10" style="162" customWidth="1"/>
    <col min="4200" max="4200" width="9.5546875" style="162" customWidth="1"/>
    <col min="4201" max="4201" width="7.109375" style="162" customWidth="1"/>
    <col min="4202" max="4202" width="7.21875" style="162" customWidth="1"/>
    <col min="4203" max="4203" width="8.44140625" style="162" customWidth="1"/>
    <col min="4204" max="4204" width="8.88671875" style="162" customWidth="1"/>
    <col min="4205" max="4205" width="8.33203125" style="162" customWidth="1"/>
    <col min="4206" max="4206" width="9.21875" style="162" customWidth="1"/>
    <col min="4207" max="4207" width="7.109375" style="162" customWidth="1"/>
    <col min="4208" max="4208" width="7.6640625" style="162" customWidth="1"/>
    <col min="4209" max="4232" width="0" style="162" hidden="1" customWidth="1"/>
    <col min="4233" max="4233" width="9.109375" style="162" customWidth="1"/>
    <col min="4234" max="4234" width="13.109375" style="162" customWidth="1"/>
    <col min="4235" max="4237" width="9.44140625" style="162" bestFit="1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8.554687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3" width="9.77734375" style="162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4" width="5.88671875" style="162" customWidth="1"/>
    <col min="4455" max="4455" width="10" style="162" customWidth="1"/>
    <col min="4456" max="4456" width="9.5546875" style="162" customWidth="1"/>
    <col min="4457" max="4457" width="7.109375" style="162" customWidth="1"/>
    <col min="4458" max="4458" width="7.21875" style="162" customWidth="1"/>
    <col min="4459" max="4459" width="8.44140625" style="162" customWidth="1"/>
    <col min="4460" max="4460" width="8.88671875" style="162" customWidth="1"/>
    <col min="4461" max="4461" width="8.33203125" style="162" customWidth="1"/>
    <col min="4462" max="4462" width="9.21875" style="162" customWidth="1"/>
    <col min="4463" max="4463" width="7.109375" style="162" customWidth="1"/>
    <col min="4464" max="4464" width="7.6640625" style="162" customWidth="1"/>
    <col min="4465" max="4488" width="0" style="162" hidden="1" customWidth="1"/>
    <col min="4489" max="4489" width="9.109375" style="162" customWidth="1"/>
    <col min="4490" max="4490" width="13.109375" style="162" customWidth="1"/>
    <col min="4491" max="4493" width="9.44140625" style="162" bestFit="1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8.554687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9" width="9.77734375" style="162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0" width="5.88671875" style="162" customWidth="1"/>
    <col min="4711" max="4711" width="10" style="162" customWidth="1"/>
    <col min="4712" max="4712" width="9.5546875" style="162" customWidth="1"/>
    <col min="4713" max="4713" width="7.109375" style="162" customWidth="1"/>
    <col min="4714" max="4714" width="7.21875" style="162" customWidth="1"/>
    <col min="4715" max="4715" width="8.44140625" style="162" customWidth="1"/>
    <col min="4716" max="4716" width="8.88671875" style="162" customWidth="1"/>
    <col min="4717" max="4717" width="8.33203125" style="162" customWidth="1"/>
    <col min="4718" max="4718" width="9.21875" style="162" customWidth="1"/>
    <col min="4719" max="4719" width="7.109375" style="162" customWidth="1"/>
    <col min="4720" max="4720" width="7.6640625" style="162" customWidth="1"/>
    <col min="4721" max="4744" width="0" style="162" hidden="1" customWidth="1"/>
    <col min="4745" max="4745" width="9.109375" style="162" customWidth="1"/>
    <col min="4746" max="4746" width="13.109375" style="162" customWidth="1"/>
    <col min="4747" max="4749" width="9.44140625" style="162" bestFit="1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8.554687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5" width="9.77734375" style="162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6" width="5.88671875" style="162" customWidth="1"/>
    <col min="4967" max="4967" width="10" style="162" customWidth="1"/>
    <col min="4968" max="4968" width="9.5546875" style="162" customWidth="1"/>
    <col min="4969" max="4969" width="7.109375" style="162" customWidth="1"/>
    <col min="4970" max="4970" width="7.21875" style="162" customWidth="1"/>
    <col min="4971" max="4971" width="8.44140625" style="162" customWidth="1"/>
    <col min="4972" max="4972" width="8.88671875" style="162" customWidth="1"/>
    <col min="4973" max="4973" width="8.33203125" style="162" customWidth="1"/>
    <col min="4974" max="4974" width="9.21875" style="162" customWidth="1"/>
    <col min="4975" max="4975" width="7.109375" style="162" customWidth="1"/>
    <col min="4976" max="4976" width="7.6640625" style="162" customWidth="1"/>
    <col min="4977" max="5000" width="0" style="162" hidden="1" customWidth="1"/>
    <col min="5001" max="5001" width="9.109375" style="162" customWidth="1"/>
    <col min="5002" max="5002" width="13.109375" style="162" customWidth="1"/>
    <col min="5003" max="5005" width="9.44140625" style="162" bestFit="1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8.554687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1" width="9.77734375" style="162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2" width="5.88671875" style="162" customWidth="1"/>
    <col min="5223" max="5223" width="10" style="162" customWidth="1"/>
    <col min="5224" max="5224" width="9.5546875" style="162" customWidth="1"/>
    <col min="5225" max="5225" width="7.109375" style="162" customWidth="1"/>
    <col min="5226" max="5226" width="7.21875" style="162" customWidth="1"/>
    <col min="5227" max="5227" width="8.44140625" style="162" customWidth="1"/>
    <col min="5228" max="5228" width="8.88671875" style="162" customWidth="1"/>
    <col min="5229" max="5229" width="8.33203125" style="162" customWidth="1"/>
    <col min="5230" max="5230" width="9.21875" style="162" customWidth="1"/>
    <col min="5231" max="5231" width="7.109375" style="162" customWidth="1"/>
    <col min="5232" max="5232" width="7.6640625" style="162" customWidth="1"/>
    <col min="5233" max="5256" width="0" style="162" hidden="1" customWidth="1"/>
    <col min="5257" max="5257" width="9.109375" style="162" customWidth="1"/>
    <col min="5258" max="5258" width="13.109375" style="162" customWidth="1"/>
    <col min="5259" max="5261" width="9.44140625" style="162" bestFit="1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8.554687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7" width="9.77734375" style="162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78" width="5.88671875" style="162" customWidth="1"/>
    <col min="5479" max="5479" width="10" style="162" customWidth="1"/>
    <col min="5480" max="5480" width="9.5546875" style="162" customWidth="1"/>
    <col min="5481" max="5481" width="7.109375" style="162" customWidth="1"/>
    <col min="5482" max="5482" width="7.21875" style="162" customWidth="1"/>
    <col min="5483" max="5483" width="8.44140625" style="162" customWidth="1"/>
    <col min="5484" max="5484" width="8.88671875" style="162" customWidth="1"/>
    <col min="5485" max="5485" width="8.33203125" style="162" customWidth="1"/>
    <col min="5486" max="5486" width="9.21875" style="162" customWidth="1"/>
    <col min="5487" max="5487" width="7.109375" style="162" customWidth="1"/>
    <col min="5488" max="5488" width="7.6640625" style="162" customWidth="1"/>
    <col min="5489" max="5512" width="0" style="162" hidden="1" customWidth="1"/>
    <col min="5513" max="5513" width="9.109375" style="162" customWidth="1"/>
    <col min="5514" max="5514" width="13.109375" style="162" customWidth="1"/>
    <col min="5515" max="5517" width="9.44140625" style="162" bestFit="1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8.554687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3" width="9.77734375" style="162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4" width="5.88671875" style="162" customWidth="1"/>
    <col min="5735" max="5735" width="10" style="162" customWidth="1"/>
    <col min="5736" max="5736" width="9.5546875" style="162" customWidth="1"/>
    <col min="5737" max="5737" width="7.109375" style="162" customWidth="1"/>
    <col min="5738" max="5738" width="7.21875" style="162" customWidth="1"/>
    <col min="5739" max="5739" width="8.44140625" style="162" customWidth="1"/>
    <col min="5740" max="5740" width="8.88671875" style="162" customWidth="1"/>
    <col min="5741" max="5741" width="8.33203125" style="162" customWidth="1"/>
    <col min="5742" max="5742" width="9.21875" style="162" customWidth="1"/>
    <col min="5743" max="5743" width="7.109375" style="162" customWidth="1"/>
    <col min="5744" max="5744" width="7.6640625" style="162" customWidth="1"/>
    <col min="5745" max="5768" width="0" style="162" hidden="1" customWidth="1"/>
    <col min="5769" max="5769" width="9.109375" style="162" customWidth="1"/>
    <col min="5770" max="5770" width="13.109375" style="162" customWidth="1"/>
    <col min="5771" max="5773" width="9.44140625" style="162" bestFit="1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8.554687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9" width="9.77734375" style="162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0" width="5.88671875" style="162" customWidth="1"/>
    <col min="5991" max="5991" width="10" style="162" customWidth="1"/>
    <col min="5992" max="5992" width="9.5546875" style="162" customWidth="1"/>
    <col min="5993" max="5993" width="7.109375" style="162" customWidth="1"/>
    <col min="5994" max="5994" width="7.21875" style="162" customWidth="1"/>
    <col min="5995" max="5995" width="8.44140625" style="162" customWidth="1"/>
    <col min="5996" max="5996" width="8.88671875" style="162" customWidth="1"/>
    <col min="5997" max="5997" width="8.33203125" style="162" customWidth="1"/>
    <col min="5998" max="5998" width="9.21875" style="162" customWidth="1"/>
    <col min="5999" max="5999" width="7.109375" style="162" customWidth="1"/>
    <col min="6000" max="6000" width="7.6640625" style="162" customWidth="1"/>
    <col min="6001" max="6024" width="0" style="162" hidden="1" customWidth="1"/>
    <col min="6025" max="6025" width="9.109375" style="162" customWidth="1"/>
    <col min="6026" max="6026" width="13.109375" style="162" customWidth="1"/>
    <col min="6027" max="6029" width="9.44140625" style="162" bestFit="1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8.554687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5" width="9.77734375" style="162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6" width="5.88671875" style="162" customWidth="1"/>
    <col min="6247" max="6247" width="10" style="162" customWidth="1"/>
    <col min="6248" max="6248" width="9.5546875" style="162" customWidth="1"/>
    <col min="6249" max="6249" width="7.109375" style="162" customWidth="1"/>
    <col min="6250" max="6250" width="7.21875" style="162" customWidth="1"/>
    <col min="6251" max="6251" width="8.44140625" style="162" customWidth="1"/>
    <col min="6252" max="6252" width="8.88671875" style="162" customWidth="1"/>
    <col min="6253" max="6253" width="8.33203125" style="162" customWidth="1"/>
    <col min="6254" max="6254" width="9.21875" style="162" customWidth="1"/>
    <col min="6255" max="6255" width="7.109375" style="162" customWidth="1"/>
    <col min="6256" max="6256" width="7.6640625" style="162" customWidth="1"/>
    <col min="6257" max="6280" width="0" style="162" hidden="1" customWidth="1"/>
    <col min="6281" max="6281" width="9.109375" style="162" customWidth="1"/>
    <col min="6282" max="6282" width="13.109375" style="162" customWidth="1"/>
    <col min="6283" max="6285" width="9.44140625" style="162" bestFit="1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8.554687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1" width="9.77734375" style="162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2" width="5.88671875" style="162" customWidth="1"/>
    <col min="6503" max="6503" width="10" style="162" customWidth="1"/>
    <col min="6504" max="6504" width="9.5546875" style="162" customWidth="1"/>
    <col min="6505" max="6505" width="7.109375" style="162" customWidth="1"/>
    <col min="6506" max="6506" width="7.21875" style="162" customWidth="1"/>
    <col min="6507" max="6507" width="8.44140625" style="162" customWidth="1"/>
    <col min="6508" max="6508" width="8.88671875" style="162" customWidth="1"/>
    <col min="6509" max="6509" width="8.33203125" style="162" customWidth="1"/>
    <col min="6510" max="6510" width="9.21875" style="162" customWidth="1"/>
    <col min="6511" max="6511" width="7.109375" style="162" customWidth="1"/>
    <col min="6512" max="6512" width="7.6640625" style="162" customWidth="1"/>
    <col min="6513" max="6536" width="0" style="162" hidden="1" customWidth="1"/>
    <col min="6537" max="6537" width="9.109375" style="162" customWidth="1"/>
    <col min="6538" max="6538" width="13.109375" style="162" customWidth="1"/>
    <col min="6539" max="6541" width="9.44140625" style="162" bestFit="1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8.554687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7" width="9.77734375" style="162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58" width="5.88671875" style="162" customWidth="1"/>
    <col min="6759" max="6759" width="10" style="162" customWidth="1"/>
    <col min="6760" max="6760" width="9.5546875" style="162" customWidth="1"/>
    <col min="6761" max="6761" width="7.109375" style="162" customWidth="1"/>
    <col min="6762" max="6762" width="7.21875" style="162" customWidth="1"/>
    <col min="6763" max="6763" width="8.44140625" style="162" customWidth="1"/>
    <col min="6764" max="6764" width="8.88671875" style="162" customWidth="1"/>
    <col min="6765" max="6765" width="8.33203125" style="162" customWidth="1"/>
    <col min="6766" max="6766" width="9.21875" style="162" customWidth="1"/>
    <col min="6767" max="6767" width="7.109375" style="162" customWidth="1"/>
    <col min="6768" max="6768" width="7.6640625" style="162" customWidth="1"/>
    <col min="6769" max="6792" width="0" style="162" hidden="1" customWidth="1"/>
    <col min="6793" max="6793" width="9.109375" style="162" customWidth="1"/>
    <col min="6794" max="6794" width="13.109375" style="162" customWidth="1"/>
    <col min="6795" max="6797" width="9.44140625" style="162" bestFit="1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8.554687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3" width="9.77734375" style="162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4" width="5.88671875" style="162" customWidth="1"/>
    <col min="7015" max="7015" width="10" style="162" customWidth="1"/>
    <col min="7016" max="7016" width="9.5546875" style="162" customWidth="1"/>
    <col min="7017" max="7017" width="7.109375" style="162" customWidth="1"/>
    <col min="7018" max="7018" width="7.21875" style="162" customWidth="1"/>
    <col min="7019" max="7019" width="8.44140625" style="162" customWidth="1"/>
    <col min="7020" max="7020" width="8.88671875" style="162" customWidth="1"/>
    <col min="7021" max="7021" width="8.33203125" style="162" customWidth="1"/>
    <col min="7022" max="7022" width="9.21875" style="162" customWidth="1"/>
    <col min="7023" max="7023" width="7.109375" style="162" customWidth="1"/>
    <col min="7024" max="7024" width="7.6640625" style="162" customWidth="1"/>
    <col min="7025" max="7048" width="0" style="162" hidden="1" customWidth="1"/>
    <col min="7049" max="7049" width="9.109375" style="162" customWidth="1"/>
    <col min="7050" max="7050" width="13.109375" style="162" customWidth="1"/>
    <col min="7051" max="7053" width="9.44140625" style="162" bestFit="1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8.554687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9" width="9.77734375" style="162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0" width="5.88671875" style="162" customWidth="1"/>
    <col min="7271" max="7271" width="10" style="162" customWidth="1"/>
    <col min="7272" max="7272" width="9.5546875" style="162" customWidth="1"/>
    <col min="7273" max="7273" width="7.109375" style="162" customWidth="1"/>
    <col min="7274" max="7274" width="7.21875" style="162" customWidth="1"/>
    <col min="7275" max="7275" width="8.44140625" style="162" customWidth="1"/>
    <col min="7276" max="7276" width="8.88671875" style="162" customWidth="1"/>
    <col min="7277" max="7277" width="8.33203125" style="162" customWidth="1"/>
    <col min="7278" max="7278" width="9.21875" style="162" customWidth="1"/>
    <col min="7279" max="7279" width="7.109375" style="162" customWidth="1"/>
    <col min="7280" max="7280" width="7.6640625" style="162" customWidth="1"/>
    <col min="7281" max="7304" width="0" style="162" hidden="1" customWidth="1"/>
    <col min="7305" max="7305" width="9.109375" style="162" customWidth="1"/>
    <col min="7306" max="7306" width="13.109375" style="162" customWidth="1"/>
    <col min="7307" max="7309" width="9.44140625" style="162" bestFit="1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8.554687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5" width="9.77734375" style="162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6" width="5.88671875" style="162" customWidth="1"/>
    <col min="7527" max="7527" width="10" style="162" customWidth="1"/>
    <col min="7528" max="7528" width="9.5546875" style="162" customWidth="1"/>
    <col min="7529" max="7529" width="7.109375" style="162" customWidth="1"/>
    <col min="7530" max="7530" width="7.21875" style="162" customWidth="1"/>
    <col min="7531" max="7531" width="8.44140625" style="162" customWidth="1"/>
    <col min="7532" max="7532" width="8.88671875" style="162" customWidth="1"/>
    <col min="7533" max="7533" width="8.33203125" style="162" customWidth="1"/>
    <col min="7534" max="7534" width="9.21875" style="162" customWidth="1"/>
    <col min="7535" max="7535" width="7.109375" style="162" customWidth="1"/>
    <col min="7536" max="7536" width="7.6640625" style="162" customWidth="1"/>
    <col min="7537" max="7560" width="0" style="162" hidden="1" customWidth="1"/>
    <col min="7561" max="7561" width="9.109375" style="162" customWidth="1"/>
    <col min="7562" max="7562" width="13.109375" style="162" customWidth="1"/>
    <col min="7563" max="7565" width="9.44140625" style="162" bestFit="1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8.554687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1" width="9.77734375" style="162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2" width="5.88671875" style="162" customWidth="1"/>
    <col min="7783" max="7783" width="10" style="162" customWidth="1"/>
    <col min="7784" max="7784" width="9.5546875" style="162" customWidth="1"/>
    <col min="7785" max="7785" width="7.109375" style="162" customWidth="1"/>
    <col min="7786" max="7786" width="7.21875" style="162" customWidth="1"/>
    <col min="7787" max="7787" width="8.44140625" style="162" customWidth="1"/>
    <col min="7788" max="7788" width="8.88671875" style="162" customWidth="1"/>
    <col min="7789" max="7789" width="8.33203125" style="162" customWidth="1"/>
    <col min="7790" max="7790" width="9.21875" style="162" customWidth="1"/>
    <col min="7791" max="7791" width="7.109375" style="162" customWidth="1"/>
    <col min="7792" max="7792" width="7.6640625" style="162" customWidth="1"/>
    <col min="7793" max="7816" width="0" style="162" hidden="1" customWidth="1"/>
    <col min="7817" max="7817" width="9.109375" style="162" customWidth="1"/>
    <col min="7818" max="7818" width="13.109375" style="162" customWidth="1"/>
    <col min="7819" max="7821" width="9.44140625" style="162" bestFit="1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8.554687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7" width="9.77734375" style="162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38" width="5.88671875" style="162" customWidth="1"/>
    <col min="8039" max="8039" width="10" style="162" customWidth="1"/>
    <col min="8040" max="8040" width="9.5546875" style="162" customWidth="1"/>
    <col min="8041" max="8041" width="7.109375" style="162" customWidth="1"/>
    <col min="8042" max="8042" width="7.21875" style="162" customWidth="1"/>
    <col min="8043" max="8043" width="8.44140625" style="162" customWidth="1"/>
    <col min="8044" max="8044" width="8.88671875" style="162" customWidth="1"/>
    <col min="8045" max="8045" width="8.33203125" style="162" customWidth="1"/>
    <col min="8046" max="8046" width="9.21875" style="162" customWidth="1"/>
    <col min="8047" max="8047" width="7.109375" style="162" customWidth="1"/>
    <col min="8048" max="8048" width="7.6640625" style="162" customWidth="1"/>
    <col min="8049" max="8072" width="0" style="162" hidden="1" customWidth="1"/>
    <col min="8073" max="8073" width="9.109375" style="162" customWidth="1"/>
    <col min="8074" max="8074" width="13.109375" style="162" customWidth="1"/>
    <col min="8075" max="8077" width="9.44140625" style="162" bestFit="1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8.554687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3" width="9.77734375" style="162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4" width="5.88671875" style="162" customWidth="1"/>
    <col min="8295" max="8295" width="10" style="162" customWidth="1"/>
    <col min="8296" max="8296" width="9.5546875" style="162" customWidth="1"/>
    <col min="8297" max="8297" width="7.109375" style="162" customWidth="1"/>
    <col min="8298" max="8298" width="7.21875" style="162" customWidth="1"/>
    <col min="8299" max="8299" width="8.44140625" style="162" customWidth="1"/>
    <col min="8300" max="8300" width="8.88671875" style="162" customWidth="1"/>
    <col min="8301" max="8301" width="8.33203125" style="162" customWidth="1"/>
    <col min="8302" max="8302" width="9.21875" style="162" customWidth="1"/>
    <col min="8303" max="8303" width="7.109375" style="162" customWidth="1"/>
    <col min="8304" max="8304" width="7.6640625" style="162" customWidth="1"/>
    <col min="8305" max="8328" width="0" style="162" hidden="1" customWidth="1"/>
    <col min="8329" max="8329" width="9.109375" style="162" customWidth="1"/>
    <col min="8330" max="8330" width="13.109375" style="162" customWidth="1"/>
    <col min="8331" max="8333" width="9.44140625" style="162" bestFit="1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8.554687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9" width="9.77734375" style="162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0" width="5.88671875" style="162" customWidth="1"/>
    <col min="8551" max="8551" width="10" style="162" customWidth="1"/>
    <col min="8552" max="8552" width="9.5546875" style="162" customWidth="1"/>
    <col min="8553" max="8553" width="7.109375" style="162" customWidth="1"/>
    <col min="8554" max="8554" width="7.21875" style="162" customWidth="1"/>
    <col min="8555" max="8555" width="8.44140625" style="162" customWidth="1"/>
    <col min="8556" max="8556" width="8.88671875" style="162" customWidth="1"/>
    <col min="8557" max="8557" width="8.33203125" style="162" customWidth="1"/>
    <col min="8558" max="8558" width="9.21875" style="162" customWidth="1"/>
    <col min="8559" max="8559" width="7.109375" style="162" customWidth="1"/>
    <col min="8560" max="8560" width="7.6640625" style="162" customWidth="1"/>
    <col min="8561" max="8584" width="0" style="162" hidden="1" customWidth="1"/>
    <col min="8585" max="8585" width="9.109375" style="162" customWidth="1"/>
    <col min="8586" max="8586" width="13.109375" style="162" customWidth="1"/>
    <col min="8587" max="8589" width="9.44140625" style="162" bestFit="1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8.554687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5" width="9.77734375" style="162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6" width="5.88671875" style="162" customWidth="1"/>
    <col min="8807" max="8807" width="10" style="162" customWidth="1"/>
    <col min="8808" max="8808" width="9.5546875" style="162" customWidth="1"/>
    <col min="8809" max="8809" width="7.109375" style="162" customWidth="1"/>
    <col min="8810" max="8810" width="7.21875" style="162" customWidth="1"/>
    <col min="8811" max="8811" width="8.44140625" style="162" customWidth="1"/>
    <col min="8812" max="8812" width="8.88671875" style="162" customWidth="1"/>
    <col min="8813" max="8813" width="8.33203125" style="162" customWidth="1"/>
    <col min="8814" max="8814" width="9.21875" style="162" customWidth="1"/>
    <col min="8815" max="8815" width="7.109375" style="162" customWidth="1"/>
    <col min="8816" max="8816" width="7.6640625" style="162" customWidth="1"/>
    <col min="8817" max="8840" width="0" style="162" hidden="1" customWidth="1"/>
    <col min="8841" max="8841" width="9.109375" style="162" customWidth="1"/>
    <col min="8842" max="8842" width="13.109375" style="162" customWidth="1"/>
    <col min="8843" max="8845" width="9.44140625" style="162" bestFit="1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8.554687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1" width="9.77734375" style="162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2" width="5.88671875" style="162" customWidth="1"/>
    <col min="9063" max="9063" width="10" style="162" customWidth="1"/>
    <col min="9064" max="9064" width="9.5546875" style="162" customWidth="1"/>
    <col min="9065" max="9065" width="7.109375" style="162" customWidth="1"/>
    <col min="9066" max="9066" width="7.21875" style="162" customWidth="1"/>
    <col min="9067" max="9067" width="8.44140625" style="162" customWidth="1"/>
    <col min="9068" max="9068" width="8.88671875" style="162" customWidth="1"/>
    <col min="9069" max="9069" width="8.33203125" style="162" customWidth="1"/>
    <col min="9070" max="9070" width="9.21875" style="162" customWidth="1"/>
    <col min="9071" max="9071" width="7.109375" style="162" customWidth="1"/>
    <col min="9072" max="9072" width="7.6640625" style="162" customWidth="1"/>
    <col min="9073" max="9096" width="0" style="162" hidden="1" customWidth="1"/>
    <col min="9097" max="9097" width="9.109375" style="162" customWidth="1"/>
    <col min="9098" max="9098" width="13.109375" style="162" customWidth="1"/>
    <col min="9099" max="9101" width="9.44140625" style="162" bestFit="1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8.554687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7" width="9.77734375" style="162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18" width="5.88671875" style="162" customWidth="1"/>
    <col min="9319" max="9319" width="10" style="162" customWidth="1"/>
    <col min="9320" max="9320" width="9.5546875" style="162" customWidth="1"/>
    <col min="9321" max="9321" width="7.109375" style="162" customWidth="1"/>
    <col min="9322" max="9322" width="7.21875" style="162" customWidth="1"/>
    <col min="9323" max="9323" width="8.44140625" style="162" customWidth="1"/>
    <col min="9324" max="9324" width="8.88671875" style="162" customWidth="1"/>
    <col min="9325" max="9325" width="8.33203125" style="162" customWidth="1"/>
    <col min="9326" max="9326" width="9.21875" style="162" customWidth="1"/>
    <col min="9327" max="9327" width="7.109375" style="162" customWidth="1"/>
    <col min="9328" max="9328" width="7.6640625" style="162" customWidth="1"/>
    <col min="9329" max="9352" width="0" style="162" hidden="1" customWidth="1"/>
    <col min="9353" max="9353" width="9.109375" style="162" customWidth="1"/>
    <col min="9354" max="9354" width="13.109375" style="162" customWidth="1"/>
    <col min="9355" max="9357" width="9.44140625" style="162" bestFit="1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8.554687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3" width="9.77734375" style="162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4" width="5.88671875" style="162" customWidth="1"/>
    <col min="9575" max="9575" width="10" style="162" customWidth="1"/>
    <col min="9576" max="9576" width="9.5546875" style="162" customWidth="1"/>
    <col min="9577" max="9577" width="7.109375" style="162" customWidth="1"/>
    <col min="9578" max="9578" width="7.21875" style="162" customWidth="1"/>
    <col min="9579" max="9579" width="8.44140625" style="162" customWidth="1"/>
    <col min="9580" max="9580" width="8.88671875" style="162" customWidth="1"/>
    <col min="9581" max="9581" width="8.33203125" style="162" customWidth="1"/>
    <col min="9582" max="9582" width="9.21875" style="162" customWidth="1"/>
    <col min="9583" max="9583" width="7.109375" style="162" customWidth="1"/>
    <col min="9584" max="9584" width="7.6640625" style="162" customWidth="1"/>
    <col min="9585" max="9608" width="0" style="162" hidden="1" customWidth="1"/>
    <col min="9609" max="9609" width="9.109375" style="162" customWidth="1"/>
    <col min="9610" max="9610" width="13.109375" style="162" customWidth="1"/>
    <col min="9611" max="9613" width="9.44140625" style="162" bestFit="1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8.554687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9" width="9.77734375" style="162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0" width="5.88671875" style="162" customWidth="1"/>
    <col min="9831" max="9831" width="10" style="162" customWidth="1"/>
    <col min="9832" max="9832" width="9.5546875" style="162" customWidth="1"/>
    <col min="9833" max="9833" width="7.109375" style="162" customWidth="1"/>
    <col min="9834" max="9834" width="7.21875" style="162" customWidth="1"/>
    <col min="9835" max="9835" width="8.44140625" style="162" customWidth="1"/>
    <col min="9836" max="9836" width="8.88671875" style="162" customWidth="1"/>
    <col min="9837" max="9837" width="8.33203125" style="162" customWidth="1"/>
    <col min="9838" max="9838" width="9.21875" style="162" customWidth="1"/>
    <col min="9839" max="9839" width="7.109375" style="162" customWidth="1"/>
    <col min="9840" max="9840" width="7.6640625" style="162" customWidth="1"/>
    <col min="9841" max="9864" width="0" style="162" hidden="1" customWidth="1"/>
    <col min="9865" max="9865" width="9.109375" style="162" customWidth="1"/>
    <col min="9866" max="9866" width="13.109375" style="162" customWidth="1"/>
    <col min="9867" max="9869" width="9.44140625" style="162" bestFit="1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8.554687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5" width="9.77734375" style="162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6" width="5.88671875" style="162" customWidth="1"/>
    <col min="10087" max="10087" width="10" style="162" customWidth="1"/>
    <col min="10088" max="10088" width="9.5546875" style="162" customWidth="1"/>
    <col min="10089" max="10089" width="7.109375" style="162" customWidth="1"/>
    <col min="10090" max="10090" width="7.21875" style="162" customWidth="1"/>
    <col min="10091" max="10091" width="8.44140625" style="162" customWidth="1"/>
    <col min="10092" max="10092" width="8.88671875" style="162" customWidth="1"/>
    <col min="10093" max="10093" width="8.33203125" style="162" customWidth="1"/>
    <col min="10094" max="10094" width="9.21875" style="162" customWidth="1"/>
    <col min="10095" max="10095" width="7.109375" style="162" customWidth="1"/>
    <col min="10096" max="10096" width="7.6640625" style="162" customWidth="1"/>
    <col min="10097" max="10120" width="0" style="162" hidden="1" customWidth="1"/>
    <col min="10121" max="10121" width="9.109375" style="162" customWidth="1"/>
    <col min="10122" max="10122" width="13.109375" style="162" customWidth="1"/>
    <col min="10123" max="10125" width="9.44140625" style="162" bestFit="1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8.554687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1" width="9.77734375" style="162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2" width="5.88671875" style="162" customWidth="1"/>
    <col min="10343" max="10343" width="10" style="162" customWidth="1"/>
    <col min="10344" max="10344" width="9.5546875" style="162" customWidth="1"/>
    <col min="10345" max="10345" width="7.109375" style="162" customWidth="1"/>
    <col min="10346" max="10346" width="7.21875" style="162" customWidth="1"/>
    <col min="10347" max="10347" width="8.44140625" style="162" customWidth="1"/>
    <col min="10348" max="10348" width="8.88671875" style="162" customWidth="1"/>
    <col min="10349" max="10349" width="8.33203125" style="162" customWidth="1"/>
    <col min="10350" max="10350" width="9.21875" style="162" customWidth="1"/>
    <col min="10351" max="10351" width="7.109375" style="162" customWidth="1"/>
    <col min="10352" max="10352" width="7.6640625" style="162" customWidth="1"/>
    <col min="10353" max="10376" width="0" style="162" hidden="1" customWidth="1"/>
    <col min="10377" max="10377" width="9.109375" style="162" customWidth="1"/>
    <col min="10378" max="10378" width="13.109375" style="162" customWidth="1"/>
    <col min="10379" max="10381" width="9.44140625" style="162" bestFit="1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8.554687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7" width="9.77734375" style="162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598" width="5.88671875" style="162" customWidth="1"/>
    <col min="10599" max="10599" width="10" style="162" customWidth="1"/>
    <col min="10600" max="10600" width="9.5546875" style="162" customWidth="1"/>
    <col min="10601" max="10601" width="7.109375" style="162" customWidth="1"/>
    <col min="10602" max="10602" width="7.21875" style="162" customWidth="1"/>
    <col min="10603" max="10603" width="8.44140625" style="162" customWidth="1"/>
    <col min="10604" max="10604" width="8.88671875" style="162" customWidth="1"/>
    <col min="10605" max="10605" width="8.33203125" style="162" customWidth="1"/>
    <col min="10606" max="10606" width="9.21875" style="162" customWidth="1"/>
    <col min="10607" max="10607" width="7.109375" style="162" customWidth="1"/>
    <col min="10608" max="10608" width="7.6640625" style="162" customWidth="1"/>
    <col min="10609" max="10632" width="0" style="162" hidden="1" customWidth="1"/>
    <col min="10633" max="10633" width="9.109375" style="162" customWidth="1"/>
    <col min="10634" max="10634" width="13.109375" style="162" customWidth="1"/>
    <col min="10635" max="10637" width="9.44140625" style="162" bestFit="1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8.554687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3" width="9.77734375" style="162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4" width="5.88671875" style="162" customWidth="1"/>
    <col min="10855" max="10855" width="10" style="162" customWidth="1"/>
    <col min="10856" max="10856" width="9.5546875" style="162" customWidth="1"/>
    <col min="10857" max="10857" width="7.109375" style="162" customWidth="1"/>
    <col min="10858" max="10858" width="7.21875" style="162" customWidth="1"/>
    <col min="10859" max="10859" width="8.44140625" style="162" customWidth="1"/>
    <col min="10860" max="10860" width="8.88671875" style="162" customWidth="1"/>
    <col min="10861" max="10861" width="8.33203125" style="162" customWidth="1"/>
    <col min="10862" max="10862" width="9.21875" style="162" customWidth="1"/>
    <col min="10863" max="10863" width="7.109375" style="162" customWidth="1"/>
    <col min="10864" max="10864" width="7.6640625" style="162" customWidth="1"/>
    <col min="10865" max="10888" width="0" style="162" hidden="1" customWidth="1"/>
    <col min="10889" max="10889" width="9.109375" style="162" customWidth="1"/>
    <col min="10890" max="10890" width="13.109375" style="162" customWidth="1"/>
    <col min="10891" max="10893" width="9.44140625" style="162" bestFit="1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8.554687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9" width="9.77734375" style="162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0" width="5.88671875" style="162" customWidth="1"/>
    <col min="11111" max="11111" width="10" style="162" customWidth="1"/>
    <col min="11112" max="11112" width="9.5546875" style="162" customWidth="1"/>
    <col min="11113" max="11113" width="7.109375" style="162" customWidth="1"/>
    <col min="11114" max="11114" width="7.21875" style="162" customWidth="1"/>
    <col min="11115" max="11115" width="8.44140625" style="162" customWidth="1"/>
    <col min="11116" max="11116" width="8.88671875" style="162" customWidth="1"/>
    <col min="11117" max="11117" width="8.33203125" style="162" customWidth="1"/>
    <col min="11118" max="11118" width="9.21875" style="162" customWidth="1"/>
    <col min="11119" max="11119" width="7.109375" style="162" customWidth="1"/>
    <col min="11120" max="11120" width="7.6640625" style="162" customWidth="1"/>
    <col min="11121" max="11144" width="0" style="162" hidden="1" customWidth="1"/>
    <col min="11145" max="11145" width="9.109375" style="162" customWidth="1"/>
    <col min="11146" max="11146" width="13.109375" style="162" customWidth="1"/>
    <col min="11147" max="11149" width="9.44140625" style="162" bestFit="1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8.554687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5" width="9.77734375" style="162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6" width="5.88671875" style="162" customWidth="1"/>
    <col min="11367" max="11367" width="10" style="162" customWidth="1"/>
    <col min="11368" max="11368" width="9.5546875" style="162" customWidth="1"/>
    <col min="11369" max="11369" width="7.109375" style="162" customWidth="1"/>
    <col min="11370" max="11370" width="7.21875" style="162" customWidth="1"/>
    <col min="11371" max="11371" width="8.44140625" style="162" customWidth="1"/>
    <col min="11372" max="11372" width="8.88671875" style="162" customWidth="1"/>
    <col min="11373" max="11373" width="8.33203125" style="162" customWidth="1"/>
    <col min="11374" max="11374" width="9.21875" style="162" customWidth="1"/>
    <col min="11375" max="11375" width="7.109375" style="162" customWidth="1"/>
    <col min="11376" max="11376" width="7.6640625" style="162" customWidth="1"/>
    <col min="11377" max="11400" width="0" style="162" hidden="1" customWidth="1"/>
    <col min="11401" max="11401" width="9.109375" style="162" customWidth="1"/>
    <col min="11402" max="11402" width="13.109375" style="162" customWidth="1"/>
    <col min="11403" max="11405" width="9.44140625" style="162" bestFit="1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8.554687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1" width="9.77734375" style="162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2" width="5.88671875" style="162" customWidth="1"/>
    <col min="11623" max="11623" width="10" style="162" customWidth="1"/>
    <col min="11624" max="11624" width="9.5546875" style="162" customWidth="1"/>
    <col min="11625" max="11625" width="7.109375" style="162" customWidth="1"/>
    <col min="11626" max="11626" width="7.21875" style="162" customWidth="1"/>
    <col min="11627" max="11627" width="8.44140625" style="162" customWidth="1"/>
    <col min="11628" max="11628" width="8.88671875" style="162" customWidth="1"/>
    <col min="11629" max="11629" width="8.33203125" style="162" customWidth="1"/>
    <col min="11630" max="11630" width="9.21875" style="162" customWidth="1"/>
    <col min="11631" max="11631" width="7.109375" style="162" customWidth="1"/>
    <col min="11632" max="11632" width="7.6640625" style="162" customWidth="1"/>
    <col min="11633" max="11656" width="0" style="162" hidden="1" customWidth="1"/>
    <col min="11657" max="11657" width="9.109375" style="162" customWidth="1"/>
    <col min="11658" max="11658" width="13.109375" style="162" customWidth="1"/>
    <col min="11659" max="11661" width="9.44140625" style="162" bestFit="1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8.554687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7" width="9.77734375" style="162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78" width="5.88671875" style="162" customWidth="1"/>
    <col min="11879" max="11879" width="10" style="162" customWidth="1"/>
    <col min="11880" max="11880" width="9.5546875" style="162" customWidth="1"/>
    <col min="11881" max="11881" width="7.109375" style="162" customWidth="1"/>
    <col min="11882" max="11882" width="7.21875" style="162" customWidth="1"/>
    <col min="11883" max="11883" width="8.44140625" style="162" customWidth="1"/>
    <col min="11884" max="11884" width="8.88671875" style="162" customWidth="1"/>
    <col min="11885" max="11885" width="8.33203125" style="162" customWidth="1"/>
    <col min="11886" max="11886" width="9.21875" style="162" customWidth="1"/>
    <col min="11887" max="11887" width="7.109375" style="162" customWidth="1"/>
    <col min="11888" max="11888" width="7.6640625" style="162" customWidth="1"/>
    <col min="11889" max="11912" width="0" style="162" hidden="1" customWidth="1"/>
    <col min="11913" max="11913" width="9.109375" style="162" customWidth="1"/>
    <col min="11914" max="11914" width="13.109375" style="162" customWidth="1"/>
    <col min="11915" max="11917" width="9.44140625" style="162" bestFit="1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8.554687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3" width="9.77734375" style="162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4" width="5.88671875" style="162" customWidth="1"/>
    <col min="12135" max="12135" width="10" style="162" customWidth="1"/>
    <col min="12136" max="12136" width="9.5546875" style="162" customWidth="1"/>
    <col min="12137" max="12137" width="7.109375" style="162" customWidth="1"/>
    <col min="12138" max="12138" width="7.21875" style="162" customWidth="1"/>
    <col min="12139" max="12139" width="8.44140625" style="162" customWidth="1"/>
    <col min="12140" max="12140" width="8.88671875" style="162" customWidth="1"/>
    <col min="12141" max="12141" width="8.33203125" style="162" customWidth="1"/>
    <col min="12142" max="12142" width="9.21875" style="162" customWidth="1"/>
    <col min="12143" max="12143" width="7.109375" style="162" customWidth="1"/>
    <col min="12144" max="12144" width="7.6640625" style="162" customWidth="1"/>
    <col min="12145" max="12168" width="0" style="162" hidden="1" customWidth="1"/>
    <col min="12169" max="12169" width="9.109375" style="162" customWidth="1"/>
    <col min="12170" max="12170" width="13.109375" style="162" customWidth="1"/>
    <col min="12171" max="12173" width="9.44140625" style="162" bestFit="1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8.554687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9" width="9.77734375" style="162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0" width="5.88671875" style="162" customWidth="1"/>
    <col min="12391" max="12391" width="10" style="162" customWidth="1"/>
    <col min="12392" max="12392" width="9.5546875" style="162" customWidth="1"/>
    <col min="12393" max="12393" width="7.109375" style="162" customWidth="1"/>
    <col min="12394" max="12394" width="7.21875" style="162" customWidth="1"/>
    <col min="12395" max="12395" width="8.44140625" style="162" customWidth="1"/>
    <col min="12396" max="12396" width="8.88671875" style="162" customWidth="1"/>
    <col min="12397" max="12397" width="8.33203125" style="162" customWidth="1"/>
    <col min="12398" max="12398" width="9.21875" style="162" customWidth="1"/>
    <col min="12399" max="12399" width="7.109375" style="162" customWidth="1"/>
    <col min="12400" max="12400" width="7.6640625" style="162" customWidth="1"/>
    <col min="12401" max="12424" width="0" style="162" hidden="1" customWidth="1"/>
    <col min="12425" max="12425" width="9.109375" style="162" customWidth="1"/>
    <col min="12426" max="12426" width="13.109375" style="162" customWidth="1"/>
    <col min="12427" max="12429" width="9.44140625" style="162" bestFit="1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8.554687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5" width="9.77734375" style="162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6" width="5.88671875" style="162" customWidth="1"/>
    <col min="12647" max="12647" width="10" style="162" customWidth="1"/>
    <col min="12648" max="12648" width="9.5546875" style="162" customWidth="1"/>
    <col min="12649" max="12649" width="7.109375" style="162" customWidth="1"/>
    <col min="12650" max="12650" width="7.21875" style="162" customWidth="1"/>
    <col min="12651" max="12651" width="8.44140625" style="162" customWidth="1"/>
    <col min="12652" max="12652" width="8.88671875" style="162" customWidth="1"/>
    <col min="12653" max="12653" width="8.33203125" style="162" customWidth="1"/>
    <col min="12654" max="12654" width="9.21875" style="162" customWidth="1"/>
    <col min="12655" max="12655" width="7.109375" style="162" customWidth="1"/>
    <col min="12656" max="12656" width="7.6640625" style="162" customWidth="1"/>
    <col min="12657" max="12680" width="0" style="162" hidden="1" customWidth="1"/>
    <col min="12681" max="12681" width="9.109375" style="162" customWidth="1"/>
    <col min="12682" max="12682" width="13.109375" style="162" customWidth="1"/>
    <col min="12683" max="12685" width="9.44140625" style="162" bestFit="1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8.554687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1" width="9.77734375" style="162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2" width="5.88671875" style="162" customWidth="1"/>
    <col min="12903" max="12903" width="10" style="162" customWidth="1"/>
    <col min="12904" max="12904" width="9.5546875" style="162" customWidth="1"/>
    <col min="12905" max="12905" width="7.109375" style="162" customWidth="1"/>
    <col min="12906" max="12906" width="7.21875" style="162" customWidth="1"/>
    <col min="12907" max="12907" width="8.44140625" style="162" customWidth="1"/>
    <col min="12908" max="12908" width="8.88671875" style="162" customWidth="1"/>
    <col min="12909" max="12909" width="8.33203125" style="162" customWidth="1"/>
    <col min="12910" max="12910" width="9.21875" style="162" customWidth="1"/>
    <col min="12911" max="12911" width="7.109375" style="162" customWidth="1"/>
    <col min="12912" max="12912" width="7.6640625" style="162" customWidth="1"/>
    <col min="12913" max="12936" width="0" style="162" hidden="1" customWidth="1"/>
    <col min="12937" max="12937" width="9.109375" style="162" customWidth="1"/>
    <col min="12938" max="12938" width="13.109375" style="162" customWidth="1"/>
    <col min="12939" max="12941" width="9.44140625" style="162" bestFit="1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8.554687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7" width="9.77734375" style="162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58" width="5.88671875" style="162" customWidth="1"/>
    <col min="13159" max="13159" width="10" style="162" customWidth="1"/>
    <col min="13160" max="13160" width="9.5546875" style="162" customWidth="1"/>
    <col min="13161" max="13161" width="7.109375" style="162" customWidth="1"/>
    <col min="13162" max="13162" width="7.21875" style="162" customWidth="1"/>
    <col min="13163" max="13163" width="8.44140625" style="162" customWidth="1"/>
    <col min="13164" max="13164" width="8.88671875" style="162" customWidth="1"/>
    <col min="13165" max="13165" width="8.33203125" style="162" customWidth="1"/>
    <col min="13166" max="13166" width="9.21875" style="162" customWidth="1"/>
    <col min="13167" max="13167" width="7.109375" style="162" customWidth="1"/>
    <col min="13168" max="13168" width="7.6640625" style="162" customWidth="1"/>
    <col min="13169" max="13192" width="0" style="162" hidden="1" customWidth="1"/>
    <col min="13193" max="13193" width="9.109375" style="162" customWidth="1"/>
    <col min="13194" max="13194" width="13.109375" style="162" customWidth="1"/>
    <col min="13195" max="13197" width="9.44140625" style="162" bestFit="1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8.554687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3" width="9.77734375" style="162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4" width="5.88671875" style="162" customWidth="1"/>
    <col min="13415" max="13415" width="10" style="162" customWidth="1"/>
    <col min="13416" max="13416" width="9.5546875" style="162" customWidth="1"/>
    <col min="13417" max="13417" width="7.109375" style="162" customWidth="1"/>
    <col min="13418" max="13418" width="7.21875" style="162" customWidth="1"/>
    <col min="13419" max="13419" width="8.44140625" style="162" customWidth="1"/>
    <col min="13420" max="13420" width="8.88671875" style="162" customWidth="1"/>
    <col min="13421" max="13421" width="8.33203125" style="162" customWidth="1"/>
    <col min="13422" max="13422" width="9.21875" style="162" customWidth="1"/>
    <col min="13423" max="13423" width="7.109375" style="162" customWidth="1"/>
    <col min="13424" max="13424" width="7.6640625" style="162" customWidth="1"/>
    <col min="13425" max="13448" width="0" style="162" hidden="1" customWidth="1"/>
    <col min="13449" max="13449" width="9.109375" style="162" customWidth="1"/>
    <col min="13450" max="13450" width="13.109375" style="162" customWidth="1"/>
    <col min="13451" max="13453" width="9.44140625" style="162" bestFit="1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8.554687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9" width="9.77734375" style="162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0" width="5.88671875" style="162" customWidth="1"/>
    <col min="13671" max="13671" width="10" style="162" customWidth="1"/>
    <col min="13672" max="13672" width="9.5546875" style="162" customWidth="1"/>
    <col min="13673" max="13673" width="7.109375" style="162" customWidth="1"/>
    <col min="13674" max="13674" width="7.21875" style="162" customWidth="1"/>
    <col min="13675" max="13675" width="8.44140625" style="162" customWidth="1"/>
    <col min="13676" max="13676" width="8.88671875" style="162" customWidth="1"/>
    <col min="13677" max="13677" width="8.33203125" style="162" customWidth="1"/>
    <col min="13678" max="13678" width="9.21875" style="162" customWidth="1"/>
    <col min="13679" max="13679" width="7.109375" style="162" customWidth="1"/>
    <col min="13680" max="13680" width="7.6640625" style="162" customWidth="1"/>
    <col min="13681" max="13704" width="0" style="162" hidden="1" customWidth="1"/>
    <col min="13705" max="13705" width="9.109375" style="162" customWidth="1"/>
    <col min="13706" max="13706" width="13.109375" style="162" customWidth="1"/>
    <col min="13707" max="13709" width="9.44140625" style="162" bestFit="1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8.554687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5" width="9.77734375" style="162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6" width="5.88671875" style="162" customWidth="1"/>
    <col min="13927" max="13927" width="10" style="162" customWidth="1"/>
    <col min="13928" max="13928" width="9.5546875" style="162" customWidth="1"/>
    <col min="13929" max="13929" width="7.109375" style="162" customWidth="1"/>
    <col min="13930" max="13930" width="7.21875" style="162" customWidth="1"/>
    <col min="13931" max="13931" width="8.44140625" style="162" customWidth="1"/>
    <col min="13932" max="13932" width="8.88671875" style="162" customWidth="1"/>
    <col min="13933" max="13933" width="8.33203125" style="162" customWidth="1"/>
    <col min="13934" max="13934" width="9.21875" style="162" customWidth="1"/>
    <col min="13935" max="13935" width="7.109375" style="162" customWidth="1"/>
    <col min="13936" max="13936" width="7.6640625" style="162" customWidth="1"/>
    <col min="13937" max="13960" width="0" style="162" hidden="1" customWidth="1"/>
    <col min="13961" max="13961" width="9.109375" style="162" customWidth="1"/>
    <col min="13962" max="13962" width="13.109375" style="162" customWidth="1"/>
    <col min="13963" max="13965" width="9.44140625" style="162" bestFit="1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8.554687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1" width="9.77734375" style="162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2" width="5.88671875" style="162" customWidth="1"/>
    <col min="14183" max="14183" width="10" style="162" customWidth="1"/>
    <col min="14184" max="14184" width="9.5546875" style="162" customWidth="1"/>
    <col min="14185" max="14185" width="7.109375" style="162" customWidth="1"/>
    <col min="14186" max="14186" width="7.21875" style="162" customWidth="1"/>
    <col min="14187" max="14187" width="8.44140625" style="162" customWidth="1"/>
    <col min="14188" max="14188" width="8.88671875" style="162" customWidth="1"/>
    <col min="14189" max="14189" width="8.33203125" style="162" customWidth="1"/>
    <col min="14190" max="14190" width="9.21875" style="162" customWidth="1"/>
    <col min="14191" max="14191" width="7.109375" style="162" customWidth="1"/>
    <col min="14192" max="14192" width="7.6640625" style="162" customWidth="1"/>
    <col min="14193" max="14216" width="0" style="162" hidden="1" customWidth="1"/>
    <col min="14217" max="14217" width="9.109375" style="162" customWidth="1"/>
    <col min="14218" max="14218" width="13.109375" style="162" customWidth="1"/>
    <col min="14219" max="14221" width="9.44140625" style="162" bestFit="1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8.554687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7" width="9.77734375" style="162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38" width="5.88671875" style="162" customWidth="1"/>
    <col min="14439" max="14439" width="10" style="162" customWidth="1"/>
    <col min="14440" max="14440" width="9.5546875" style="162" customWidth="1"/>
    <col min="14441" max="14441" width="7.109375" style="162" customWidth="1"/>
    <col min="14442" max="14442" width="7.21875" style="162" customWidth="1"/>
    <col min="14443" max="14443" width="8.44140625" style="162" customWidth="1"/>
    <col min="14444" max="14444" width="8.88671875" style="162" customWidth="1"/>
    <col min="14445" max="14445" width="8.33203125" style="162" customWidth="1"/>
    <col min="14446" max="14446" width="9.21875" style="162" customWidth="1"/>
    <col min="14447" max="14447" width="7.109375" style="162" customWidth="1"/>
    <col min="14448" max="14448" width="7.6640625" style="162" customWidth="1"/>
    <col min="14449" max="14472" width="0" style="162" hidden="1" customWidth="1"/>
    <col min="14473" max="14473" width="9.109375" style="162" customWidth="1"/>
    <col min="14474" max="14474" width="13.109375" style="162" customWidth="1"/>
    <col min="14475" max="14477" width="9.44140625" style="162" bestFit="1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8.554687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3" width="9.77734375" style="162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4" width="5.88671875" style="162" customWidth="1"/>
    <col min="14695" max="14695" width="10" style="162" customWidth="1"/>
    <col min="14696" max="14696" width="9.5546875" style="162" customWidth="1"/>
    <col min="14697" max="14697" width="7.109375" style="162" customWidth="1"/>
    <col min="14698" max="14698" width="7.21875" style="162" customWidth="1"/>
    <col min="14699" max="14699" width="8.44140625" style="162" customWidth="1"/>
    <col min="14700" max="14700" width="8.88671875" style="162" customWidth="1"/>
    <col min="14701" max="14701" width="8.33203125" style="162" customWidth="1"/>
    <col min="14702" max="14702" width="9.21875" style="162" customWidth="1"/>
    <col min="14703" max="14703" width="7.109375" style="162" customWidth="1"/>
    <col min="14704" max="14704" width="7.6640625" style="162" customWidth="1"/>
    <col min="14705" max="14728" width="0" style="162" hidden="1" customWidth="1"/>
    <col min="14729" max="14729" width="9.109375" style="162" customWidth="1"/>
    <col min="14730" max="14730" width="13.109375" style="162" customWidth="1"/>
    <col min="14731" max="14733" width="9.44140625" style="162" bestFit="1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8.554687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9" width="9.77734375" style="162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0" width="5.88671875" style="162" customWidth="1"/>
    <col min="14951" max="14951" width="10" style="162" customWidth="1"/>
    <col min="14952" max="14952" width="9.5546875" style="162" customWidth="1"/>
    <col min="14953" max="14953" width="7.109375" style="162" customWidth="1"/>
    <col min="14954" max="14954" width="7.21875" style="162" customWidth="1"/>
    <col min="14955" max="14955" width="8.44140625" style="162" customWidth="1"/>
    <col min="14956" max="14956" width="8.88671875" style="162" customWidth="1"/>
    <col min="14957" max="14957" width="8.33203125" style="162" customWidth="1"/>
    <col min="14958" max="14958" width="9.21875" style="162" customWidth="1"/>
    <col min="14959" max="14959" width="7.109375" style="162" customWidth="1"/>
    <col min="14960" max="14960" width="7.6640625" style="162" customWidth="1"/>
    <col min="14961" max="14984" width="0" style="162" hidden="1" customWidth="1"/>
    <col min="14985" max="14985" width="9.109375" style="162" customWidth="1"/>
    <col min="14986" max="14986" width="13.109375" style="162" customWidth="1"/>
    <col min="14987" max="14989" width="9.44140625" style="162" bestFit="1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8.554687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5" width="9.77734375" style="162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6" width="5.88671875" style="162" customWidth="1"/>
    <col min="15207" max="15207" width="10" style="162" customWidth="1"/>
    <col min="15208" max="15208" width="9.5546875" style="162" customWidth="1"/>
    <col min="15209" max="15209" width="7.109375" style="162" customWidth="1"/>
    <col min="15210" max="15210" width="7.21875" style="162" customWidth="1"/>
    <col min="15211" max="15211" width="8.44140625" style="162" customWidth="1"/>
    <col min="15212" max="15212" width="8.88671875" style="162" customWidth="1"/>
    <col min="15213" max="15213" width="8.33203125" style="162" customWidth="1"/>
    <col min="15214" max="15214" width="9.21875" style="162" customWidth="1"/>
    <col min="15215" max="15215" width="7.109375" style="162" customWidth="1"/>
    <col min="15216" max="15216" width="7.6640625" style="162" customWidth="1"/>
    <col min="15217" max="15240" width="0" style="162" hidden="1" customWidth="1"/>
    <col min="15241" max="15241" width="9.109375" style="162" customWidth="1"/>
    <col min="15242" max="15242" width="13.109375" style="162" customWidth="1"/>
    <col min="15243" max="15245" width="9.44140625" style="162" bestFit="1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8.554687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1" width="9.77734375" style="162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2" width="5.88671875" style="162" customWidth="1"/>
    <col min="15463" max="15463" width="10" style="162" customWidth="1"/>
    <col min="15464" max="15464" width="9.5546875" style="162" customWidth="1"/>
    <col min="15465" max="15465" width="7.109375" style="162" customWidth="1"/>
    <col min="15466" max="15466" width="7.21875" style="162" customWidth="1"/>
    <col min="15467" max="15467" width="8.44140625" style="162" customWidth="1"/>
    <col min="15468" max="15468" width="8.88671875" style="162" customWidth="1"/>
    <col min="15469" max="15469" width="8.33203125" style="162" customWidth="1"/>
    <col min="15470" max="15470" width="9.21875" style="162" customWidth="1"/>
    <col min="15471" max="15471" width="7.109375" style="162" customWidth="1"/>
    <col min="15472" max="15472" width="7.6640625" style="162" customWidth="1"/>
    <col min="15473" max="15496" width="0" style="162" hidden="1" customWidth="1"/>
    <col min="15497" max="15497" width="9.109375" style="162" customWidth="1"/>
    <col min="15498" max="15498" width="13.109375" style="162" customWidth="1"/>
    <col min="15499" max="15501" width="9.44140625" style="162" bestFit="1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8.554687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7" width="9.77734375" style="162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18" width="5.88671875" style="162" customWidth="1"/>
    <col min="15719" max="15719" width="10" style="162" customWidth="1"/>
    <col min="15720" max="15720" width="9.5546875" style="162" customWidth="1"/>
    <col min="15721" max="15721" width="7.109375" style="162" customWidth="1"/>
    <col min="15722" max="15722" width="7.21875" style="162" customWidth="1"/>
    <col min="15723" max="15723" width="8.44140625" style="162" customWidth="1"/>
    <col min="15724" max="15724" width="8.88671875" style="162" customWidth="1"/>
    <col min="15725" max="15725" width="8.33203125" style="162" customWidth="1"/>
    <col min="15726" max="15726" width="9.21875" style="162" customWidth="1"/>
    <col min="15727" max="15727" width="7.109375" style="162" customWidth="1"/>
    <col min="15728" max="15728" width="7.6640625" style="162" customWidth="1"/>
    <col min="15729" max="15752" width="0" style="162" hidden="1" customWidth="1"/>
    <col min="15753" max="15753" width="9.109375" style="162" customWidth="1"/>
    <col min="15754" max="15754" width="13.109375" style="162" customWidth="1"/>
    <col min="15755" max="15757" width="9.44140625" style="162" bestFit="1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8.554687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3" width="9.77734375" style="162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4" width="5.88671875" style="162" customWidth="1"/>
    <col min="15975" max="15975" width="10" style="162" customWidth="1"/>
    <col min="15976" max="15976" width="9.5546875" style="162" customWidth="1"/>
    <col min="15977" max="15977" width="7.109375" style="162" customWidth="1"/>
    <col min="15978" max="15978" width="7.21875" style="162" customWidth="1"/>
    <col min="15979" max="15979" width="8.44140625" style="162" customWidth="1"/>
    <col min="15980" max="15980" width="8.88671875" style="162" customWidth="1"/>
    <col min="15981" max="15981" width="8.33203125" style="162" customWidth="1"/>
    <col min="15982" max="15982" width="9.21875" style="162" customWidth="1"/>
    <col min="15983" max="15983" width="7.109375" style="162" customWidth="1"/>
    <col min="15984" max="15984" width="7.6640625" style="162" customWidth="1"/>
    <col min="15985" max="16008" width="0" style="162" hidden="1" customWidth="1"/>
    <col min="16009" max="16009" width="9.109375" style="162" customWidth="1"/>
    <col min="16010" max="16010" width="13.109375" style="162" customWidth="1"/>
    <col min="16011" max="16013" width="9.44140625" style="162" bestFit="1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8.554687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9" width="9.77734375" style="162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0" width="5.88671875" style="162" customWidth="1"/>
    <col min="16231" max="16231" width="10" style="162" customWidth="1"/>
    <col min="16232" max="16232" width="9.5546875" style="162" customWidth="1"/>
    <col min="16233" max="16233" width="7.109375" style="162" customWidth="1"/>
    <col min="16234" max="16234" width="7.21875" style="162" customWidth="1"/>
    <col min="16235" max="16235" width="8.44140625" style="162" customWidth="1"/>
    <col min="16236" max="16236" width="8.88671875" style="162" customWidth="1"/>
    <col min="16237" max="16237" width="8.33203125" style="162" customWidth="1"/>
    <col min="16238" max="16238" width="9.21875" style="162" customWidth="1"/>
    <col min="16239" max="16239" width="7.109375" style="162" customWidth="1"/>
    <col min="16240" max="16240" width="7.6640625" style="162" customWidth="1"/>
    <col min="16241" max="16264" width="0" style="162" hidden="1" customWidth="1"/>
    <col min="16265" max="16265" width="9.109375" style="162" customWidth="1"/>
    <col min="16266" max="16266" width="13.109375" style="162" customWidth="1"/>
    <col min="16267" max="16269" width="9.44140625" style="162" bestFit="1" customWidth="1"/>
    <col min="16270" max="16384" width="9.109375" style="162"/>
  </cols>
  <sheetData>
    <row r="1" spans="1:149" s="4" customFormat="1" ht="73.5" customHeight="1" x14ac:dyDescent="0.25">
      <c r="A1" s="1"/>
      <c r="B1" s="545" t="s">
        <v>135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205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196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203" t="s">
        <v>38</v>
      </c>
      <c r="D3" s="197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206"/>
      <c r="U3" s="198"/>
      <c r="V3" s="199"/>
      <c r="W3" s="13" t="s">
        <v>43</v>
      </c>
      <c r="X3" s="199" t="s">
        <v>44</v>
      </c>
      <c r="Y3" s="199" t="s">
        <v>45</v>
      </c>
      <c r="Z3" s="14"/>
      <c r="AA3" s="14"/>
      <c r="AB3" s="14"/>
      <c r="AC3" s="200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193" t="s">
        <v>51</v>
      </c>
      <c r="E4" s="197" t="s">
        <v>50</v>
      </c>
      <c r="F4" s="197" t="s">
        <v>51</v>
      </c>
      <c r="G4" s="197" t="s">
        <v>70</v>
      </c>
      <c r="H4" s="197" t="s">
        <v>71</v>
      </c>
      <c r="I4" s="197" t="s">
        <v>50</v>
      </c>
      <c r="J4" s="197" t="s">
        <v>51</v>
      </c>
      <c r="K4" s="200" t="s">
        <v>50</v>
      </c>
      <c r="L4" s="200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204" t="s">
        <v>51</v>
      </c>
      <c r="S4" s="204" t="s">
        <v>70</v>
      </c>
      <c r="T4" s="204" t="s">
        <v>71</v>
      </c>
      <c r="U4" s="201" t="s">
        <v>50</v>
      </c>
      <c r="V4" s="201" t="s">
        <v>51</v>
      </c>
      <c r="W4" s="14" t="s">
        <v>73</v>
      </c>
      <c r="X4" s="201" t="s">
        <v>74</v>
      </c>
      <c r="Y4" s="21"/>
      <c r="Z4" s="14" t="s">
        <v>50</v>
      </c>
      <c r="AA4" s="14" t="s">
        <v>51</v>
      </c>
      <c r="AB4" s="14" t="s">
        <v>50</v>
      </c>
      <c r="AC4" s="200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194" t="s">
        <v>39</v>
      </c>
      <c r="BF4" s="195" t="s">
        <v>76</v>
      </c>
      <c r="BG4" s="28" t="s">
        <v>60</v>
      </c>
      <c r="BH4" s="29" t="s">
        <v>50</v>
      </c>
      <c r="BI4" s="194" t="s">
        <v>51</v>
      </c>
      <c r="BJ4" s="194" t="s">
        <v>70</v>
      </c>
      <c r="BK4" s="194" t="s">
        <v>77</v>
      </c>
      <c r="BL4" s="30" t="s">
        <v>50</v>
      </c>
      <c r="BM4" s="193" t="s">
        <v>51</v>
      </c>
      <c r="BN4" s="193" t="s">
        <v>70</v>
      </c>
      <c r="BO4" s="194" t="s">
        <v>78</v>
      </c>
      <c r="BP4" s="29" t="s">
        <v>50</v>
      </c>
      <c r="BQ4" s="31" t="s">
        <v>51</v>
      </c>
      <c r="BR4" s="193" t="s">
        <v>70</v>
      </c>
      <c r="BS4" s="194" t="s">
        <v>78</v>
      </c>
      <c r="BT4" s="32" t="s">
        <v>79</v>
      </c>
      <c r="BU4" s="32" t="s">
        <v>80</v>
      </c>
      <c r="BV4" s="25" t="s">
        <v>51</v>
      </c>
      <c r="BW4" s="194" t="s">
        <v>70</v>
      </c>
      <c r="BX4" s="194" t="s">
        <v>81</v>
      </c>
      <c r="BY4" s="484"/>
      <c r="BZ4" s="195" t="s">
        <v>82</v>
      </c>
      <c r="CA4" s="195" t="s">
        <v>83</v>
      </c>
      <c r="CB4" s="484"/>
      <c r="CC4" s="484"/>
      <c r="CD4" s="194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194" t="s">
        <v>90</v>
      </c>
      <c r="CO4" s="194" t="s">
        <v>91</v>
      </c>
      <c r="CP4" s="24" t="s">
        <v>92</v>
      </c>
      <c r="CQ4" s="194" t="s">
        <v>93</v>
      </c>
      <c r="CR4" s="24" t="s">
        <v>94</v>
      </c>
      <c r="CS4" s="24" t="s">
        <v>95</v>
      </c>
      <c r="CT4" s="194" t="s">
        <v>96</v>
      </c>
      <c r="CU4" s="25" t="s">
        <v>97</v>
      </c>
      <c r="CV4" s="202" t="s">
        <v>50</v>
      </c>
      <c r="CW4" s="202" t="s">
        <v>51</v>
      </c>
      <c r="CX4" s="202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194" t="s">
        <v>99</v>
      </c>
      <c r="DK4" s="194" t="s">
        <v>100</v>
      </c>
      <c r="DL4" s="194" t="s">
        <v>101</v>
      </c>
      <c r="DM4" s="193" t="s">
        <v>83</v>
      </c>
      <c r="DN4" s="193" t="s">
        <v>102</v>
      </c>
      <c r="DO4" s="194" t="s">
        <v>99</v>
      </c>
      <c r="DP4" s="194" t="s">
        <v>100</v>
      </c>
      <c r="DQ4" s="194" t="s">
        <v>101</v>
      </c>
      <c r="DR4" s="193" t="s">
        <v>83</v>
      </c>
      <c r="DS4" s="193" t="s">
        <v>102</v>
      </c>
      <c r="DT4" s="194" t="s">
        <v>99</v>
      </c>
      <c r="DU4" s="194" t="s">
        <v>103</v>
      </c>
      <c r="DV4" s="194" t="s">
        <v>101</v>
      </c>
      <c r="DW4" s="193" t="s">
        <v>83</v>
      </c>
      <c r="DX4" s="193" t="s">
        <v>102</v>
      </c>
      <c r="DY4" s="194" t="s">
        <v>99</v>
      </c>
      <c r="DZ4" s="194" t="s">
        <v>101</v>
      </c>
      <c r="EA4" s="193" t="s">
        <v>83</v>
      </c>
      <c r="EB4" s="193" t="s">
        <v>102</v>
      </c>
      <c r="EC4" s="195" t="s">
        <v>99</v>
      </c>
      <c r="ED4" s="195" t="s">
        <v>101</v>
      </c>
      <c r="EE4" s="28" t="s">
        <v>83</v>
      </c>
      <c r="EF4" s="193" t="s">
        <v>102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8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3350</v>
      </c>
      <c r="BP5" s="53">
        <v>8000</v>
      </c>
      <c r="BQ5" s="55">
        <v>28742</v>
      </c>
      <c r="BR5" s="55">
        <f>BQ5/BP5*100</f>
        <v>359.27500000000003</v>
      </c>
      <c r="BS5" s="55">
        <f t="shared" ref="BS5:BS26" si="4">BQ5-EJ5</f>
        <v>28742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1628</v>
      </c>
      <c r="CA5" s="38">
        <v>3619</v>
      </c>
      <c r="CB5" s="56">
        <f>((BM5*0.45)+(BQ5*0.34)+(BV5/1.33*0.18)+(CA5*0.2))/DI5*10</f>
        <v>30.644830227214705</v>
      </c>
      <c r="CC5" s="57">
        <f>(BO5*0.45+BS5*0.35+(BX5/1.33*0.17))/DI5*10</f>
        <v>29.530763339290267</v>
      </c>
      <c r="CD5" s="57">
        <v>23.1</v>
      </c>
      <c r="CE5" s="43">
        <v>1013</v>
      </c>
      <c r="CF5" s="43">
        <v>2</v>
      </c>
      <c r="CG5" s="45">
        <v>1500</v>
      </c>
      <c r="CH5" s="43">
        <v>461</v>
      </c>
      <c r="CI5" s="58">
        <v>6604</v>
      </c>
      <c r="CJ5" s="59">
        <f>CL5+CN5</f>
        <v>4871</v>
      </c>
      <c r="CK5" s="60">
        <v>200</v>
      </c>
      <c r="CL5" s="43">
        <v>414</v>
      </c>
      <c r="CM5" s="43">
        <v>280</v>
      </c>
      <c r="CN5" s="43">
        <v>4457</v>
      </c>
      <c r="CO5" s="43">
        <f>CN5-EL5</f>
        <v>0</v>
      </c>
      <c r="CP5" s="43">
        <v>13269</v>
      </c>
      <c r="CQ5" s="43">
        <f>CP5-EM5</f>
        <v>0</v>
      </c>
      <c r="CR5" s="61">
        <f t="shared" ref="CR5:CR29" si="6">CP5/CN5*10</f>
        <v>29.771146511106124</v>
      </c>
      <c r="CS5" s="62">
        <v>400</v>
      </c>
      <c r="CT5" s="63">
        <f t="shared" ref="CT5:CT24" si="7">CJ5/CI5*100</f>
        <v>73.758328285887345</v>
      </c>
      <c r="CU5" s="64"/>
      <c r="CV5" s="64"/>
      <c r="CW5" s="64"/>
      <c r="CX5" s="64"/>
      <c r="CY5" s="65">
        <v>5000</v>
      </c>
      <c r="CZ5" s="64">
        <v>1134</v>
      </c>
      <c r="DA5" s="66">
        <f>CZ5/CY5*100</f>
        <v>22.68</v>
      </c>
      <c r="DB5" s="64">
        <f>CZ5-EN5</f>
        <v>60</v>
      </c>
      <c r="DC5" s="62">
        <v>384</v>
      </c>
      <c r="DD5" s="64">
        <v>384</v>
      </c>
      <c r="DE5" s="62">
        <v>1383</v>
      </c>
      <c r="DF5" s="64">
        <v>1006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/>
      <c r="EI5" s="51"/>
      <c r="EJ5" s="70"/>
      <c r="EK5" s="51"/>
      <c r="EL5" s="51">
        <v>4457</v>
      </c>
      <c r="EM5" s="51">
        <v>13269</v>
      </c>
      <c r="EN5" s="51">
        <v>1074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6" si="8">CL6+CN6</f>
        <v>661</v>
      </c>
      <c r="CK6" s="60"/>
      <c r="CL6" s="43"/>
      <c r="CM6" s="43"/>
      <c r="CN6" s="43">
        <v>661</v>
      </c>
      <c r="CO6" s="43">
        <f t="shared" ref="CO6:CO26" si="9">CN6-EL6</f>
        <v>311</v>
      </c>
      <c r="CP6" s="43">
        <v>1230</v>
      </c>
      <c r="CQ6" s="43">
        <f t="shared" ref="CQ6:CQ26" si="10">CP6-EM6</f>
        <v>575</v>
      </c>
      <c r="CR6" s="61">
        <f t="shared" si="6"/>
        <v>18.608169440242058</v>
      </c>
      <c r="CS6" s="62"/>
      <c r="CT6" s="63">
        <f t="shared" si="7"/>
        <v>73.772321428571431</v>
      </c>
      <c r="CU6" s="64">
        <v>16</v>
      </c>
      <c r="CV6" s="66"/>
      <c r="CW6" s="66"/>
      <c r="CX6" s="66"/>
      <c r="CY6" s="65">
        <v>896</v>
      </c>
      <c r="CZ6" s="78"/>
      <c r="DA6" s="66">
        <f t="shared" ref="DA6:DA29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/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>
        <v>350</v>
      </c>
      <c r="EM6" s="51">
        <v>655</v>
      </c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29" si="16">BV7/BU7*100</f>
        <v>64.769230769230774</v>
      </c>
      <c r="BX7" s="54">
        <f t="shared" si="5"/>
        <v>8420</v>
      </c>
      <c r="BY7" s="55">
        <v>1210</v>
      </c>
      <c r="BZ7" s="43">
        <v>710</v>
      </c>
      <c r="CA7" s="43">
        <v>1310</v>
      </c>
      <c r="CB7" s="56">
        <f t="shared" ref="CB7:CB20" si="17">((BM7*0.45)+(BQ7*0.34)+(BV7/1.33*0.18)+(CA7*0.2))/DI7*10</f>
        <v>27.518122179246962</v>
      </c>
      <c r="CC7" s="57">
        <f t="shared" ref="CC7:CC20" si="18">(BO7*0.45+BS7*0.35+(BX7/1.33*0.17))/DI7*10</f>
        <v>25.877262021164377</v>
      </c>
      <c r="CD7" s="57">
        <v>18.899999999999999</v>
      </c>
      <c r="CE7" s="43">
        <v>521</v>
      </c>
      <c r="CF7" s="43">
        <v>1</v>
      </c>
      <c r="CG7" s="45">
        <v>521</v>
      </c>
      <c r="CH7" s="43">
        <v>278</v>
      </c>
      <c r="CI7" s="58">
        <v>1788</v>
      </c>
      <c r="CJ7" s="59">
        <f t="shared" si="8"/>
        <v>1582</v>
      </c>
      <c r="CK7" s="60">
        <v>286</v>
      </c>
      <c r="CL7" s="43">
        <v>250</v>
      </c>
      <c r="CM7" s="43"/>
      <c r="CN7" s="43">
        <v>1332</v>
      </c>
      <c r="CO7" s="43">
        <f t="shared" si="9"/>
        <v>35</v>
      </c>
      <c r="CP7" s="43">
        <v>4349</v>
      </c>
      <c r="CQ7" s="43">
        <f t="shared" si="10"/>
        <v>121</v>
      </c>
      <c r="CR7" s="61">
        <f t="shared" si="6"/>
        <v>32.650150150150154</v>
      </c>
      <c r="CS7" s="62">
        <v>101</v>
      </c>
      <c r="CT7" s="63">
        <f t="shared" si="7"/>
        <v>88.478747203579417</v>
      </c>
      <c r="CU7" s="64">
        <v>5</v>
      </c>
      <c r="CV7" s="66"/>
      <c r="CW7" s="66"/>
      <c r="CX7" s="66"/>
      <c r="CY7" s="65">
        <v>1700</v>
      </c>
      <c r="CZ7" s="65">
        <v>670</v>
      </c>
      <c r="DA7" s="66">
        <f t="shared" si="11"/>
        <v>39.411764705882355</v>
      </c>
      <c r="DB7" s="64">
        <f t="shared" si="12"/>
        <v>35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/>
      <c r="EI7" s="51"/>
      <c r="EJ7" s="70"/>
      <c r="EK7" s="51"/>
      <c r="EL7" s="51">
        <v>1297</v>
      </c>
      <c r="EM7" s="51">
        <v>4228</v>
      </c>
      <c r="EN7" s="51">
        <v>635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115</v>
      </c>
      <c r="CA8" s="38">
        <v>85</v>
      </c>
      <c r="CB8" s="56">
        <f t="shared" si="17"/>
        <v>22.810152636099268</v>
      </c>
      <c r="CC8" s="57">
        <f t="shared" si="18"/>
        <v>22.027491072370307</v>
      </c>
      <c r="CD8" s="57">
        <v>17.7</v>
      </c>
      <c r="CE8" s="43">
        <v>300</v>
      </c>
      <c r="CF8" s="43"/>
      <c r="CG8" s="45">
        <v>423</v>
      </c>
      <c r="CH8" s="43">
        <v>215</v>
      </c>
      <c r="CI8" s="58">
        <v>634</v>
      </c>
      <c r="CJ8" s="59">
        <f t="shared" si="8"/>
        <v>529</v>
      </c>
      <c r="CK8" s="60"/>
      <c r="CL8" s="43">
        <v>244</v>
      </c>
      <c r="CM8" s="43"/>
      <c r="CN8" s="43">
        <v>285</v>
      </c>
      <c r="CO8" s="43">
        <f t="shared" si="9"/>
        <v>0</v>
      </c>
      <c r="CP8" s="43">
        <v>315</v>
      </c>
      <c r="CQ8" s="43">
        <f t="shared" si="10"/>
        <v>0</v>
      </c>
      <c r="CR8" s="61">
        <f t="shared" si="6"/>
        <v>11.05263157894737</v>
      </c>
      <c r="CS8" s="62">
        <v>10</v>
      </c>
      <c r="CT8" s="63">
        <f t="shared" si="7"/>
        <v>83.438485804416402</v>
      </c>
      <c r="CU8" s="64"/>
      <c r="CV8" s="64"/>
      <c r="CW8" s="64"/>
      <c r="CX8" s="64"/>
      <c r="CY8" s="65">
        <v>530</v>
      </c>
      <c r="CZ8" s="65">
        <v>245</v>
      </c>
      <c r="DA8" s="66">
        <f t="shared" si="11"/>
        <v>46.226415094339622</v>
      </c>
      <c r="DB8" s="64">
        <f t="shared" si="12"/>
        <v>0</v>
      </c>
      <c r="DC8" s="62">
        <v>93</v>
      </c>
      <c r="DD8" s="64"/>
      <c r="DE8" s="62">
        <v>106</v>
      </c>
      <c r="DF8" s="64">
        <v>20</v>
      </c>
      <c r="DG8" s="67"/>
      <c r="DH8" s="67"/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/>
      <c r="EI8" s="51"/>
      <c r="EJ8" s="51"/>
      <c r="EK8" s="51"/>
      <c r="EL8" s="51">
        <v>285</v>
      </c>
      <c r="EM8" s="51">
        <v>315</v>
      </c>
      <c r="EN8" s="51">
        <v>245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650</v>
      </c>
      <c r="CA9" s="38">
        <v>394</v>
      </c>
      <c r="CB9" s="56">
        <f t="shared" si="17"/>
        <v>26.722515472354353</v>
      </c>
      <c r="CC9" s="57">
        <f t="shared" si="18"/>
        <v>24.855429389801031</v>
      </c>
      <c r="CD9" s="57">
        <v>18.100000000000001</v>
      </c>
      <c r="CE9" s="43">
        <v>333</v>
      </c>
      <c r="CF9" s="43">
        <v>3</v>
      </c>
      <c r="CG9" s="45">
        <v>480</v>
      </c>
      <c r="CH9" s="43">
        <v>233</v>
      </c>
      <c r="CI9" s="58">
        <v>1880</v>
      </c>
      <c r="CJ9" s="59">
        <f t="shared" si="8"/>
        <v>1192</v>
      </c>
      <c r="CK9" s="60"/>
      <c r="CL9" s="43">
        <v>20</v>
      </c>
      <c r="CM9" s="43"/>
      <c r="CN9" s="43">
        <v>1172</v>
      </c>
      <c r="CO9" s="43">
        <f t="shared" si="9"/>
        <v>21</v>
      </c>
      <c r="CP9" s="43">
        <v>2595</v>
      </c>
      <c r="CQ9" s="43">
        <f t="shared" si="10"/>
        <v>25</v>
      </c>
      <c r="CR9" s="61">
        <f t="shared" si="6"/>
        <v>22.141638225255971</v>
      </c>
      <c r="CS9" s="62">
        <v>95</v>
      </c>
      <c r="CT9" s="63">
        <f t="shared" si="7"/>
        <v>63.404255319148938</v>
      </c>
      <c r="CU9" s="64">
        <v>5</v>
      </c>
      <c r="CV9" s="64"/>
      <c r="CW9" s="64"/>
      <c r="CX9" s="64"/>
      <c r="CY9" s="65">
        <v>1100</v>
      </c>
      <c r="CZ9" s="64">
        <v>591</v>
      </c>
      <c r="DA9" s="66">
        <f t="shared" si="11"/>
        <v>53.727272727272727</v>
      </c>
      <c r="DB9" s="64">
        <f t="shared" si="12"/>
        <v>8</v>
      </c>
      <c r="DC9" s="62">
        <v>99</v>
      </c>
      <c r="DD9" s="64">
        <v>99</v>
      </c>
      <c r="DE9" s="62">
        <v>363</v>
      </c>
      <c r="DF9" s="64">
        <v>243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/>
      <c r="EI9" s="51"/>
      <c r="EJ9" s="51"/>
      <c r="EK9" s="51"/>
      <c r="EL9" s="51">
        <v>1151</v>
      </c>
      <c r="EM9" s="51">
        <v>2570</v>
      </c>
      <c r="EN9" s="51">
        <v>583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429</v>
      </c>
      <c r="CA10" s="38">
        <v>470</v>
      </c>
      <c r="CB10" s="56">
        <f t="shared" si="17"/>
        <v>23.905996758508916</v>
      </c>
      <c r="CC10" s="57">
        <f t="shared" si="18"/>
        <v>23.0064829821718</v>
      </c>
      <c r="CD10" s="57">
        <v>15.2</v>
      </c>
      <c r="CE10" s="43">
        <v>90</v>
      </c>
      <c r="CF10" s="43"/>
      <c r="CG10" s="45">
        <v>140</v>
      </c>
      <c r="CH10" s="43">
        <v>90</v>
      </c>
      <c r="CI10" s="58">
        <v>760</v>
      </c>
      <c r="CJ10" s="59">
        <f t="shared" si="8"/>
        <v>583</v>
      </c>
      <c r="CK10" s="60"/>
      <c r="CL10" s="43">
        <v>45</v>
      </c>
      <c r="CM10" s="43"/>
      <c r="CN10" s="43">
        <v>538</v>
      </c>
      <c r="CO10" s="43">
        <f t="shared" si="9"/>
        <v>8</v>
      </c>
      <c r="CP10" s="43">
        <v>1412</v>
      </c>
      <c r="CQ10" s="43">
        <f t="shared" si="10"/>
        <v>22</v>
      </c>
      <c r="CR10" s="61">
        <f t="shared" si="6"/>
        <v>26.245353159851298</v>
      </c>
      <c r="CS10" s="62">
        <v>35</v>
      </c>
      <c r="CT10" s="63">
        <f t="shared" si="7"/>
        <v>76.71052631578948</v>
      </c>
      <c r="CU10" s="64">
        <v>2</v>
      </c>
      <c r="CV10" s="66"/>
      <c r="CW10" s="66"/>
      <c r="CX10" s="66"/>
      <c r="CY10" s="65">
        <v>800</v>
      </c>
      <c r="CZ10" s="64">
        <v>300</v>
      </c>
      <c r="DA10" s="64">
        <f t="shared" si="11"/>
        <v>37.5</v>
      </c>
      <c r="DB10" s="64">
        <f t="shared" si="12"/>
        <v>0</v>
      </c>
      <c r="DC10" s="62">
        <v>30</v>
      </c>
      <c r="DD10" s="64">
        <v>10</v>
      </c>
      <c r="DE10" s="62">
        <v>180</v>
      </c>
      <c r="DF10" s="64">
        <v>220</v>
      </c>
      <c r="DG10" s="67"/>
      <c r="DH10" s="67"/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/>
      <c r="EI10" s="51"/>
      <c r="EJ10" s="51"/>
      <c r="EK10" s="51"/>
      <c r="EL10" s="51">
        <v>530</v>
      </c>
      <c r="EM10" s="51">
        <v>1390</v>
      </c>
      <c r="EN10" s="51">
        <v>300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380</v>
      </c>
      <c r="CA11" s="38">
        <v>440</v>
      </c>
      <c r="CB11" s="56">
        <f t="shared" si="17"/>
        <v>21.591849624060153</v>
      </c>
      <c r="CC11" s="57">
        <f t="shared" si="18"/>
        <v>19.025413533834588</v>
      </c>
      <c r="CD11" s="57">
        <v>12.2</v>
      </c>
      <c r="CE11" s="80">
        <v>70</v>
      </c>
      <c r="CF11" s="43">
        <v>1</v>
      </c>
      <c r="CG11" s="45">
        <v>70</v>
      </c>
      <c r="CH11" s="80">
        <v>70</v>
      </c>
      <c r="CI11" s="58">
        <v>590</v>
      </c>
      <c r="CJ11" s="59">
        <f t="shared" si="8"/>
        <v>530</v>
      </c>
      <c r="CK11" s="60"/>
      <c r="CL11" s="43">
        <v>45</v>
      </c>
      <c r="CM11" s="43"/>
      <c r="CN11" s="43">
        <v>485</v>
      </c>
      <c r="CO11" s="43">
        <f t="shared" si="9"/>
        <v>10</v>
      </c>
      <c r="CP11" s="43">
        <v>1250</v>
      </c>
      <c r="CQ11" s="43">
        <f t="shared" si="10"/>
        <v>25</v>
      </c>
      <c r="CR11" s="61">
        <f t="shared" si="6"/>
        <v>25.773195876288661</v>
      </c>
      <c r="CS11" s="62">
        <v>40</v>
      </c>
      <c r="CT11" s="63">
        <f t="shared" si="7"/>
        <v>89.830508474576277</v>
      </c>
      <c r="CU11" s="64">
        <v>2</v>
      </c>
      <c r="CV11" s="66"/>
      <c r="CW11" s="66"/>
      <c r="CX11" s="66"/>
      <c r="CY11" s="65">
        <v>500</v>
      </c>
      <c r="CZ11" s="64">
        <v>220</v>
      </c>
      <c r="DA11" s="66">
        <f t="shared" si="11"/>
        <v>44</v>
      </c>
      <c r="DB11" s="64">
        <f t="shared" si="12"/>
        <v>10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/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/>
      <c r="EI11" s="51"/>
      <c r="EJ11" s="51"/>
      <c r="EK11" s="51"/>
      <c r="EL11" s="51">
        <v>475</v>
      </c>
      <c r="EM11" s="51">
        <v>1225</v>
      </c>
      <c r="EN11" s="51">
        <v>210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380</v>
      </c>
      <c r="CA12" s="38">
        <v>768</v>
      </c>
      <c r="CB12" s="56">
        <f t="shared" si="17"/>
        <v>14.337174494158164</v>
      </c>
      <c r="CC12" s="57">
        <f t="shared" si="18"/>
        <v>13.051465214300732</v>
      </c>
      <c r="CD12" s="57">
        <v>10</v>
      </c>
      <c r="CE12" s="80">
        <v>250</v>
      </c>
      <c r="CF12" s="43"/>
      <c r="CG12" s="45">
        <v>250</v>
      </c>
      <c r="CH12" s="43">
        <v>100</v>
      </c>
      <c r="CI12" s="58">
        <v>1380</v>
      </c>
      <c r="CJ12" s="59">
        <f t="shared" si="8"/>
        <v>960</v>
      </c>
      <c r="CK12" s="60">
        <v>162</v>
      </c>
      <c r="CL12" s="43"/>
      <c r="CM12" s="43">
        <v>80</v>
      </c>
      <c r="CN12" s="43">
        <v>960</v>
      </c>
      <c r="CO12" s="43">
        <f t="shared" si="9"/>
        <v>40</v>
      </c>
      <c r="CP12" s="43">
        <v>2593</v>
      </c>
      <c r="CQ12" s="43">
        <f t="shared" si="10"/>
        <v>108</v>
      </c>
      <c r="CR12" s="61">
        <f t="shared" si="6"/>
        <v>27.010416666666668</v>
      </c>
      <c r="CS12" s="62">
        <v>140</v>
      </c>
      <c r="CT12" s="63">
        <f t="shared" si="7"/>
        <v>69.565217391304344</v>
      </c>
      <c r="CU12" s="64">
        <v>4</v>
      </c>
      <c r="CV12" s="64"/>
      <c r="CW12" s="64"/>
      <c r="CX12" s="64"/>
      <c r="CY12" s="65">
        <v>1800</v>
      </c>
      <c r="CZ12" s="64">
        <v>360</v>
      </c>
      <c r="DA12" s="66">
        <f t="shared" si="11"/>
        <v>20</v>
      </c>
      <c r="DB12" s="64">
        <f t="shared" si="12"/>
        <v>0</v>
      </c>
      <c r="DC12" s="62">
        <v>55</v>
      </c>
      <c r="DD12" s="64">
        <v>55</v>
      </c>
      <c r="DE12" s="62">
        <v>350</v>
      </c>
      <c r="DF12" s="64">
        <v>200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/>
      <c r="EI12" s="51"/>
      <c r="EJ12" s="51"/>
      <c r="EK12" s="51"/>
      <c r="EL12" s="51">
        <v>920</v>
      </c>
      <c r="EM12" s="51">
        <v>2485</v>
      </c>
      <c r="EN12" s="51">
        <v>360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520</v>
      </c>
      <c r="CA13" s="38">
        <v>670</v>
      </c>
      <c r="CB13" s="56">
        <f t="shared" si="17"/>
        <v>26.144082332761581</v>
      </c>
      <c r="CC13" s="57">
        <f t="shared" si="18"/>
        <v>24.365351629502573</v>
      </c>
      <c r="CD13" s="57">
        <v>22</v>
      </c>
      <c r="CE13" s="80">
        <v>350</v>
      </c>
      <c r="CF13" s="43">
        <v>1</v>
      </c>
      <c r="CG13" s="45">
        <v>350</v>
      </c>
      <c r="CH13" s="43">
        <v>230</v>
      </c>
      <c r="CI13" s="58">
        <v>1113</v>
      </c>
      <c r="CJ13" s="59">
        <f t="shared" si="8"/>
        <v>748</v>
      </c>
      <c r="CK13" s="60"/>
      <c r="CL13" s="43">
        <v>68</v>
      </c>
      <c r="CM13" s="57"/>
      <c r="CN13" s="43">
        <v>680</v>
      </c>
      <c r="CO13" s="43">
        <f t="shared" si="9"/>
        <v>10</v>
      </c>
      <c r="CP13" s="43">
        <v>1477</v>
      </c>
      <c r="CQ13" s="43">
        <f t="shared" si="10"/>
        <v>30</v>
      </c>
      <c r="CR13" s="61">
        <f t="shared" si="6"/>
        <v>21.720588235294116</v>
      </c>
      <c r="CS13" s="62">
        <v>45</v>
      </c>
      <c r="CT13" s="63">
        <f t="shared" si="7"/>
        <v>67.205750224618143</v>
      </c>
      <c r="CU13" s="64">
        <v>2</v>
      </c>
      <c r="CV13" s="64"/>
      <c r="CW13" s="64"/>
      <c r="CX13" s="64"/>
      <c r="CY13" s="65">
        <v>800</v>
      </c>
      <c r="CZ13" s="64">
        <v>240</v>
      </c>
      <c r="DA13" s="66">
        <f t="shared" si="11"/>
        <v>30</v>
      </c>
      <c r="DB13" s="64">
        <f t="shared" si="12"/>
        <v>20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/>
      <c r="EI13" s="51"/>
      <c r="EJ13" s="51"/>
      <c r="EK13" s="51"/>
      <c r="EL13" s="51">
        <v>670</v>
      </c>
      <c r="EM13" s="51">
        <v>1447</v>
      </c>
      <c r="EN13" s="51">
        <v>220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60</v>
      </c>
      <c r="CA14" s="38">
        <v>60</v>
      </c>
      <c r="CB14" s="56">
        <f t="shared" si="17"/>
        <v>21.774533918439221</v>
      </c>
      <c r="CC14" s="57">
        <f t="shared" si="18"/>
        <v>21.256184140649022</v>
      </c>
      <c r="CD14" s="57">
        <v>23.5</v>
      </c>
      <c r="CE14" s="43">
        <v>120</v>
      </c>
      <c r="CF14" s="43"/>
      <c r="CG14" s="45">
        <v>150</v>
      </c>
      <c r="CH14" s="43">
        <v>50</v>
      </c>
      <c r="CI14" s="58">
        <v>1085</v>
      </c>
      <c r="CJ14" s="59">
        <f t="shared" si="8"/>
        <v>640</v>
      </c>
      <c r="CK14" s="60"/>
      <c r="CL14" s="43">
        <v>200</v>
      </c>
      <c r="CM14" s="43">
        <v>15</v>
      </c>
      <c r="CN14" s="43">
        <v>440</v>
      </c>
      <c r="CO14" s="43">
        <f t="shared" si="9"/>
        <v>15</v>
      </c>
      <c r="CP14" s="43">
        <v>1090</v>
      </c>
      <c r="CQ14" s="43">
        <f t="shared" si="10"/>
        <v>40</v>
      </c>
      <c r="CR14" s="61">
        <f t="shared" si="6"/>
        <v>24.77272727272727</v>
      </c>
      <c r="CS14" s="62">
        <v>40</v>
      </c>
      <c r="CT14" s="63">
        <f t="shared" si="7"/>
        <v>58.986175115207374</v>
      </c>
      <c r="CU14" s="64">
        <v>2</v>
      </c>
      <c r="CV14" s="64"/>
      <c r="CW14" s="64"/>
      <c r="CX14" s="64"/>
      <c r="CY14" s="65">
        <v>900</v>
      </c>
      <c r="CZ14" s="64">
        <v>130</v>
      </c>
      <c r="DA14" s="66">
        <f t="shared" si="11"/>
        <v>14.444444444444443</v>
      </c>
      <c r="DB14" s="64">
        <f t="shared" si="12"/>
        <v>0</v>
      </c>
      <c r="DC14" s="62">
        <v>56</v>
      </c>
      <c r="DD14" s="64"/>
      <c r="DE14" s="62">
        <v>223</v>
      </c>
      <c r="DF14" s="64">
        <v>230</v>
      </c>
      <c r="DG14" s="67"/>
      <c r="DH14" s="67"/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/>
      <c r="EI14" s="51"/>
      <c r="EJ14" s="51"/>
      <c r="EK14" s="51"/>
      <c r="EL14" s="51">
        <v>425</v>
      </c>
      <c r="EM14" s="51">
        <v>1050</v>
      </c>
      <c r="EN14" s="51">
        <v>130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260</v>
      </c>
      <c r="CA15" s="38">
        <v>230</v>
      </c>
      <c r="CB15" s="56">
        <f t="shared" si="17"/>
        <v>31.94602272727273</v>
      </c>
      <c r="CC15" s="57">
        <f t="shared" si="18"/>
        <v>31.94602272727273</v>
      </c>
      <c r="CD15" s="57">
        <v>26</v>
      </c>
      <c r="CE15" s="43">
        <v>600</v>
      </c>
      <c r="CF15" s="43">
        <v>2</v>
      </c>
      <c r="CG15" s="45">
        <v>1000</v>
      </c>
      <c r="CH15" s="43">
        <v>460</v>
      </c>
      <c r="CI15" s="58">
        <v>2000</v>
      </c>
      <c r="CJ15" s="59">
        <f t="shared" si="8"/>
        <v>1400</v>
      </c>
      <c r="CK15" s="60">
        <v>150</v>
      </c>
      <c r="CL15" s="43">
        <v>420</v>
      </c>
      <c r="CM15" s="43"/>
      <c r="CN15" s="43">
        <v>980</v>
      </c>
      <c r="CO15" s="43">
        <f t="shared" si="9"/>
        <v>0</v>
      </c>
      <c r="CP15" s="43">
        <v>1755</v>
      </c>
      <c r="CQ15" s="43">
        <f t="shared" si="10"/>
        <v>0</v>
      </c>
      <c r="CR15" s="61">
        <f t="shared" si="6"/>
        <v>17.908163265306122</v>
      </c>
      <c r="CS15" s="62">
        <v>80</v>
      </c>
      <c r="CT15" s="63">
        <f t="shared" si="7"/>
        <v>70</v>
      </c>
      <c r="CU15" s="64"/>
      <c r="CV15" s="66"/>
      <c r="CW15" s="66"/>
      <c r="CX15" s="66"/>
      <c r="CY15" s="65">
        <v>1200</v>
      </c>
      <c r="CZ15" s="64">
        <v>160</v>
      </c>
      <c r="DA15" s="66">
        <f t="shared" si="11"/>
        <v>13.333333333333334</v>
      </c>
      <c r="DB15" s="64">
        <f t="shared" si="12"/>
        <v>20</v>
      </c>
      <c r="DC15" s="62">
        <v>220</v>
      </c>
      <c r="DD15" s="64">
        <v>220</v>
      </c>
      <c r="DE15" s="62">
        <v>345</v>
      </c>
      <c r="DF15" s="64">
        <v>240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/>
      <c r="EI15" s="51"/>
      <c r="EJ15" s="51"/>
      <c r="EK15" s="51"/>
      <c r="EL15" s="51">
        <v>980</v>
      </c>
      <c r="EM15" s="51">
        <v>1755</v>
      </c>
      <c r="EN15" s="51">
        <v>140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935</v>
      </c>
      <c r="CA16" s="38">
        <v>855</v>
      </c>
      <c r="CB16" s="56">
        <f t="shared" si="17"/>
        <v>25.645967042497833</v>
      </c>
      <c r="CC16" s="57">
        <f t="shared" si="18"/>
        <v>24.261925411968775</v>
      </c>
      <c r="CD16" s="57">
        <v>23.8</v>
      </c>
      <c r="CE16" s="80">
        <v>500</v>
      </c>
      <c r="CF16" s="43"/>
      <c r="CG16" s="45">
        <v>500</v>
      </c>
      <c r="CH16" s="43">
        <v>260</v>
      </c>
      <c r="CI16" s="58">
        <v>1863</v>
      </c>
      <c r="CJ16" s="59">
        <f t="shared" si="8"/>
        <v>1590</v>
      </c>
      <c r="CK16" s="60">
        <v>311</v>
      </c>
      <c r="CL16" s="43">
        <v>210</v>
      </c>
      <c r="CM16" s="43"/>
      <c r="CN16" s="43">
        <v>1380</v>
      </c>
      <c r="CO16" s="43">
        <f t="shared" si="9"/>
        <v>20</v>
      </c>
      <c r="CP16" s="43">
        <v>2706</v>
      </c>
      <c r="CQ16" s="43">
        <f t="shared" si="10"/>
        <v>48</v>
      </c>
      <c r="CR16" s="61">
        <f t="shared" si="6"/>
        <v>19.608695652173914</v>
      </c>
      <c r="CS16" s="62">
        <v>42</v>
      </c>
      <c r="CT16" s="63">
        <f t="shared" si="7"/>
        <v>85.346215780998392</v>
      </c>
      <c r="CU16" s="64">
        <v>6</v>
      </c>
      <c r="CV16" s="64">
        <v>355</v>
      </c>
      <c r="CW16" s="64">
        <v>276</v>
      </c>
      <c r="CX16" s="64">
        <f>CW16/CV16*100</f>
        <v>77.74647887323944</v>
      </c>
      <c r="CY16" s="65">
        <v>1700</v>
      </c>
      <c r="CZ16" s="64">
        <v>380</v>
      </c>
      <c r="DA16" s="66">
        <f t="shared" si="11"/>
        <v>22.352941176470591</v>
      </c>
      <c r="DB16" s="64">
        <f t="shared" si="12"/>
        <v>0</v>
      </c>
      <c r="DC16" s="62">
        <v>110</v>
      </c>
      <c r="DD16" s="64">
        <v>110</v>
      </c>
      <c r="DE16" s="62">
        <v>325</v>
      </c>
      <c r="DF16" s="64">
        <v>366</v>
      </c>
      <c r="DG16" s="67">
        <v>23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/>
      <c r="EI16" s="51"/>
      <c r="EJ16" s="51"/>
      <c r="EK16" s="51"/>
      <c r="EL16" s="51">
        <v>1360</v>
      </c>
      <c r="EM16" s="51">
        <v>2658</v>
      </c>
      <c r="EN16" s="51">
        <v>380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3"/>
      <c r="CG17" s="45">
        <v>100</v>
      </c>
      <c r="CH17" s="43">
        <v>40</v>
      </c>
      <c r="CI17" s="58">
        <v>520</v>
      </c>
      <c r="CJ17" s="59">
        <f t="shared" si="8"/>
        <v>370</v>
      </c>
      <c r="CK17" s="60"/>
      <c r="CL17" s="43">
        <v>50</v>
      </c>
      <c r="CM17" s="43"/>
      <c r="CN17" s="43">
        <v>320</v>
      </c>
      <c r="CO17" s="43">
        <f t="shared" si="9"/>
        <v>0</v>
      </c>
      <c r="CP17" s="43">
        <v>785</v>
      </c>
      <c r="CQ17" s="43">
        <f t="shared" si="10"/>
        <v>0</v>
      </c>
      <c r="CR17" s="61">
        <f t="shared" si="6"/>
        <v>24.53125</v>
      </c>
      <c r="CS17" s="62">
        <v>14</v>
      </c>
      <c r="CT17" s="63">
        <f t="shared" si="7"/>
        <v>71.15384615384616</v>
      </c>
      <c r="CU17" s="64"/>
      <c r="CV17" s="66"/>
      <c r="CW17" s="66"/>
      <c r="CX17" s="64"/>
      <c r="CY17" s="65">
        <v>350</v>
      </c>
      <c r="CZ17" s="64">
        <v>170</v>
      </c>
      <c r="DA17" s="66">
        <f t="shared" si="11"/>
        <v>48.571428571428569</v>
      </c>
      <c r="DB17" s="64">
        <f t="shared" si="12"/>
        <v>0</v>
      </c>
      <c r="DC17" s="62">
        <v>57</v>
      </c>
      <c r="DD17" s="64">
        <v>60</v>
      </c>
      <c r="DE17" s="62">
        <v>80</v>
      </c>
      <c r="DF17" s="64">
        <v>145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/>
      <c r="EI17" s="51"/>
      <c r="EJ17" s="51"/>
      <c r="EK17" s="51"/>
      <c r="EL17" s="51">
        <v>320</v>
      </c>
      <c r="EM17" s="51">
        <v>785</v>
      </c>
      <c r="EN17" s="51">
        <v>170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/>
      <c r="CA18" s="38"/>
      <c r="CB18" s="56">
        <f t="shared" si="17"/>
        <v>24.812480639801752</v>
      </c>
      <c r="CC18" s="57">
        <f t="shared" si="18"/>
        <v>24.534404832305484</v>
      </c>
      <c r="CD18" s="57">
        <v>22</v>
      </c>
      <c r="CE18" s="80">
        <v>500</v>
      </c>
      <c r="CF18" s="43">
        <v>1</v>
      </c>
      <c r="CG18" s="45">
        <v>500</v>
      </c>
      <c r="CH18" s="80">
        <v>500</v>
      </c>
      <c r="CI18" s="58">
        <v>1800</v>
      </c>
      <c r="CJ18" s="59">
        <f t="shared" si="8"/>
        <v>976</v>
      </c>
      <c r="CK18" s="86"/>
      <c r="CL18" s="43">
        <v>87</v>
      </c>
      <c r="CM18" s="43"/>
      <c r="CN18" s="43">
        <v>889</v>
      </c>
      <c r="CO18" s="43">
        <f t="shared" si="9"/>
        <v>33</v>
      </c>
      <c r="CP18" s="43">
        <v>1443</v>
      </c>
      <c r="CQ18" s="43">
        <f t="shared" si="10"/>
        <v>43</v>
      </c>
      <c r="CR18" s="61">
        <f t="shared" si="6"/>
        <v>16.231721034870642</v>
      </c>
      <c r="CS18" s="62">
        <v>35</v>
      </c>
      <c r="CT18" s="63">
        <f t="shared" si="7"/>
        <v>54.222222222222229</v>
      </c>
      <c r="CU18" s="64">
        <v>3</v>
      </c>
      <c r="CV18" s="64"/>
      <c r="CW18" s="64"/>
      <c r="CX18" s="64"/>
      <c r="CY18" s="65">
        <v>1500</v>
      </c>
      <c r="CZ18" s="64">
        <v>405</v>
      </c>
      <c r="DA18" s="66">
        <f t="shared" si="11"/>
        <v>27</v>
      </c>
      <c r="DB18" s="64">
        <f t="shared" si="12"/>
        <v>15</v>
      </c>
      <c r="DC18" s="62">
        <v>110</v>
      </c>
      <c r="DD18" s="64">
        <v>110</v>
      </c>
      <c r="DE18" s="62">
        <v>337</v>
      </c>
      <c r="DF18" s="64">
        <v>157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/>
      <c r="EI18" s="51"/>
      <c r="EJ18" s="51"/>
      <c r="EK18" s="51"/>
      <c r="EL18" s="51">
        <v>856</v>
      </c>
      <c r="EM18" s="51">
        <v>1400</v>
      </c>
      <c r="EN18" s="51">
        <v>390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/>
      <c r="CA19" s="38"/>
      <c r="CB19" s="56">
        <f t="shared" si="17"/>
        <v>30.644726301735648</v>
      </c>
      <c r="CC19" s="57">
        <f t="shared" si="18"/>
        <v>29.819759679572762</v>
      </c>
      <c r="CD19" s="57">
        <v>16.8</v>
      </c>
      <c r="CE19" s="43">
        <v>60</v>
      </c>
      <c r="CF19" s="43"/>
      <c r="CG19" s="45">
        <v>60</v>
      </c>
      <c r="CH19" s="43"/>
      <c r="CI19" s="58">
        <v>287</v>
      </c>
      <c r="CJ19" s="59">
        <f t="shared" si="8"/>
        <v>84</v>
      </c>
      <c r="CK19" s="87"/>
      <c r="CL19" s="43">
        <v>40</v>
      </c>
      <c r="CM19" s="43"/>
      <c r="CN19" s="43">
        <v>44</v>
      </c>
      <c r="CO19" s="43">
        <f t="shared" si="9"/>
        <v>3</v>
      </c>
      <c r="CP19" s="43">
        <v>89</v>
      </c>
      <c r="CQ19" s="43">
        <f t="shared" si="10"/>
        <v>6</v>
      </c>
      <c r="CR19" s="61">
        <f t="shared" si="6"/>
        <v>20.22727272727273</v>
      </c>
      <c r="CS19" s="62"/>
      <c r="CT19" s="63">
        <f t="shared" si="7"/>
        <v>29.268292682926827</v>
      </c>
      <c r="CU19" s="88">
        <v>1</v>
      </c>
      <c r="CV19" s="66"/>
      <c r="CW19" s="66"/>
      <c r="CX19" s="64"/>
      <c r="CY19" s="65">
        <v>300</v>
      </c>
      <c r="CZ19" s="64">
        <v>10</v>
      </c>
      <c r="DA19" s="66">
        <f t="shared" si="11"/>
        <v>3.3333333333333335</v>
      </c>
      <c r="DB19" s="64">
        <f t="shared" si="12"/>
        <v>10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/>
      <c r="EI19" s="51"/>
      <c r="EJ19" s="51"/>
      <c r="EK19" s="51"/>
      <c r="EL19" s="51">
        <v>41</v>
      </c>
      <c r="EM19" s="51">
        <v>83</v>
      </c>
      <c r="EN19" s="51"/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16</v>
      </c>
      <c r="CA20" s="38">
        <v>19</v>
      </c>
      <c r="CB20" s="56">
        <f t="shared" si="17"/>
        <v>14.917558418868747</v>
      </c>
      <c r="CC20" s="57">
        <f t="shared" si="18"/>
        <v>14.148394846036252</v>
      </c>
      <c r="CD20" s="57">
        <v>4.9000000000000004</v>
      </c>
      <c r="CE20" s="43">
        <v>90</v>
      </c>
      <c r="CF20" s="43">
        <v>1</v>
      </c>
      <c r="CG20" s="45">
        <v>100</v>
      </c>
      <c r="CH20" s="43">
        <v>90</v>
      </c>
      <c r="CI20" s="58">
        <v>355</v>
      </c>
      <c r="CJ20" s="59">
        <f t="shared" si="8"/>
        <v>242</v>
      </c>
      <c r="CK20" s="87"/>
      <c r="CL20" s="43">
        <v>195</v>
      </c>
      <c r="CM20" s="43"/>
      <c r="CN20" s="43">
        <v>47</v>
      </c>
      <c r="CO20" s="43">
        <f t="shared" si="9"/>
        <v>0</v>
      </c>
      <c r="CP20" s="43">
        <v>90</v>
      </c>
      <c r="CQ20" s="43">
        <f t="shared" si="10"/>
        <v>0</v>
      </c>
      <c r="CR20" s="61">
        <f t="shared" si="6"/>
        <v>19.148936170212767</v>
      </c>
      <c r="CS20" s="62"/>
      <c r="CT20" s="63">
        <f t="shared" si="7"/>
        <v>68.16901408450704</v>
      </c>
      <c r="CU20" s="64"/>
      <c r="CV20" s="66"/>
      <c r="CW20" s="66"/>
      <c r="CX20" s="64"/>
      <c r="CY20" s="65">
        <v>280</v>
      </c>
      <c r="CZ20" s="65">
        <v>57</v>
      </c>
      <c r="DA20" s="66">
        <f t="shared" si="11"/>
        <v>20.357142857142858</v>
      </c>
      <c r="DB20" s="64">
        <f t="shared" si="12"/>
        <v>11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/>
      <c r="EI20" s="51"/>
      <c r="EJ20" s="51"/>
      <c r="EK20" s="51"/>
      <c r="EL20" s="51">
        <v>47</v>
      </c>
      <c r="EM20" s="51">
        <v>90</v>
      </c>
      <c r="EN20" s="51">
        <v>46</v>
      </c>
    </row>
    <row r="21" spans="1:144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>
        <v>1</v>
      </c>
      <c r="CG22" s="56"/>
      <c r="CH22" s="57"/>
      <c r="CI22" s="58">
        <v>115</v>
      </c>
      <c r="CJ22" s="59">
        <f t="shared" si="8"/>
        <v>115</v>
      </c>
      <c r="CK22" s="87"/>
      <c r="CL22" s="43">
        <v>65</v>
      </c>
      <c r="CM22" s="43"/>
      <c r="CN22" s="43">
        <v>50</v>
      </c>
      <c r="CO22" s="43">
        <f t="shared" si="9"/>
        <v>0</v>
      </c>
      <c r="CP22" s="43">
        <v>125</v>
      </c>
      <c r="CQ22" s="43">
        <f t="shared" si="10"/>
        <v>0</v>
      </c>
      <c r="CR22" s="61">
        <f t="shared" si="6"/>
        <v>25</v>
      </c>
      <c r="CS22" s="62"/>
      <c r="CT22" s="62">
        <f t="shared" si="7"/>
        <v>100</v>
      </c>
      <c r="CU22" s="64"/>
      <c r="CV22" s="66"/>
      <c r="CW22" s="66"/>
      <c r="CX22" s="64"/>
      <c r="CY22" s="65">
        <v>115</v>
      </c>
      <c r="CZ22" s="78">
        <v>115</v>
      </c>
      <c r="DA22" s="66">
        <f t="shared" si="11"/>
        <v>100</v>
      </c>
      <c r="DB22" s="64">
        <f t="shared" si="12"/>
        <v>20</v>
      </c>
      <c r="DC22" s="63"/>
      <c r="DD22" s="66"/>
      <c r="DE22" s="62">
        <v>25</v>
      </c>
      <c r="DF22" s="64">
        <v>25</v>
      </c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50</v>
      </c>
      <c r="EM22" s="51">
        <v>125</v>
      </c>
      <c r="EN22" s="51">
        <v>95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/>
      <c r="EI23" s="51"/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42.820512820512818</v>
      </c>
      <c r="CD24" s="57">
        <v>26.7</v>
      </c>
      <c r="CE24" s="43">
        <v>75</v>
      </c>
      <c r="CF24" s="43">
        <v>2</v>
      </c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>
        <v>0</v>
      </c>
      <c r="CO24" s="43">
        <f t="shared" si="9"/>
        <v>0</v>
      </c>
      <c r="CP24" s="43">
        <v>0</v>
      </c>
      <c r="CQ24" s="43">
        <f t="shared" si="10"/>
        <v>0</v>
      </c>
      <c r="CR24" s="61">
        <v>0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15</v>
      </c>
      <c r="DA24" s="66">
        <f t="shared" si="11"/>
        <v>8.3333333333333321</v>
      </c>
      <c r="DB24" s="64">
        <f t="shared" si="12"/>
        <v>15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/>
      <c r="EI24" s="51"/>
      <c r="EJ24" s="51"/>
      <c r="EK24" s="51"/>
      <c r="EL24" s="51"/>
      <c r="EM24" s="51"/>
      <c r="EN24" s="51">
        <v>0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235</v>
      </c>
      <c r="CX25" s="92">
        <f>CW25/CV25*100</f>
        <v>67.142857142857139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/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12.906309751434035</v>
      </c>
      <c r="CD26" s="57"/>
      <c r="CE26" s="43">
        <v>555</v>
      </c>
      <c r="CF26" s="43"/>
      <c r="CG26" s="45">
        <v>270</v>
      </c>
      <c r="CH26" s="43">
        <v>313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/>
      <c r="DA26" s="66">
        <f t="shared" si="11"/>
        <v>0</v>
      </c>
      <c r="DB26" s="64">
        <f t="shared" si="12"/>
        <v>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/>
      <c r="EI26" s="51"/>
      <c r="EJ26" s="51"/>
      <c r="EK26" s="51"/>
      <c r="EL26" s="51">
        <v>554</v>
      </c>
      <c r="EM26" s="51">
        <v>1031</v>
      </c>
      <c r="EN26" s="51"/>
    </row>
    <row r="27" spans="1:144" s="115" customFormat="1" ht="29.25" customHeight="1" x14ac:dyDescent="0.25">
      <c r="A27" s="103"/>
      <c r="B27" s="104" t="s">
        <v>130</v>
      </c>
      <c r="C27" s="84">
        <f>SUM(C5:C26)</f>
        <v>2770</v>
      </c>
      <c r="D27" s="41">
        <f>SUM(D5:D26)</f>
        <v>40</v>
      </c>
      <c r="E27" s="41">
        <f>SUM(E5:E26)</f>
        <v>22605</v>
      </c>
      <c r="F27" s="41">
        <f>SUM(F5:F26)</f>
        <v>22334</v>
      </c>
      <c r="G27" s="41">
        <f>F27/E27*100</f>
        <v>98.801150188011505</v>
      </c>
      <c r="H27" s="41" t="e">
        <f>F27-#REF!</f>
        <v>#REF!</v>
      </c>
      <c r="I27" s="41">
        <f t="shared" ref="I27:R27" si="20">SUM(I5:I26)</f>
        <v>20674</v>
      </c>
      <c r="J27" s="41">
        <f t="shared" si="20"/>
        <v>12393</v>
      </c>
      <c r="K27" s="41">
        <f t="shared" si="20"/>
        <v>6684</v>
      </c>
      <c r="L27" s="41">
        <f t="shared" si="20"/>
        <v>3925</v>
      </c>
      <c r="M27" s="41">
        <f t="shared" si="20"/>
        <v>20</v>
      </c>
      <c r="N27" s="41">
        <f t="shared" si="20"/>
        <v>20674</v>
      </c>
      <c r="O27" s="41">
        <f t="shared" si="20"/>
        <v>4542</v>
      </c>
      <c r="P27" s="41">
        <f t="shared" si="20"/>
        <v>0</v>
      </c>
      <c r="Q27" s="41">
        <f t="shared" si="20"/>
        <v>19344</v>
      </c>
      <c r="R27" s="41">
        <f t="shared" si="20"/>
        <v>19344</v>
      </c>
      <c r="S27" s="45">
        <f t="shared" si="1"/>
        <v>100</v>
      </c>
      <c r="T27" s="45" t="e">
        <f>R27-#REF!</f>
        <v>#REF!</v>
      </c>
      <c r="U27" s="41">
        <f t="shared" ref="U27:BI27" si="21">SUM(U5:U26)</f>
        <v>550</v>
      </c>
      <c r="V27" s="41">
        <f t="shared" si="21"/>
        <v>700</v>
      </c>
      <c r="W27" s="41">
        <f t="shared" si="21"/>
        <v>0</v>
      </c>
      <c r="X27" s="41">
        <f t="shared" si="21"/>
        <v>0</v>
      </c>
      <c r="Y27" s="41">
        <f t="shared" si="21"/>
        <v>20</v>
      </c>
      <c r="Z27" s="41">
        <f t="shared" si="21"/>
        <v>1080</v>
      </c>
      <c r="AA27" s="41">
        <f t="shared" si="21"/>
        <v>1249</v>
      </c>
      <c r="AB27" s="41">
        <f t="shared" si="21"/>
        <v>2061</v>
      </c>
      <c r="AC27" s="41">
        <f t="shared" si="21"/>
        <v>2287</v>
      </c>
      <c r="AD27" s="41">
        <f t="shared" si="21"/>
        <v>965</v>
      </c>
      <c r="AE27" s="41">
        <f t="shared" si="21"/>
        <v>444</v>
      </c>
      <c r="AF27" s="41">
        <f t="shared" si="21"/>
        <v>442</v>
      </c>
      <c r="AG27" s="41">
        <f t="shared" si="21"/>
        <v>120</v>
      </c>
      <c r="AH27" s="41">
        <f t="shared" si="21"/>
        <v>0</v>
      </c>
      <c r="AI27" s="41">
        <f t="shared" si="21"/>
        <v>0</v>
      </c>
      <c r="AJ27" s="41">
        <f t="shared" si="21"/>
        <v>465</v>
      </c>
      <c r="AK27" s="41">
        <f t="shared" si="21"/>
        <v>460</v>
      </c>
      <c r="AL27" s="41">
        <f t="shared" si="21"/>
        <v>70</v>
      </c>
      <c r="AM27" s="41">
        <f t="shared" si="21"/>
        <v>55</v>
      </c>
      <c r="AN27" s="41">
        <f t="shared" si="21"/>
        <v>21</v>
      </c>
      <c r="AO27" s="41">
        <f t="shared" si="21"/>
        <v>9</v>
      </c>
      <c r="AP27" s="41">
        <f t="shared" si="21"/>
        <v>25</v>
      </c>
      <c r="AQ27" s="41">
        <f t="shared" si="21"/>
        <v>4069</v>
      </c>
      <c r="AR27" s="41">
        <f t="shared" si="21"/>
        <v>4204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1"/>
        <v>0</v>
      </c>
      <c r="AZ27" s="41">
        <f t="shared" si="21"/>
        <v>0</v>
      </c>
      <c r="BA27" s="41">
        <f t="shared" si="21"/>
        <v>0</v>
      </c>
      <c r="BB27" s="41">
        <f t="shared" si="21"/>
        <v>2192</v>
      </c>
      <c r="BC27" s="41">
        <f t="shared" si="21"/>
        <v>15248</v>
      </c>
      <c r="BD27" s="41">
        <f t="shared" si="21"/>
        <v>415</v>
      </c>
      <c r="BE27" s="41">
        <f t="shared" si="21"/>
        <v>550</v>
      </c>
      <c r="BF27" s="41">
        <f t="shared" si="21"/>
        <v>290</v>
      </c>
      <c r="BG27" s="41">
        <f t="shared" si="21"/>
        <v>61</v>
      </c>
      <c r="BH27" s="105">
        <f t="shared" si="21"/>
        <v>21187</v>
      </c>
      <c r="BI27" s="106">
        <f t="shared" si="21"/>
        <v>21187</v>
      </c>
      <c r="BJ27" s="107">
        <f>BI27/BH27*100</f>
        <v>100</v>
      </c>
      <c r="BK27" s="108">
        <f>SUM(BK5:BK26)</f>
        <v>21187</v>
      </c>
      <c r="BL27" s="106">
        <f>SUM(BL5:BL26)</f>
        <v>15340</v>
      </c>
      <c r="BM27" s="106">
        <f>SUM(BM5:BM26)</f>
        <v>15707</v>
      </c>
      <c r="BN27" s="107">
        <f>BM27/BL27*100</f>
        <v>102.39243807040417</v>
      </c>
      <c r="BO27" s="108">
        <f>SUM(BO5:BO26)</f>
        <v>15707</v>
      </c>
      <c r="BP27" s="108">
        <f>SUM(BP5:BP26)</f>
        <v>38390</v>
      </c>
      <c r="BQ27" s="108">
        <f>SUM(BQ5:BQ26)</f>
        <v>62393</v>
      </c>
      <c r="BR27" s="107">
        <f>BQ27/BP27*100</f>
        <v>162.52409481635843</v>
      </c>
      <c r="BS27" s="108">
        <f>SUM(BS5:BS26)</f>
        <v>62393</v>
      </c>
      <c r="BT27" s="106">
        <f>SUM(BT5:BT26)</f>
        <v>61100</v>
      </c>
      <c r="BU27" s="106">
        <f>SUM(BU5:BU26)</f>
        <v>81263</v>
      </c>
      <c r="BV27" s="106">
        <f>SUM(BV5:BV26)</f>
        <v>52723</v>
      </c>
      <c r="BW27" s="107">
        <f t="shared" si="16"/>
        <v>64.879465439375849</v>
      </c>
      <c r="BX27" s="106">
        <f>SUM(BX5:BX26)</f>
        <v>52723</v>
      </c>
      <c r="BY27" s="106">
        <f>SUM(BY5:BY26)</f>
        <v>17171</v>
      </c>
      <c r="BZ27" s="41">
        <f>SUM(BZ5:BZ26)</f>
        <v>6318</v>
      </c>
      <c r="CA27" s="41">
        <f>SUM(CA5:CA26)</f>
        <v>9212</v>
      </c>
      <c r="CB27" s="109">
        <f>((BM27*0.45)+(BQ27*0.34)+(BV27/1.33*0.18)+(CA27*0.2))/DI27*10</f>
        <v>25.946806134416825</v>
      </c>
      <c r="CC27" s="109">
        <f>(BO27*0.45+BS27*0.35+(BX27/1.33*0.17))/DI27*10</f>
        <v>24.822235428403875</v>
      </c>
      <c r="CD27" s="109"/>
      <c r="CE27" s="110">
        <f>SUM(CE5:CE26)</f>
        <v>5527</v>
      </c>
      <c r="CF27" s="110">
        <f>SUM(CF5:CF26)</f>
        <v>15</v>
      </c>
      <c r="CG27" s="110">
        <f>SUM(CG5:CG26)</f>
        <v>6514</v>
      </c>
      <c r="CH27" s="110">
        <f>SUM(CH5:CH26)</f>
        <v>3390</v>
      </c>
      <c r="CI27" s="110">
        <f t="shared" ref="CI27:CQ27" si="22">SUM(CI5:CI26)</f>
        <v>24920</v>
      </c>
      <c r="CJ27" s="110">
        <f t="shared" si="22"/>
        <v>17832</v>
      </c>
      <c r="CK27" s="110">
        <f t="shared" si="22"/>
        <v>1109</v>
      </c>
      <c r="CL27" s="110">
        <f t="shared" si="22"/>
        <v>2453</v>
      </c>
      <c r="CM27" s="110">
        <f t="shared" si="22"/>
        <v>375</v>
      </c>
      <c r="CN27" s="110">
        <f t="shared" si="22"/>
        <v>15379</v>
      </c>
      <c r="CO27" s="110">
        <f t="shared" si="22"/>
        <v>506</v>
      </c>
      <c r="CP27" s="110">
        <f t="shared" si="22"/>
        <v>37816</v>
      </c>
      <c r="CQ27" s="110">
        <f t="shared" si="22"/>
        <v>1043</v>
      </c>
      <c r="CR27" s="109">
        <f t="shared" si="6"/>
        <v>24.589375121919499</v>
      </c>
      <c r="CS27" s="111">
        <f>SUM(CS5:CS26)</f>
        <v>1077</v>
      </c>
      <c r="CT27" s="112">
        <f>CJ27/CI27*100</f>
        <v>71.5569823434992</v>
      </c>
      <c r="CU27" s="110">
        <f>SUM(CU5:CU26)</f>
        <v>48</v>
      </c>
      <c r="CV27" s="110">
        <f t="shared" ref="CV27:EN27" si="23">SUM(CV5:CV26)</f>
        <v>705</v>
      </c>
      <c r="CW27" s="110">
        <f t="shared" si="23"/>
        <v>511</v>
      </c>
      <c r="CX27" s="110">
        <f>CW27/CV27*100</f>
        <v>72.482269503546107</v>
      </c>
      <c r="CY27" s="45">
        <f t="shared" si="23"/>
        <v>21046</v>
      </c>
      <c r="CZ27" s="45">
        <f t="shared" si="23"/>
        <v>5602</v>
      </c>
      <c r="DA27" s="113">
        <f t="shared" si="11"/>
        <v>26.617884633659607</v>
      </c>
      <c r="DB27" s="45">
        <f t="shared" si="23"/>
        <v>224</v>
      </c>
      <c r="DC27" s="45">
        <f t="shared" si="23"/>
        <v>1455</v>
      </c>
      <c r="DD27" s="45">
        <f>SUM(DD5:DD25)</f>
        <v>1140</v>
      </c>
      <c r="DE27" s="45">
        <f>SUM(DE5:DE26)</f>
        <v>4879</v>
      </c>
      <c r="DF27" s="45">
        <f>SUM(DF5:DF25)</f>
        <v>3647</v>
      </c>
      <c r="DG27" s="114">
        <f t="shared" si="23"/>
        <v>23</v>
      </c>
      <c r="DH27" s="114">
        <f t="shared" si="23"/>
        <v>0</v>
      </c>
      <c r="DI27" s="114">
        <f t="shared" si="23"/>
        <v>14360</v>
      </c>
      <c r="DJ27" s="114">
        <f t="shared" si="23"/>
        <v>423</v>
      </c>
      <c r="DK27" s="114">
        <f t="shared" si="23"/>
        <v>95</v>
      </c>
      <c r="DL27" s="114">
        <f t="shared" si="23"/>
        <v>423</v>
      </c>
      <c r="DM27" s="114">
        <f t="shared" si="23"/>
        <v>5514</v>
      </c>
      <c r="DN27" s="114">
        <f t="shared" si="23"/>
        <v>1233.3694963573012</v>
      </c>
      <c r="DO27" s="114">
        <f t="shared" si="23"/>
        <v>34</v>
      </c>
      <c r="DP27" s="114">
        <f t="shared" si="23"/>
        <v>7</v>
      </c>
      <c r="DQ27" s="114">
        <f t="shared" si="23"/>
        <v>27</v>
      </c>
      <c r="DR27" s="114">
        <f t="shared" si="23"/>
        <v>400</v>
      </c>
      <c r="DS27" s="114">
        <f t="shared" si="23"/>
        <v>344</v>
      </c>
      <c r="DT27" s="114">
        <f t="shared" si="23"/>
        <v>27</v>
      </c>
      <c r="DU27" s="114">
        <f t="shared" si="23"/>
        <v>5</v>
      </c>
      <c r="DV27" s="114">
        <f t="shared" si="23"/>
        <v>22</v>
      </c>
      <c r="DW27" s="114">
        <f t="shared" si="23"/>
        <v>338</v>
      </c>
      <c r="DX27" s="114">
        <f t="shared" si="23"/>
        <v>259</v>
      </c>
      <c r="DY27" s="114">
        <f t="shared" si="23"/>
        <v>25</v>
      </c>
      <c r="DZ27" s="114">
        <f t="shared" si="23"/>
        <v>25</v>
      </c>
      <c r="EA27" s="114">
        <f t="shared" si="23"/>
        <v>1957</v>
      </c>
      <c r="EB27" s="114">
        <f t="shared" si="23"/>
        <v>782.8</v>
      </c>
      <c r="EC27" s="114">
        <f t="shared" si="23"/>
        <v>86</v>
      </c>
      <c r="ED27" s="114">
        <f t="shared" si="23"/>
        <v>74</v>
      </c>
      <c r="EE27" s="114">
        <f t="shared" si="23"/>
        <v>2695</v>
      </c>
      <c r="EF27" s="114">
        <f t="shared" si="23"/>
        <v>526.42857142857144</v>
      </c>
      <c r="EG27" s="114">
        <f t="shared" si="23"/>
        <v>0</v>
      </c>
      <c r="EH27" s="114"/>
      <c r="EI27" s="114"/>
      <c r="EJ27" s="114"/>
      <c r="EK27" s="114"/>
      <c r="EL27" s="114">
        <f t="shared" si="23"/>
        <v>14873</v>
      </c>
      <c r="EM27" s="114">
        <f t="shared" si="23"/>
        <v>36773</v>
      </c>
      <c r="EN27" s="114">
        <f t="shared" si="23"/>
        <v>5378</v>
      </c>
    </row>
    <row r="28" spans="1:144" s="138" customFormat="1" ht="29.25" customHeight="1" x14ac:dyDescent="0.25">
      <c r="A28" s="116"/>
      <c r="B28" s="117" t="s">
        <v>131</v>
      </c>
      <c r="C28" s="118">
        <v>430</v>
      </c>
      <c r="D28" s="118">
        <v>0</v>
      </c>
      <c r="E28" s="119">
        <v>9100</v>
      </c>
      <c r="F28" s="118">
        <v>9100</v>
      </c>
      <c r="G28" s="41">
        <f>F28/E28*100</f>
        <v>100</v>
      </c>
      <c r="H28" s="41">
        <v>0</v>
      </c>
      <c r="I28" s="119">
        <v>6604</v>
      </c>
      <c r="J28" s="118">
        <v>3000</v>
      </c>
      <c r="K28" s="120">
        <v>1235</v>
      </c>
      <c r="L28" s="121">
        <v>800</v>
      </c>
      <c r="M28" s="121"/>
      <c r="N28" s="120">
        <v>6604</v>
      </c>
      <c r="O28" s="121">
        <v>1200</v>
      </c>
      <c r="P28" s="121"/>
      <c r="Q28" s="120">
        <v>6732</v>
      </c>
      <c r="R28" s="121">
        <v>6732</v>
      </c>
      <c r="S28" s="45">
        <f t="shared" si="1"/>
        <v>100</v>
      </c>
      <c r="T28" s="45"/>
      <c r="U28" s="121"/>
      <c r="V28" s="121"/>
      <c r="W28" s="121"/>
      <c r="X28" s="121"/>
      <c r="Y28" s="38"/>
      <c r="Z28" s="120"/>
      <c r="AA28" s="121"/>
      <c r="AB28" s="121"/>
      <c r="AC28" s="121"/>
      <c r="AD28" s="121"/>
      <c r="AE28" s="121"/>
      <c r="AF28" s="121"/>
      <c r="AG28" s="121"/>
      <c r="AH28" s="121"/>
      <c r="AI28" s="121"/>
      <c r="AJ28" s="120">
        <v>1660</v>
      </c>
      <c r="AK28" s="121">
        <v>1600</v>
      </c>
      <c r="AL28" s="120">
        <v>230</v>
      </c>
      <c r="AM28" s="121">
        <v>200</v>
      </c>
      <c r="AN28" s="121"/>
      <c r="AO28" s="121"/>
      <c r="AP28" s="121"/>
      <c r="AQ28" s="120">
        <v>980</v>
      </c>
      <c r="AR28" s="121">
        <v>550</v>
      </c>
      <c r="AS28" s="121"/>
      <c r="AT28" s="121"/>
      <c r="AU28" s="121"/>
      <c r="AV28" s="121"/>
      <c r="AW28" s="121"/>
      <c r="AX28" s="121"/>
      <c r="AY28" s="121"/>
      <c r="AZ28" s="121"/>
      <c r="BA28" s="121"/>
      <c r="BB28" s="121">
        <v>3900</v>
      </c>
      <c r="BC28" s="121">
        <v>3600</v>
      </c>
      <c r="BD28" s="121"/>
      <c r="BE28" s="121"/>
      <c r="BF28" s="121">
        <v>1700</v>
      </c>
      <c r="BG28" s="121">
        <v>270</v>
      </c>
      <c r="BH28" s="122">
        <v>6577</v>
      </c>
      <c r="BI28" s="123">
        <v>6577</v>
      </c>
      <c r="BJ28" s="124">
        <f>BI28/BH28*100</f>
        <v>100</v>
      </c>
      <c r="BK28" s="123"/>
      <c r="BL28" s="123">
        <v>2050</v>
      </c>
      <c r="BM28" s="123">
        <v>2000</v>
      </c>
      <c r="BN28" s="124">
        <f>BM28/BL28*100</f>
        <v>97.560975609756099</v>
      </c>
      <c r="BO28" s="123"/>
      <c r="BP28" s="123">
        <v>5000</v>
      </c>
      <c r="BQ28" s="123">
        <v>6440</v>
      </c>
      <c r="BR28" s="124">
        <f>BQ28/BP28*100</f>
        <v>128.80000000000001</v>
      </c>
      <c r="BS28" s="123"/>
      <c r="BT28" s="123">
        <v>8500</v>
      </c>
      <c r="BU28" s="123">
        <v>11305</v>
      </c>
      <c r="BV28" s="123">
        <v>8160</v>
      </c>
      <c r="BW28" s="124">
        <f t="shared" si="16"/>
        <v>72.180451127819538</v>
      </c>
      <c r="BX28" s="123"/>
      <c r="BY28" s="123">
        <v>560</v>
      </c>
      <c r="BZ28" s="125">
        <v>120</v>
      </c>
      <c r="CA28" s="125">
        <v>140</v>
      </c>
      <c r="CB28" s="126">
        <f>((BM28*0.45)+(BQ28*0.34)+(BV28/1.33*0.18)+(CA28*0.2))/DI28*10</f>
        <v>19.519005558278501</v>
      </c>
      <c r="CC28" s="125"/>
      <c r="CD28" s="125"/>
      <c r="CE28" s="125">
        <v>600</v>
      </c>
      <c r="CF28" s="125"/>
      <c r="CG28" s="125">
        <v>600</v>
      </c>
      <c r="CH28" s="125">
        <v>175</v>
      </c>
      <c r="CI28" s="125">
        <v>8096</v>
      </c>
      <c r="CJ28" s="59">
        <v>4420</v>
      </c>
      <c r="CK28" s="127">
        <v>20</v>
      </c>
      <c r="CL28" s="127">
        <v>1100</v>
      </c>
      <c r="CM28" s="127"/>
      <c r="CN28" s="127">
        <v>3440</v>
      </c>
      <c r="CO28" s="127"/>
      <c r="CP28" s="127">
        <v>6280</v>
      </c>
      <c r="CQ28" s="127"/>
      <c r="CR28" s="128">
        <f t="shared" si="6"/>
        <v>18.255813953488371</v>
      </c>
      <c r="CS28" s="129"/>
      <c r="CT28" s="129">
        <f>CJ28/CI28*100</f>
        <v>54.594861660079054</v>
      </c>
      <c r="CU28" s="127"/>
      <c r="CV28" s="127"/>
      <c r="CW28" s="130"/>
      <c r="CX28" s="131"/>
      <c r="CY28" s="132"/>
      <c r="CZ28" s="132">
        <v>665</v>
      </c>
      <c r="DA28" s="113"/>
      <c r="DB28" s="132"/>
      <c r="DC28" s="130"/>
      <c r="DD28" s="130"/>
      <c r="DE28" s="130"/>
      <c r="DF28" s="130"/>
      <c r="DG28" s="134"/>
      <c r="DH28" s="134"/>
      <c r="DI28" s="135">
        <v>2163</v>
      </c>
      <c r="DJ28" s="134">
        <v>553</v>
      </c>
      <c r="DK28" s="134"/>
      <c r="DL28" s="134">
        <v>549</v>
      </c>
      <c r="DM28" s="134">
        <v>7023</v>
      </c>
      <c r="DN28" s="136">
        <f>DM28/DL28*10</f>
        <v>127.92349726775956</v>
      </c>
      <c r="DO28" s="134"/>
      <c r="DP28" s="134"/>
      <c r="DQ28" s="134">
        <v>20</v>
      </c>
      <c r="DR28" s="134">
        <v>650</v>
      </c>
      <c r="DS28" s="137">
        <f>DR28/DQ28*10</f>
        <v>325</v>
      </c>
      <c r="DT28" s="134"/>
      <c r="DU28" s="134"/>
      <c r="DV28" s="134">
        <v>16</v>
      </c>
      <c r="DW28" s="134">
        <v>384</v>
      </c>
      <c r="DX28" s="137">
        <f>DW28/DV28*10</f>
        <v>240</v>
      </c>
      <c r="DY28" s="134"/>
      <c r="DZ28" s="134">
        <v>27</v>
      </c>
      <c r="EA28" s="134">
        <v>832</v>
      </c>
      <c r="EB28" s="137">
        <f>EA28/DZ28*10</f>
        <v>308.14814814814815</v>
      </c>
      <c r="EC28" s="134"/>
      <c r="ED28" s="134">
        <f>DQ28+DV28+DZ28</f>
        <v>63</v>
      </c>
      <c r="EE28" s="134">
        <f>DR28+DW28+EA28</f>
        <v>1866</v>
      </c>
      <c r="EF28" s="137">
        <f>EE28/ED28*10</f>
        <v>296.1904761904762</v>
      </c>
      <c r="EH28" s="139"/>
      <c r="EI28" s="140"/>
      <c r="EJ28" s="139"/>
    </row>
    <row r="29" spans="1:144" s="152" customFormat="1" ht="24" customHeight="1" x14ac:dyDescent="0.25">
      <c r="A29" s="141"/>
      <c r="B29" s="117" t="s">
        <v>132</v>
      </c>
      <c r="C29" s="142"/>
      <c r="D29" s="142"/>
      <c r="E29" s="142"/>
      <c r="F29" s="142"/>
      <c r="G29" s="142"/>
      <c r="H29" s="142"/>
      <c r="I29" s="142"/>
      <c r="J29" s="142"/>
      <c r="K29" s="141"/>
      <c r="L29" s="141"/>
      <c r="M29" s="141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4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5">
        <v>26442</v>
      </c>
      <c r="BI29" s="145">
        <v>24587</v>
      </c>
      <c r="BJ29" s="146">
        <f>BI29/BH29*100</f>
        <v>92.984645639512891</v>
      </c>
      <c r="BK29" s="145"/>
      <c r="BL29" s="145">
        <v>13500</v>
      </c>
      <c r="BM29" s="145">
        <v>12254</v>
      </c>
      <c r="BN29" s="146">
        <f>BM29/BL29*100</f>
        <v>90.770370370370372</v>
      </c>
      <c r="BO29" s="145"/>
      <c r="BP29" s="145">
        <v>37900</v>
      </c>
      <c r="BQ29" s="145">
        <v>56695</v>
      </c>
      <c r="BR29" s="146">
        <f>BQ29/BP29*100</f>
        <v>149.5910290237467</v>
      </c>
      <c r="BS29" s="145"/>
      <c r="BT29" s="145"/>
      <c r="BU29" s="145">
        <v>73000</v>
      </c>
      <c r="BV29" s="145">
        <v>31793</v>
      </c>
      <c r="BW29" s="146">
        <f t="shared" si="16"/>
        <v>43.552054794520551</v>
      </c>
      <c r="BX29" s="145"/>
      <c r="BY29" s="145">
        <v>9386</v>
      </c>
      <c r="BZ29" s="147"/>
      <c r="CA29" s="147">
        <v>9825</v>
      </c>
      <c r="CB29" s="148">
        <v>22.8</v>
      </c>
      <c r="CC29" s="147"/>
      <c r="CD29" s="147"/>
      <c r="CE29" s="147">
        <v>6195</v>
      </c>
      <c r="CF29" s="147"/>
      <c r="CG29" s="147">
        <v>7600</v>
      </c>
      <c r="CH29" s="147">
        <v>5834</v>
      </c>
      <c r="CI29" s="147">
        <v>24880</v>
      </c>
      <c r="CJ29" s="147"/>
      <c r="CK29" s="147"/>
      <c r="CL29" s="147">
        <v>173</v>
      </c>
      <c r="CM29" s="147"/>
      <c r="CN29" s="147">
        <v>13356</v>
      </c>
      <c r="CO29" s="147"/>
      <c r="CP29" s="147">
        <v>16762</v>
      </c>
      <c r="CQ29" s="147"/>
      <c r="CR29" s="128">
        <f t="shared" si="6"/>
        <v>12.55016471997604</v>
      </c>
      <c r="CS29" s="149"/>
      <c r="CT29" s="149">
        <v>54</v>
      </c>
      <c r="CU29" s="147"/>
      <c r="CV29" s="147">
        <v>700</v>
      </c>
      <c r="CW29" s="147">
        <v>195</v>
      </c>
      <c r="CX29" s="150"/>
      <c r="CY29" s="147">
        <v>21475</v>
      </c>
      <c r="CZ29" s="147">
        <v>6762</v>
      </c>
      <c r="DA29" s="113">
        <f t="shared" si="11"/>
        <v>31.487776484284051</v>
      </c>
      <c r="DB29" s="147"/>
      <c r="DC29" s="147">
        <v>1274</v>
      </c>
      <c r="DD29" s="147">
        <v>1090</v>
      </c>
      <c r="DE29" s="147">
        <v>5964</v>
      </c>
      <c r="DF29" s="147">
        <v>5425</v>
      </c>
      <c r="DG29" s="152">
        <v>13</v>
      </c>
      <c r="DH29" s="152">
        <v>1.4</v>
      </c>
      <c r="EH29" s="153"/>
      <c r="EI29" s="140"/>
      <c r="EJ29" s="153"/>
    </row>
    <row r="30" spans="1:144" ht="12.75" customHeight="1" x14ac:dyDescent="0.3">
      <c r="B30" s="155"/>
      <c r="C30" s="156"/>
      <c r="Y30" s="135"/>
      <c r="EH30" s="163"/>
      <c r="EI30" s="140"/>
      <c r="EJ30" s="163"/>
      <c r="EK30" s="163"/>
      <c r="EL30" s="163"/>
      <c r="EM30" s="163"/>
    </row>
    <row r="31" spans="1:144" ht="12.75" customHeight="1" x14ac:dyDescent="0.3">
      <c r="B31" s="155"/>
      <c r="C31" s="156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CV34" s="164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EH35" s="163"/>
      <c r="EI35" s="140"/>
      <c r="EJ35" s="163"/>
      <c r="EK35" s="163"/>
      <c r="EL35" s="163"/>
      <c r="EM35" s="163"/>
    </row>
    <row r="36" spans="2:143" x14ac:dyDescent="0.3"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I47" s="115"/>
    </row>
    <row r="48" spans="2:143" x14ac:dyDescent="0.3">
      <c r="EI48" s="138"/>
    </row>
    <row r="49" spans="139:139" x14ac:dyDescent="0.3">
      <c r="EI49" s="152"/>
    </row>
  </sheetData>
  <mergeCells count="75"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</mergeCells>
  <pageMargins left="0.51181102362204722" right="0.11811023622047245" top="0.55118110236220474" bottom="0.55118110236220474" header="0.31496062992125984" footer="0.31496062992125984"/>
  <pageSetup paperSize="9" scale="4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49"/>
  <sheetViews>
    <sheetView view="pageBreakPreview" zoomScale="60" zoomScaleNormal="43" zoomScalePageLayoutView="29" workbookViewId="0">
      <pane xSplit="77" ySplit="4" topLeftCell="BZ5" activePane="bottomRight" state="frozen"/>
      <selection pane="topRight" activeCell="BZ1" sqref="BZ1"/>
      <selection pane="bottomLeft" activeCell="A5" sqref="A5"/>
      <selection pane="bottomRight" activeCell="CV8" sqref="CV8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8.554687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10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8.554687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7" width="9.77734375" style="162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58" width="5.88671875" style="162" customWidth="1"/>
    <col min="359" max="359" width="10" style="162" customWidth="1"/>
    <col min="360" max="360" width="9.5546875" style="162" customWidth="1"/>
    <col min="361" max="361" width="7.109375" style="162" customWidth="1"/>
    <col min="362" max="362" width="7.21875" style="162" customWidth="1"/>
    <col min="363" max="363" width="8.44140625" style="162" customWidth="1"/>
    <col min="364" max="364" width="8.88671875" style="162" customWidth="1"/>
    <col min="365" max="365" width="8.33203125" style="162" customWidth="1"/>
    <col min="366" max="366" width="9.21875" style="162" customWidth="1"/>
    <col min="367" max="367" width="7.109375" style="162" customWidth="1"/>
    <col min="368" max="368" width="7.6640625" style="162" customWidth="1"/>
    <col min="369" max="392" width="0" style="162" hidden="1" customWidth="1"/>
    <col min="393" max="393" width="9.109375" style="162" customWidth="1"/>
    <col min="394" max="394" width="13.109375" style="162" customWidth="1"/>
    <col min="395" max="397" width="9.44140625" style="162" bestFit="1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8.554687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3" width="9.77734375" style="162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4" width="5.88671875" style="162" customWidth="1"/>
    <col min="615" max="615" width="10" style="162" customWidth="1"/>
    <col min="616" max="616" width="9.5546875" style="162" customWidth="1"/>
    <col min="617" max="617" width="7.109375" style="162" customWidth="1"/>
    <col min="618" max="618" width="7.21875" style="162" customWidth="1"/>
    <col min="619" max="619" width="8.44140625" style="162" customWidth="1"/>
    <col min="620" max="620" width="8.88671875" style="162" customWidth="1"/>
    <col min="621" max="621" width="8.33203125" style="162" customWidth="1"/>
    <col min="622" max="622" width="9.21875" style="162" customWidth="1"/>
    <col min="623" max="623" width="7.109375" style="162" customWidth="1"/>
    <col min="624" max="624" width="7.6640625" style="162" customWidth="1"/>
    <col min="625" max="648" width="0" style="162" hidden="1" customWidth="1"/>
    <col min="649" max="649" width="9.109375" style="162" customWidth="1"/>
    <col min="650" max="650" width="13.109375" style="162" customWidth="1"/>
    <col min="651" max="653" width="9.44140625" style="162" bestFit="1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8.554687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9" width="9.77734375" style="162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0" width="5.88671875" style="162" customWidth="1"/>
    <col min="871" max="871" width="10" style="162" customWidth="1"/>
    <col min="872" max="872" width="9.5546875" style="162" customWidth="1"/>
    <col min="873" max="873" width="7.109375" style="162" customWidth="1"/>
    <col min="874" max="874" width="7.21875" style="162" customWidth="1"/>
    <col min="875" max="875" width="8.44140625" style="162" customWidth="1"/>
    <col min="876" max="876" width="8.88671875" style="162" customWidth="1"/>
    <col min="877" max="877" width="8.33203125" style="162" customWidth="1"/>
    <col min="878" max="878" width="9.21875" style="162" customWidth="1"/>
    <col min="879" max="879" width="7.109375" style="162" customWidth="1"/>
    <col min="880" max="880" width="7.6640625" style="162" customWidth="1"/>
    <col min="881" max="904" width="0" style="162" hidden="1" customWidth="1"/>
    <col min="905" max="905" width="9.109375" style="162" customWidth="1"/>
    <col min="906" max="906" width="13.109375" style="162" customWidth="1"/>
    <col min="907" max="909" width="9.44140625" style="162" bestFit="1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8.554687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5" width="9.77734375" style="162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6" width="5.88671875" style="162" customWidth="1"/>
    <col min="1127" max="1127" width="10" style="162" customWidth="1"/>
    <col min="1128" max="1128" width="9.5546875" style="162" customWidth="1"/>
    <col min="1129" max="1129" width="7.109375" style="162" customWidth="1"/>
    <col min="1130" max="1130" width="7.21875" style="162" customWidth="1"/>
    <col min="1131" max="1131" width="8.44140625" style="162" customWidth="1"/>
    <col min="1132" max="1132" width="8.88671875" style="162" customWidth="1"/>
    <col min="1133" max="1133" width="8.33203125" style="162" customWidth="1"/>
    <col min="1134" max="1134" width="9.21875" style="162" customWidth="1"/>
    <col min="1135" max="1135" width="7.109375" style="162" customWidth="1"/>
    <col min="1136" max="1136" width="7.6640625" style="162" customWidth="1"/>
    <col min="1137" max="1160" width="0" style="162" hidden="1" customWidth="1"/>
    <col min="1161" max="1161" width="9.109375" style="162" customWidth="1"/>
    <col min="1162" max="1162" width="13.109375" style="162" customWidth="1"/>
    <col min="1163" max="1165" width="9.44140625" style="162" bestFit="1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8.554687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1" width="9.77734375" style="162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2" width="5.88671875" style="162" customWidth="1"/>
    <col min="1383" max="1383" width="10" style="162" customWidth="1"/>
    <col min="1384" max="1384" width="9.5546875" style="162" customWidth="1"/>
    <col min="1385" max="1385" width="7.109375" style="162" customWidth="1"/>
    <col min="1386" max="1386" width="7.21875" style="162" customWidth="1"/>
    <col min="1387" max="1387" width="8.44140625" style="162" customWidth="1"/>
    <col min="1388" max="1388" width="8.88671875" style="162" customWidth="1"/>
    <col min="1389" max="1389" width="8.33203125" style="162" customWidth="1"/>
    <col min="1390" max="1390" width="9.21875" style="162" customWidth="1"/>
    <col min="1391" max="1391" width="7.109375" style="162" customWidth="1"/>
    <col min="1392" max="1392" width="7.6640625" style="162" customWidth="1"/>
    <col min="1393" max="1416" width="0" style="162" hidden="1" customWidth="1"/>
    <col min="1417" max="1417" width="9.109375" style="162" customWidth="1"/>
    <col min="1418" max="1418" width="13.109375" style="162" customWidth="1"/>
    <col min="1419" max="1421" width="9.44140625" style="162" bestFit="1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8.554687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7" width="9.77734375" style="162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38" width="5.88671875" style="162" customWidth="1"/>
    <col min="1639" max="1639" width="10" style="162" customWidth="1"/>
    <col min="1640" max="1640" width="9.5546875" style="162" customWidth="1"/>
    <col min="1641" max="1641" width="7.109375" style="162" customWidth="1"/>
    <col min="1642" max="1642" width="7.21875" style="162" customWidth="1"/>
    <col min="1643" max="1643" width="8.44140625" style="162" customWidth="1"/>
    <col min="1644" max="1644" width="8.88671875" style="162" customWidth="1"/>
    <col min="1645" max="1645" width="8.33203125" style="162" customWidth="1"/>
    <col min="1646" max="1646" width="9.21875" style="162" customWidth="1"/>
    <col min="1647" max="1647" width="7.109375" style="162" customWidth="1"/>
    <col min="1648" max="1648" width="7.6640625" style="162" customWidth="1"/>
    <col min="1649" max="1672" width="0" style="162" hidden="1" customWidth="1"/>
    <col min="1673" max="1673" width="9.109375" style="162" customWidth="1"/>
    <col min="1674" max="1674" width="13.109375" style="162" customWidth="1"/>
    <col min="1675" max="1677" width="9.44140625" style="162" bestFit="1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8.554687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3" width="9.77734375" style="162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4" width="5.88671875" style="162" customWidth="1"/>
    <col min="1895" max="1895" width="10" style="162" customWidth="1"/>
    <col min="1896" max="1896" width="9.5546875" style="162" customWidth="1"/>
    <col min="1897" max="1897" width="7.109375" style="162" customWidth="1"/>
    <col min="1898" max="1898" width="7.21875" style="162" customWidth="1"/>
    <col min="1899" max="1899" width="8.44140625" style="162" customWidth="1"/>
    <col min="1900" max="1900" width="8.88671875" style="162" customWidth="1"/>
    <col min="1901" max="1901" width="8.33203125" style="162" customWidth="1"/>
    <col min="1902" max="1902" width="9.21875" style="162" customWidth="1"/>
    <col min="1903" max="1903" width="7.109375" style="162" customWidth="1"/>
    <col min="1904" max="1904" width="7.6640625" style="162" customWidth="1"/>
    <col min="1905" max="1928" width="0" style="162" hidden="1" customWidth="1"/>
    <col min="1929" max="1929" width="9.109375" style="162" customWidth="1"/>
    <col min="1930" max="1930" width="13.109375" style="162" customWidth="1"/>
    <col min="1931" max="1933" width="9.44140625" style="162" bestFit="1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8.554687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9" width="9.77734375" style="162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0" width="5.88671875" style="162" customWidth="1"/>
    <col min="2151" max="2151" width="10" style="162" customWidth="1"/>
    <col min="2152" max="2152" width="9.5546875" style="162" customWidth="1"/>
    <col min="2153" max="2153" width="7.109375" style="162" customWidth="1"/>
    <col min="2154" max="2154" width="7.21875" style="162" customWidth="1"/>
    <col min="2155" max="2155" width="8.44140625" style="162" customWidth="1"/>
    <col min="2156" max="2156" width="8.88671875" style="162" customWidth="1"/>
    <col min="2157" max="2157" width="8.33203125" style="162" customWidth="1"/>
    <col min="2158" max="2158" width="9.21875" style="162" customWidth="1"/>
    <col min="2159" max="2159" width="7.109375" style="162" customWidth="1"/>
    <col min="2160" max="2160" width="7.6640625" style="162" customWidth="1"/>
    <col min="2161" max="2184" width="0" style="162" hidden="1" customWidth="1"/>
    <col min="2185" max="2185" width="9.109375" style="162" customWidth="1"/>
    <col min="2186" max="2186" width="13.109375" style="162" customWidth="1"/>
    <col min="2187" max="2189" width="9.44140625" style="162" bestFit="1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8.554687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5" width="9.77734375" style="162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6" width="5.88671875" style="162" customWidth="1"/>
    <col min="2407" max="2407" width="10" style="162" customWidth="1"/>
    <col min="2408" max="2408" width="9.5546875" style="162" customWidth="1"/>
    <col min="2409" max="2409" width="7.109375" style="162" customWidth="1"/>
    <col min="2410" max="2410" width="7.21875" style="162" customWidth="1"/>
    <col min="2411" max="2411" width="8.44140625" style="162" customWidth="1"/>
    <col min="2412" max="2412" width="8.88671875" style="162" customWidth="1"/>
    <col min="2413" max="2413" width="8.33203125" style="162" customWidth="1"/>
    <col min="2414" max="2414" width="9.21875" style="162" customWidth="1"/>
    <col min="2415" max="2415" width="7.109375" style="162" customWidth="1"/>
    <col min="2416" max="2416" width="7.6640625" style="162" customWidth="1"/>
    <col min="2417" max="2440" width="0" style="162" hidden="1" customWidth="1"/>
    <col min="2441" max="2441" width="9.109375" style="162" customWidth="1"/>
    <col min="2442" max="2442" width="13.109375" style="162" customWidth="1"/>
    <col min="2443" max="2445" width="9.44140625" style="162" bestFit="1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8.554687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1" width="9.77734375" style="162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2" width="5.88671875" style="162" customWidth="1"/>
    <col min="2663" max="2663" width="10" style="162" customWidth="1"/>
    <col min="2664" max="2664" width="9.5546875" style="162" customWidth="1"/>
    <col min="2665" max="2665" width="7.109375" style="162" customWidth="1"/>
    <col min="2666" max="2666" width="7.21875" style="162" customWidth="1"/>
    <col min="2667" max="2667" width="8.44140625" style="162" customWidth="1"/>
    <col min="2668" max="2668" width="8.88671875" style="162" customWidth="1"/>
    <col min="2669" max="2669" width="8.33203125" style="162" customWidth="1"/>
    <col min="2670" max="2670" width="9.21875" style="162" customWidth="1"/>
    <col min="2671" max="2671" width="7.109375" style="162" customWidth="1"/>
    <col min="2672" max="2672" width="7.6640625" style="162" customWidth="1"/>
    <col min="2673" max="2696" width="0" style="162" hidden="1" customWidth="1"/>
    <col min="2697" max="2697" width="9.109375" style="162" customWidth="1"/>
    <col min="2698" max="2698" width="13.109375" style="162" customWidth="1"/>
    <col min="2699" max="2701" width="9.44140625" style="162" bestFit="1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8.554687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7" width="9.77734375" style="162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18" width="5.88671875" style="162" customWidth="1"/>
    <col min="2919" max="2919" width="10" style="162" customWidth="1"/>
    <col min="2920" max="2920" width="9.5546875" style="162" customWidth="1"/>
    <col min="2921" max="2921" width="7.109375" style="162" customWidth="1"/>
    <col min="2922" max="2922" width="7.21875" style="162" customWidth="1"/>
    <col min="2923" max="2923" width="8.44140625" style="162" customWidth="1"/>
    <col min="2924" max="2924" width="8.88671875" style="162" customWidth="1"/>
    <col min="2925" max="2925" width="8.33203125" style="162" customWidth="1"/>
    <col min="2926" max="2926" width="9.21875" style="162" customWidth="1"/>
    <col min="2927" max="2927" width="7.109375" style="162" customWidth="1"/>
    <col min="2928" max="2928" width="7.6640625" style="162" customWidth="1"/>
    <col min="2929" max="2952" width="0" style="162" hidden="1" customWidth="1"/>
    <col min="2953" max="2953" width="9.109375" style="162" customWidth="1"/>
    <col min="2954" max="2954" width="13.109375" style="162" customWidth="1"/>
    <col min="2955" max="2957" width="9.44140625" style="162" bestFit="1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8.554687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3" width="9.77734375" style="162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4" width="5.88671875" style="162" customWidth="1"/>
    <col min="3175" max="3175" width="10" style="162" customWidth="1"/>
    <col min="3176" max="3176" width="9.5546875" style="162" customWidth="1"/>
    <col min="3177" max="3177" width="7.109375" style="162" customWidth="1"/>
    <col min="3178" max="3178" width="7.21875" style="162" customWidth="1"/>
    <col min="3179" max="3179" width="8.44140625" style="162" customWidth="1"/>
    <col min="3180" max="3180" width="8.88671875" style="162" customWidth="1"/>
    <col min="3181" max="3181" width="8.33203125" style="162" customWidth="1"/>
    <col min="3182" max="3182" width="9.21875" style="162" customWidth="1"/>
    <col min="3183" max="3183" width="7.109375" style="162" customWidth="1"/>
    <col min="3184" max="3184" width="7.6640625" style="162" customWidth="1"/>
    <col min="3185" max="3208" width="0" style="162" hidden="1" customWidth="1"/>
    <col min="3209" max="3209" width="9.109375" style="162" customWidth="1"/>
    <col min="3210" max="3210" width="13.109375" style="162" customWidth="1"/>
    <col min="3211" max="3213" width="9.44140625" style="162" bestFit="1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8.554687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9" width="9.77734375" style="162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0" width="5.88671875" style="162" customWidth="1"/>
    <col min="3431" max="3431" width="10" style="162" customWidth="1"/>
    <col min="3432" max="3432" width="9.5546875" style="162" customWidth="1"/>
    <col min="3433" max="3433" width="7.109375" style="162" customWidth="1"/>
    <col min="3434" max="3434" width="7.21875" style="162" customWidth="1"/>
    <col min="3435" max="3435" width="8.44140625" style="162" customWidth="1"/>
    <col min="3436" max="3436" width="8.88671875" style="162" customWidth="1"/>
    <col min="3437" max="3437" width="8.33203125" style="162" customWidth="1"/>
    <col min="3438" max="3438" width="9.21875" style="162" customWidth="1"/>
    <col min="3439" max="3439" width="7.109375" style="162" customWidth="1"/>
    <col min="3440" max="3440" width="7.6640625" style="162" customWidth="1"/>
    <col min="3441" max="3464" width="0" style="162" hidden="1" customWidth="1"/>
    <col min="3465" max="3465" width="9.109375" style="162" customWidth="1"/>
    <col min="3466" max="3466" width="13.109375" style="162" customWidth="1"/>
    <col min="3467" max="3469" width="9.44140625" style="162" bestFit="1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8.554687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5" width="9.77734375" style="162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6" width="5.88671875" style="162" customWidth="1"/>
    <col min="3687" max="3687" width="10" style="162" customWidth="1"/>
    <col min="3688" max="3688" width="9.5546875" style="162" customWidth="1"/>
    <col min="3689" max="3689" width="7.109375" style="162" customWidth="1"/>
    <col min="3690" max="3690" width="7.21875" style="162" customWidth="1"/>
    <col min="3691" max="3691" width="8.44140625" style="162" customWidth="1"/>
    <col min="3692" max="3692" width="8.88671875" style="162" customWidth="1"/>
    <col min="3693" max="3693" width="8.33203125" style="162" customWidth="1"/>
    <col min="3694" max="3694" width="9.21875" style="162" customWidth="1"/>
    <col min="3695" max="3695" width="7.109375" style="162" customWidth="1"/>
    <col min="3696" max="3696" width="7.6640625" style="162" customWidth="1"/>
    <col min="3697" max="3720" width="0" style="162" hidden="1" customWidth="1"/>
    <col min="3721" max="3721" width="9.109375" style="162" customWidth="1"/>
    <col min="3722" max="3722" width="13.109375" style="162" customWidth="1"/>
    <col min="3723" max="3725" width="9.44140625" style="162" bestFit="1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8.554687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1" width="9.77734375" style="162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2" width="5.88671875" style="162" customWidth="1"/>
    <col min="3943" max="3943" width="10" style="162" customWidth="1"/>
    <col min="3944" max="3944" width="9.5546875" style="162" customWidth="1"/>
    <col min="3945" max="3945" width="7.109375" style="162" customWidth="1"/>
    <col min="3946" max="3946" width="7.21875" style="162" customWidth="1"/>
    <col min="3947" max="3947" width="8.44140625" style="162" customWidth="1"/>
    <col min="3948" max="3948" width="8.88671875" style="162" customWidth="1"/>
    <col min="3949" max="3949" width="8.33203125" style="162" customWidth="1"/>
    <col min="3950" max="3950" width="9.21875" style="162" customWidth="1"/>
    <col min="3951" max="3951" width="7.109375" style="162" customWidth="1"/>
    <col min="3952" max="3952" width="7.6640625" style="162" customWidth="1"/>
    <col min="3953" max="3976" width="0" style="162" hidden="1" customWidth="1"/>
    <col min="3977" max="3977" width="9.109375" style="162" customWidth="1"/>
    <col min="3978" max="3978" width="13.109375" style="162" customWidth="1"/>
    <col min="3979" max="3981" width="9.44140625" style="162" bestFit="1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8.554687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7" width="9.77734375" style="162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198" width="5.88671875" style="162" customWidth="1"/>
    <col min="4199" max="4199" width="10" style="162" customWidth="1"/>
    <col min="4200" max="4200" width="9.5546875" style="162" customWidth="1"/>
    <col min="4201" max="4201" width="7.109375" style="162" customWidth="1"/>
    <col min="4202" max="4202" width="7.21875" style="162" customWidth="1"/>
    <col min="4203" max="4203" width="8.44140625" style="162" customWidth="1"/>
    <col min="4204" max="4204" width="8.88671875" style="162" customWidth="1"/>
    <col min="4205" max="4205" width="8.33203125" style="162" customWidth="1"/>
    <col min="4206" max="4206" width="9.21875" style="162" customWidth="1"/>
    <col min="4207" max="4207" width="7.109375" style="162" customWidth="1"/>
    <col min="4208" max="4208" width="7.6640625" style="162" customWidth="1"/>
    <col min="4209" max="4232" width="0" style="162" hidden="1" customWidth="1"/>
    <col min="4233" max="4233" width="9.109375" style="162" customWidth="1"/>
    <col min="4234" max="4234" width="13.109375" style="162" customWidth="1"/>
    <col min="4235" max="4237" width="9.44140625" style="162" bestFit="1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8.554687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3" width="9.77734375" style="162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4" width="5.88671875" style="162" customWidth="1"/>
    <col min="4455" max="4455" width="10" style="162" customWidth="1"/>
    <col min="4456" max="4456" width="9.5546875" style="162" customWidth="1"/>
    <col min="4457" max="4457" width="7.109375" style="162" customWidth="1"/>
    <col min="4458" max="4458" width="7.21875" style="162" customWidth="1"/>
    <col min="4459" max="4459" width="8.44140625" style="162" customWidth="1"/>
    <col min="4460" max="4460" width="8.88671875" style="162" customWidth="1"/>
    <col min="4461" max="4461" width="8.33203125" style="162" customWidth="1"/>
    <col min="4462" max="4462" width="9.21875" style="162" customWidth="1"/>
    <col min="4463" max="4463" width="7.109375" style="162" customWidth="1"/>
    <col min="4464" max="4464" width="7.6640625" style="162" customWidth="1"/>
    <col min="4465" max="4488" width="0" style="162" hidden="1" customWidth="1"/>
    <col min="4489" max="4489" width="9.109375" style="162" customWidth="1"/>
    <col min="4490" max="4490" width="13.109375" style="162" customWidth="1"/>
    <col min="4491" max="4493" width="9.44140625" style="162" bestFit="1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8.554687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9" width="9.77734375" style="162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0" width="5.88671875" style="162" customWidth="1"/>
    <col min="4711" max="4711" width="10" style="162" customWidth="1"/>
    <col min="4712" max="4712" width="9.5546875" style="162" customWidth="1"/>
    <col min="4713" max="4713" width="7.109375" style="162" customWidth="1"/>
    <col min="4714" max="4714" width="7.21875" style="162" customWidth="1"/>
    <col min="4715" max="4715" width="8.44140625" style="162" customWidth="1"/>
    <col min="4716" max="4716" width="8.88671875" style="162" customWidth="1"/>
    <col min="4717" max="4717" width="8.33203125" style="162" customWidth="1"/>
    <col min="4718" max="4718" width="9.21875" style="162" customWidth="1"/>
    <col min="4719" max="4719" width="7.109375" style="162" customWidth="1"/>
    <col min="4720" max="4720" width="7.6640625" style="162" customWidth="1"/>
    <col min="4721" max="4744" width="0" style="162" hidden="1" customWidth="1"/>
    <col min="4745" max="4745" width="9.109375" style="162" customWidth="1"/>
    <col min="4746" max="4746" width="13.109375" style="162" customWidth="1"/>
    <col min="4747" max="4749" width="9.44140625" style="162" bestFit="1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8.554687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5" width="9.77734375" style="162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6" width="5.88671875" style="162" customWidth="1"/>
    <col min="4967" max="4967" width="10" style="162" customWidth="1"/>
    <col min="4968" max="4968" width="9.5546875" style="162" customWidth="1"/>
    <col min="4969" max="4969" width="7.109375" style="162" customWidth="1"/>
    <col min="4970" max="4970" width="7.21875" style="162" customWidth="1"/>
    <col min="4971" max="4971" width="8.44140625" style="162" customWidth="1"/>
    <col min="4972" max="4972" width="8.88671875" style="162" customWidth="1"/>
    <col min="4973" max="4973" width="8.33203125" style="162" customWidth="1"/>
    <col min="4974" max="4974" width="9.21875" style="162" customWidth="1"/>
    <col min="4975" max="4975" width="7.109375" style="162" customWidth="1"/>
    <col min="4976" max="4976" width="7.6640625" style="162" customWidth="1"/>
    <col min="4977" max="5000" width="0" style="162" hidden="1" customWidth="1"/>
    <col min="5001" max="5001" width="9.109375" style="162" customWidth="1"/>
    <col min="5002" max="5002" width="13.109375" style="162" customWidth="1"/>
    <col min="5003" max="5005" width="9.44140625" style="162" bestFit="1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8.554687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1" width="9.77734375" style="162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2" width="5.88671875" style="162" customWidth="1"/>
    <col min="5223" max="5223" width="10" style="162" customWidth="1"/>
    <col min="5224" max="5224" width="9.5546875" style="162" customWidth="1"/>
    <col min="5225" max="5225" width="7.109375" style="162" customWidth="1"/>
    <col min="5226" max="5226" width="7.21875" style="162" customWidth="1"/>
    <col min="5227" max="5227" width="8.44140625" style="162" customWidth="1"/>
    <col min="5228" max="5228" width="8.88671875" style="162" customWidth="1"/>
    <col min="5229" max="5229" width="8.33203125" style="162" customWidth="1"/>
    <col min="5230" max="5230" width="9.21875" style="162" customWidth="1"/>
    <col min="5231" max="5231" width="7.109375" style="162" customWidth="1"/>
    <col min="5232" max="5232" width="7.6640625" style="162" customWidth="1"/>
    <col min="5233" max="5256" width="0" style="162" hidden="1" customWidth="1"/>
    <col min="5257" max="5257" width="9.109375" style="162" customWidth="1"/>
    <col min="5258" max="5258" width="13.109375" style="162" customWidth="1"/>
    <col min="5259" max="5261" width="9.44140625" style="162" bestFit="1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8.554687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7" width="9.77734375" style="162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78" width="5.88671875" style="162" customWidth="1"/>
    <col min="5479" max="5479" width="10" style="162" customWidth="1"/>
    <col min="5480" max="5480" width="9.5546875" style="162" customWidth="1"/>
    <col min="5481" max="5481" width="7.109375" style="162" customWidth="1"/>
    <col min="5482" max="5482" width="7.21875" style="162" customWidth="1"/>
    <col min="5483" max="5483" width="8.44140625" style="162" customWidth="1"/>
    <col min="5484" max="5484" width="8.88671875" style="162" customWidth="1"/>
    <col min="5485" max="5485" width="8.33203125" style="162" customWidth="1"/>
    <col min="5486" max="5486" width="9.21875" style="162" customWidth="1"/>
    <col min="5487" max="5487" width="7.109375" style="162" customWidth="1"/>
    <col min="5488" max="5488" width="7.6640625" style="162" customWidth="1"/>
    <col min="5489" max="5512" width="0" style="162" hidden="1" customWidth="1"/>
    <col min="5513" max="5513" width="9.109375" style="162" customWidth="1"/>
    <col min="5514" max="5514" width="13.109375" style="162" customWidth="1"/>
    <col min="5515" max="5517" width="9.44140625" style="162" bestFit="1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8.554687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3" width="9.77734375" style="162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4" width="5.88671875" style="162" customWidth="1"/>
    <col min="5735" max="5735" width="10" style="162" customWidth="1"/>
    <col min="5736" max="5736" width="9.5546875" style="162" customWidth="1"/>
    <col min="5737" max="5737" width="7.109375" style="162" customWidth="1"/>
    <col min="5738" max="5738" width="7.21875" style="162" customWidth="1"/>
    <col min="5739" max="5739" width="8.44140625" style="162" customWidth="1"/>
    <col min="5740" max="5740" width="8.88671875" style="162" customWidth="1"/>
    <col min="5741" max="5741" width="8.33203125" style="162" customWidth="1"/>
    <col min="5742" max="5742" width="9.21875" style="162" customWidth="1"/>
    <col min="5743" max="5743" width="7.109375" style="162" customWidth="1"/>
    <col min="5744" max="5744" width="7.6640625" style="162" customWidth="1"/>
    <col min="5745" max="5768" width="0" style="162" hidden="1" customWidth="1"/>
    <col min="5769" max="5769" width="9.109375" style="162" customWidth="1"/>
    <col min="5770" max="5770" width="13.109375" style="162" customWidth="1"/>
    <col min="5771" max="5773" width="9.44140625" style="162" bestFit="1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8.554687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9" width="9.77734375" style="162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0" width="5.88671875" style="162" customWidth="1"/>
    <col min="5991" max="5991" width="10" style="162" customWidth="1"/>
    <col min="5992" max="5992" width="9.5546875" style="162" customWidth="1"/>
    <col min="5993" max="5993" width="7.109375" style="162" customWidth="1"/>
    <col min="5994" max="5994" width="7.21875" style="162" customWidth="1"/>
    <col min="5995" max="5995" width="8.44140625" style="162" customWidth="1"/>
    <col min="5996" max="5996" width="8.88671875" style="162" customWidth="1"/>
    <col min="5997" max="5997" width="8.33203125" style="162" customWidth="1"/>
    <col min="5998" max="5998" width="9.21875" style="162" customWidth="1"/>
    <col min="5999" max="5999" width="7.109375" style="162" customWidth="1"/>
    <col min="6000" max="6000" width="7.6640625" style="162" customWidth="1"/>
    <col min="6001" max="6024" width="0" style="162" hidden="1" customWidth="1"/>
    <col min="6025" max="6025" width="9.109375" style="162" customWidth="1"/>
    <col min="6026" max="6026" width="13.109375" style="162" customWidth="1"/>
    <col min="6027" max="6029" width="9.44140625" style="162" bestFit="1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8.554687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5" width="9.77734375" style="162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6" width="5.88671875" style="162" customWidth="1"/>
    <col min="6247" max="6247" width="10" style="162" customWidth="1"/>
    <col min="6248" max="6248" width="9.5546875" style="162" customWidth="1"/>
    <col min="6249" max="6249" width="7.109375" style="162" customWidth="1"/>
    <col min="6250" max="6250" width="7.21875" style="162" customWidth="1"/>
    <col min="6251" max="6251" width="8.44140625" style="162" customWidth="1"/>
    <col min="6252" max="6252" width="8.88671875" style="162" customWidth="1"/>
    <col min="6253" max="6253" width="8.33203125" style="162" customWidth="1"/>
    <col min="6254" max="6254" width="9.21875" style="162" customWidth="1"/>
    <col min="6255" max="6255" width="7.109375" style="162" customWidth="1"/>
    <col min="6256" max="6256" width="7.6640625" style="162" customWidth="1"/>
    <col min="6257" max="6280" width="0" style="162" hidden="1" customWidth="1"/>
    <col min="6281" max="6281" width="9.109375" style="162" customWidth="1"/>
    <col min="6282" max="6282" width="13.109375" style="162" customWidth="1"/>
    <col min="6283" max="6285" width="9.44140625" style="162" bestFit="1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8.554687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1" width="9.77734375" style="162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2" width="5.88671875" style="162" customWidth="1"/>
    <col min="6503" max="6503" width="10" style="162" customWidth="1"/>
    <col min="6504" max="6504" width="9.5546875" style="162" customWidth="1"/>
    <col min="6505" max="6505" width="7.109375" style="162" customWidth="1"/>
    <col min="6506" max="6506" width="7.21875" style="162" customWidth="1"/>
    <col min="6507" max="6507" width="8.44140625" style="162" customWidth="1"/>
    <col min="6508" max="6508" width="8.88671875" style="162" customWidth="1"/>
    <col min="6509" max="6509" width="8.33203125" style="162" customWidth="1"/>
    <col min="6510" max="6510" width="9.21875" style="162" customWidth="1"/>
    <col min="6511" max="6511" width="7.109375" style="162" customWidth="1"/>
    <col min="6512" max="6512" width="7.6640625" style="162" customWidth="1"/>
    <col min="6513" max="6536" width="0" style="162" hidden="1" customWidth="1"/>
    <col min="6537" max="6537" width="9.109375" style="162" customWidth="1"/>
    <col min="6538" max="6538" width="13.109375" style="162" customWidth="1"/>
    <col min="6539" max="6541" width="9.44140625" style="162" bestFit="1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8.554687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7" width="9.77734375" style="162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58" width="5.88671875" style="162" customWidth="1"/>
    <col min="6759" max="6759" width="10" style="162" customWidth="1"/>
    <col min="6760" max="6760" width="9.5546875" style="162" customWidth="1"/>
    <col min="6761" max="6761" width="7.109375" style="162" customWidth="1"/>
    <col min="6762" max="6762" width="7.21875" style="162" customWidth="1"/>
    <col min="6763" max="6763" width="8.44140625" style="162" customWidth="1"/>
    <col min="6764" max="6764" width="8.88671875" style="162" customWidth="1"/>
    <col min="6765" max="6765" width="8.33203125" style="162" customWidth="1"/>
    <col min="6766" max="6766" width="9.21875" style="162" customWidth="1"/>
    <col min="6767" max="6767" width="7.109375" style="162" customWidth="1"/>
    <col min="6768" max="6768" width="7.6640625" style="162" customWidth="1"/>
    <col min="6769" max="6792" width="0" style="162" hidden="1" customWidth="1"/>
    <col min="6793" max="6793" width="9.109375" style="162" customWidth="1"/>
    <col min="6794" max="6794" width="13.109375" style="162" customWidth="1"/>
    <col min="6795" max="6797" width="9.44140625" style="162" bestFit="1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8.554687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3" width="9.77734375" style="162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4" width="5.88671875" style="162" customWidth="1"/>
    <col min="7015" max="7015" width="10" style="162" customWidth="1"/>
    <col min="7016" max="7016" width="9.5546875" style="162" customWidth="1"/>
    <col min="7017" max="7017" width="7.109375" style="162" customWidth="1"/>
    <col min="7018" max="7018" width="7.21875" style="162" customWidth="1"/>
    <col min="7019" max="7019" width="8.44140625" style="162" customWidth="1"/>
    <col min="7020" max="7020" width="8.88671875" style="162" customWidth="1"/>
    <col min="7021" max="7021" width="8.33203125" style="162" customWidth="1"/>
    <col min="7022" max="7022" width="9.21875" style="162" customWidth="1"/>
    <col min="7023" max="7023" width="7.109375" style="162" customWidth="1"/>
    <col min="7024" max="7024" width="7.6640625" style="162" customWidth="1"/>
    <col min="7025" max="7048" width="0" style="162" hidden="1" customWidth="1"/>
    <col min="7049" max="7049" width="9.109375" style="162" customWidth="1"/>
    <col min="7050" max="7050" width="13.109375" style="162" customWidth="1"/>
    <col min="7051" max="7053" width="9.44140625" style="162" bestFit="1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8.554687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9" width="9.77734375" style="162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0" width="5.88671875" style="162" customWidth="1"/>
    <col min="7271" max="7271" width="10" style="162" customWidth="1"/>
    <col min="7272" max="7272" width="9.5546875" style="162" customWidth="1"/>
    <col min="7273" max="7273" width="7.109375" style="162" customWidth="1"/>
    <col min="7274" max="7274" width="7.21875" style="162" customWidth="1"/>
    <col min="7275" max="7275" width="8.44140625" style="162" customWidth="1"/>
    <col min="7276" max="7276" width="8.88671875" style="162" customWidth="1"/>
    <col min="7277" max="7277" width="8.33203125" style="162" customWidth="1"/>
    <col min="7278" max="7278" width="9.21875" style="162" customWidth="1"/>
    <col min="7279" max="7279" width="7.109375" style="162" customWidth="1"/>
    <col min="7280" max="7280" width="7.6640625" style="162" customWidth="1"/>
    <col min="7281" max="7304" width="0" style="162" hidden="1" customWidth="1"/>
    <col min="7305" max="7305" width="9.109375" style="162" customWidth="1"/>
    <col min="7306" max="7306" width="13.109375" style="162" customWidth="1"/>
    <col min="7307" max="7309" width="9.44140625" style="162" bestFit="1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8.554687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5" width="9.77734375" style="162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6" width="5.88671875" style="162" customWidth="1"/>
    <col min="7527" max="7527" width="10" style="162" customWidth="1"/>
    <col min="7528" max="7528" width="9.5546875" style="162" customWidth="1"/>
    <col min="7529" max="7529" width="7.109375" style="162" customWidth="1"/>
    <col min="7530" max="7530" width="7.21875" style="162" customWidth="1"/>
    <col min="7531" max="7531" width="8.44140625" style="162" customWidth="1"/>
    <col min="7532" max="7532" width="8.88671875" style="162" customWidth="1"/>
    <col min="7533" max="7533" width="8.33203125" style="162" customWidth="1"/>
    <col min="7534" max="7534" width="9.21875" style="162" customWidth="1"/>
    <col min="7535" max="7535" width="7.109375" style="162" customWidth="1"/>
    <col min="7536" max="7536" width="7.6640625" style="162" customWidth="1"/>
    <col min="7537" max="7560" width="0" style="162" hidden="1" customWidth="1"/>
    <col min="7561" max="7561" width="9.109375" style="162" customWidth="1"/>
    <col min="7562" max="7562" width="13.109375" style="162" customWidth="1"/>
    <col min="7563" max="7565" width="9.44140625" style="162" bestFit="1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8.554687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1" width="9.77734375" style="162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2" width="5.88671875" style="162" customWidth="1"/>
    <col min="7783" max="7783" width="10" style="162" customWidth="1"/>
    <col min="7784" max="7784" width="9.5546875" style="162" customWidth="1"/>
    <col min="7785" max="7785" width="7.109375" style="162" customWidth="1"/>
    <col min="7786" max="7786" width="7.21875" style="162" customWidth="1"/>
    <col min="7787" max="7787" width="8.44140625" style="162" customWidth="1"/>
    <col min="7788" max="7788" width="8.88671875" style="162" customWidth="1"/>
    <col min="7789" max="7789" width="8.33203125" style="162" customWidth="1"/>
    <col min="7790" max="7790" width="9.21875" style="162" customWidth="1"/>
    <col min="7791" max="7791" width="7.109375" style="162" customWidth="1"/>
    <col min="7792" max="7792" width="7.6640625" style="162" customWidth="1"/>
    <col min="7793" max="7816" width="0" style="162" hidden="1" customWidth="1"/>
    <col min="7817" max="7817" width="9.109375" style="162" customWidth="1"/>
    <col min="7818" max="7818" width="13.109375" style="162" customWidth="1"/>
    <col min="7819" max="7821" width="9.44140625" style="162" bestFit="1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8.554687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7" width="9.77734375" style="162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38" width="5.88671875" style="162" customWidth="1"/>
    <col min="8039" max="8039" width="10" style="162" customWidth="1"/>
    <col min="8040" max="8040" width="9.5546875" style="162" customWidth="1"/>
    <col min="8041" max="8041" width="7.109375" style="162" customWidth="1"/>
    <col min="8042" max="8042" width="7.21875" style="162" customWidth="1"/>
    <col min="8043" max="8043" width="8.44140625" style="162" customWidth="1"/>
    <col min="8044" max="8044" width="8.88671875" style="162" customWidth="1"/>
    <col min="8045" max="8045" width="8.33203125" style="162" customWidth="1"/>
    <col min="8046" max="8046" width="9.21875" style="162" customWidth="1"/>
    <col min="8047" max="8047" width="7.109375" style="162" customWidth="1"/>
    <col min="8048" max="8048" width="7.6640625" style="162" customWidth="1"/>
    <col min="8049" max="8072" width="0" style="162" hidden="1" customWidth="1"/>
    <col min="8073" max="8073" width="9.109375" style="162" customWidth="1"/>
    <col min="8074" max="8074" width="13.109375" style="162" customWidth="1"/>
    <col min="8075" max="8077" width="9.44140625" style="162" bestFit="1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8.554687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3" width="9.77734375" style="162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4" width="5.88671875" style="162" customWidth="1"/>
    <col min="8295" max="8295" width="10" style="162" customWidth="1"/>
    <col min="8296" max="8296" width="9.5546875" style="162" customWidth="1"/>
    <col min="8297" max="8297" width="7.109375" style="162" customWidth="1"/>
    <col min="8298" max="8298" width="7.21875" style="162" customWidth="1"/>
    <col min="8299" max="8299" width="8.44140625" style="162" customWidth="1"/>
    <col min="8300" max="8300" width="8.88671875" style="162" customWidth="1"/>
    <col min="8301" max="8301" width="8.33203125" style="162" customWidth="1"/>
    <col min="8302" max="8302" width="9.21875" style="162" customWidth="1"/>
    <col min="8303" max="8303" width="7.109375" style="162" customWidth="1"/>
    <col min="8304" max="8304" width="7.6640625" style="162" customWidth="1"/>
    <col min="8305" max="8328" width="0" style="162" hidden="1" customWidth="1"/>
    <col min="8329" max="8329" width="9.109375" style="162" customWidth="1"/>
    <col min="8330" max="8330" width="13.109375" style="162" customWidth="1"/>
    <col min="8331" max="8333" width="9.44140625" style="162" bestFit="1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8.554687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9" width="9.77734375" style="162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0" width="5.88671875" style="162" customWidth="1"/>
    <col min="8551" max="8551" width="10" style="162" customWidth="1"/>
    <col min="8552" max="8552" width="9.5546875" style="162" customWidth="1"/>
    <col min="8553" max="8553" width="7.109375" style="162" customWidth="1"/>
    <col min="8554" max="8554" width="7.21875" style="162" customWidth="1"/>
    <col min="8555" max="8555" width="8.44140625" style="162" customWidth="1"/>
    <col min="8556" max="8556" width="8.88671875" style="162" customWidth="1"/>
    <col min="8557" max="8557" width="8.33203125" style="162" customWidth="1"/>
    <col min="8558" max="8558" width="9.21875" style="162" customWidth="1"/>
    <col min="8559" max="8559" width="7.109375" style="162" customWidth="1"/>
    <col min="8560" max="8560" width="7.6640625" style="162" customWidth="1"/>
    <col min="8561" max="8584" width="0" style="162" hidden="1" customWidth="1"/>
    <col min="8585" max="8585" width="9.109375" style="162" customWidth="1"/>
    <col min="8586" max="8586" width="13.109375" style="162" customWidth="1"/>
    <col min="8587" max="8589" width="9.44140625" style="162" bestFit="1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8.554687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5" width="9.77734375" style="162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6" width="5.88671875" style="162" customWidth="1"/>
    <col min="8807" max="8807" width="10" style="162" customWidth="1"/>
    <col min="8808" max="8808" width="9.5546875" style="162" customWidth="1"/>
    <col min="8809" max="8809" width="7.109375" style="162" customWidth="1"/>
    <col min="8810" max="8810" width="7.21875" style="162" customWidth="1"/>
    <col min="8811" max="8811" width="8.44140625" style="162" customWidth="1"/>
    <col min="8812" max="8812" width="8.88671875" style="162" customWidth="1"/>
    <col min="8813" max="8813" width="8.33203125" style="162" customWidth="1"/>
    <col min="8814" max="8814" width="9.21875" style="162" customWidth="1"/>
    <col min="8815" max="8815" width="7.109375" style="162" customWidth="1"/>
    <col min="8816" max="8816" width="7.6640625" style="162" customWidth="1"/>
    <col min="8817" max="8840" width="0" style="162" hidden="1" customWidth="1"/>
    <col min="8841" max="8841" width="9.109375" style="162" customWidth="1"/>
    <col min="8842" max="8842" width="13.109375" style="162" customWidth="1"/>
    <col min="8843" max="8845" width="9.44140625" style="162" bestFit="1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8.554687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1" width="9.77734375" style="162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2" width="5.88671875" style="162" customWidth="1"/>
    <col min="9063" max="9063" width="10" style="162" customWidth="1"/>
    <col min="9064" max="9064" width="9.5546875" style="162" customWidth="1"/>
    <col min="9065" max="9065" width="7.109375" style="162" customWidth="1"/>
    <col min="9066" max="9066" width="7.21875" style="162" customWidth="1"/>
    <col min="9067" max="9067" width="8.44140625" style="162" customWidth="1"/>
    <col min="9068" max="9068" width="8.88671875" style="162" customWidth="1"/>
    <col min="9069" max="9069" width="8.33203125" style="162" customWidth="1"/>
    <col min="9070" max="9070" width="9.21875" style="162" customWidth="1"/>
    <col min="9071" max="9071" width="7.109375" style="162" customWidth="1"/>
    <col min="9072" max="9072" width="7.6640625" style="162" customWidth="1"/>
    <col min="9073" max="9096" width="0" style="162" hidden="1" customWidth="1"/>
    <col min="9097" max="9097" width="9.109375" style="162" customWidth="1"/>
    <col min="9098" max="9098" width="13.109375" style="162" customWidth="1"/>
    <col min="9099" max="9101" width="9.44140625" style="162" bestFit="1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8.554687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7" width="9.77734375" style="162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18" width="5.88671875" style="162" customWidth="1"/>
    <col min="9319" max="9319" width="10" style="162" customWidth="1"/>
    <col min="9320" max="9320" width="9.5546875" style="162" customWidth="1"/>
    <col min="9321" max="9321" width="7.109375" style="162" customWidth="1"/>
    <col min="9322" max="9322" width="7.21875" style="162" customWidth="1"/>
    <col min="9323" max="9323" width="8.44140625" style="162" customWidth="1"/>
    <col min="9324" max="9324" width="8.88671875" style="162" customWidth="1"/>
    <col min="9325" max="9325" width="8.33203125" style="162" customWidth="1"/>
    <col min="9326" max="9326" width="9.21875" style="162" customWidth="1"/>
    <col min="9327" max="9327" width="7.109375" style="162" customWidth="1"/>
    <col min="9328" max="9328" width="7.6640625" style="162" customWidth="1"/>
    <col min="9329" max="9352" width="0" style="162" hidden="1" customWidth="1"/>
    <col min="9353" max="9353" width="9.109375" style="162" customWidth="1"/>
    <col min="9354" max="9354" width="13.109375" style="162" customWidth="1"/>
    <col min="9355" max="9357" width="9.44140625" style="162" bestFit="1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8.554687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3" width="9.77734375" style="162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4" width="5.88671875" style="162" customWidth="1"/>
    <col min="9575" max="9575" width="10" style="162" customWidth="1"/>
    <col min="9576" max="9576" width="9.5546875" style="162" customWidth="1"/>
    <col min="9577" max="9577" width="7.109375" style="162" customWidth="1"/>
    <col min="9578" max="9578" width="7.21875" style="162" customWidth="1"/>
    <col min="9579" max="9579" width="8.44140625" style="162" customWidth="1"/>
    <col min="9580" max="9580" width="8.88671875" style="162" customWidth="1"/>
    <col min="9581" max="9581" width="8.33203125" style="162" customWidth="1"/>
    <col min="9582" max="9582" width="9.21875" style="162" customWidth="1"/>
    <col min="9583" max="9583" width="7.109375" style="162" customWidth="1"/>
    <col min="9584" max="9584" width="7.6640625" style="162" customWidth="1"/>
    <col min="9585" max="9608" width="0" style="162" hidden="1" customWidth="1"/>
    <col min="9609" max="9609" width="9.109375" style="162" customWidth="1"/>
    <col min="9610" max="9610" width="13.109375" style="162" customWidth="1"/>
    <col min="9611" max="9613" width="9.44140625" style="162" bestFit="1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8.554687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9" width="9.77734375" style="162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0" width="5.88671875" style="162" customWidth="1"/>
    <col min="9831" max="9831" width="10" style="162" customWidth="1"/>
    <col min="9832" max="9832" width="9.5546875" style="162" customWidth="1"/>
    <col min="9833" max="9833" width="7.109375" style="162" customWidth="1"/>
    <col min="9834" max="9834" width="7.21875" style="162" customWidth="1"/>
    <col min="9835" max="9835" width="8.44140625" style="162" customWidth="1"/>
    <col min="9836" max="9836" width="8.88671875" style="162" customWidth="1"/>
    <col min="9837" max="9837" width="8.33203125" style="162" customWidth="1"/>
    <col min="9838" max="9838" width="9.21875" style="162" customWidth="1"/>
    <col min="9839" max="9839" width="7.109375" style="162" customWidth="1"/>
    <col min="9840" max="9840" width="7.6640625" style="162" customWidth="1"/>
    <col min="9841" max="9864" width="0" style="162" hidden="1" customWidth="1"/>
    <col min="9865" max="9865" width="9.109375" style="162" customWidth="1"/>
    <col min="9866" max="9866" width="13.109375" style="162" customWidth="1"/>
    <col min="9867" max="9869" width="9.44140625" style="162" bestFit="1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8.554687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5" width="9.77734375" style="162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6" width="5.88671875" style="162" customWidth="1"/>
    <col min="10087" max="10087" width="10" style="162" customWidth="1"/>
    <col min="10088" max="10088" width="9.5546875" style="162" customWidth="1"/>
    <col min="10089" max="10089" width="7.109375" style="162" customWidth="1"/>
    <col min="10090" max="10090" width="7.21875" style="162" customWidth="1"/>
    <col min="10091" max="10091" width="8.44140625" style="162" customWidth="1"/>
    <col min="10092" max="10092" width="8.88671875" style="162" customWidth="1"/>
    <col min="10093" max="10093" width="8.33203125" style="162" customWidth="1"/>
    <col min="10094" max="10094" width="9.21875" style="162" customWidth="1"/>
    <col min="10095" max="10095" width="7.109375" style="162" customWidth="1"/>
    <col min="10096" max="10096" width="7.6640625" style="162" customWidth="1"/>
    <col min="10097" max="10120" width="0" style="162" hidden="1" customWidth="1"/>
    <col min="10121" max="10121" width="9.109375" style="162" customWidth="1"/>
    <col min="10122" max="10122" width="13.109375" style="162" customWidth="1"/>
    <col min="10123" max="10125" width="9.44140625" style="162" bestFit="1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8.554687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1" width="9.77734375" style="162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2" width="5.88671875" style="162" customWidth="1"/>
    <col min="10343" max="10343" width="10" style="162" customWidth="1"/>
    <col min="10344" max="10344" width="9.5546875" style="162" customWidth="1"/>
    <col min="10345" max="10345" width="7.109375" style="162" customWidth="1"/>
    <col min="10346" max="10346" width="7.21875" style="162" customWidth="1"/>
    <col min="10347" max="10347" width="8.44140625" style="162" customWidth="1"/>
    <col min="10348" max="10348" width="8.88671875" style="162" customWidth="1"/>
    <col min="10349" max="10349" width="8.33203125" style="162" customWidth="1"/>
    <col min="10350" max="10350" width="9.21875" style="162" customWidth="1"/>
    <col min="10351" max="10351" width="7.109375" style="162" customWidth="1"/>
    <col min="10352" max="10352" width="7.6640625" style="162" customWidth="1"/>
    <col min="10353" max="10376" width="0" style="162" hidden="1" customWidth="1"/>
    <col min="10377" max="10377" width="9.109375" style="162" customWidth="1"/>
    <col min="10378" max="10378" width="13.109375" style="162" customWidth="1"/>
    <col min="10379" max="10381" width="9.44140625" style="162" bestFit="1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8.554687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7" width="9.77734375" style="162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598" width="5.88671875" style="162" customWidth="1"/>
    <col min="10599" max="10599" width="10" style="162" customWidth="1"/>
    <col min="10600" max="10600" width="9.5546875" style="162" customWidth="1"/>
    <col min="10601" max="10601" width="7.109375" style="162" customWidth="1"/>
    <col min="10602" max="10602" width="7.21875" style="162" customWidth="1"/>
    <col min="10603" max="10603" width="8.44140625" style="162" customWidth="1"/>
    <col min="10604" max="10604" width="8.88671875" style="162" customWidth="1"/>
    <col min="10605" max="10605" width="8.33203125" style="162" customWidth="1"/>
    <col min="10606" max="10606" width="9.21875" style="162" customWidth="1"/>
    <col min="10607" max="10607" width="7.109375" style="162" customWidth="1"/>
    <col min="10608" max="10608" width="7.6640625" style="162" customWidth="1"/>
    <col min="10609" max="10632" width="0" style="162" hidden="1" customWidth="1"/>
    <col min="10633" max="10633" width="9.109375" style="162" customWidth="1"/>
    <col min="10634" max="10634" width="13.109375" style="162" customWidth="1"/>
    <col min="10635" max="10637" width="9.44140625" style="162" bestFit="1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8.554687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3" width="9.77734375" style="162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4" width="5.88671875" style="162" customWidth="1"/>
    <col min="10855" max="10855" width="10" style="162" customWidth="1"/>
    <col min="10856" max="10856" width="9.5546875" style="162" customWidth="1"/>
    <col min="10857" max="10857" width="7.109375" style="162" customWidth="1"/>
    <col min="10858" max="10858" width="7.21875" style="162" customWidth="1"/>
    <col min="10859" max="10859" width="8.44140625" style="162" customWidth="1"/>
    <col min="10860" max="10860" width="8.88671875" style="162" customWidth="1"/>
    <col min="10861" max="10861" width="8.33203125" style="162" customWidth="1"/>
    <col min="10862" max="10862" width="9.21875" style="162" customWidth="1"/>
    <col min="10863" max="10863" width="7.109375" style="162" customWidth="1"/>
    <col min="10864" max="10864" width="7.6640625" style="162" customWidth="1"/>
    <col min="10865" max="10888" width="0" style="162" hidden="1" customWidth="1"/>
    <col min="10889" max="10889" width="9.109375" style="162" customWidth="1"/>
    <col min="10890" max="10890" width="13.109375" style="162" customWidth="1"/>
    <col min="10891" max="10893" width="9.44140625" style="162" bestFit="1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8.554687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9" width="9.77734375" style="162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0" width="5.88671875" style="162" customWidth="1"/>
    <col min="11111" max="11111" width="10" style="162" customWidth="1"/>
    <col min="11112" max="11112" width="9.5546875" style="162" customWidth="1"/>
    <col min="11113" max="11113" width="7.109375" style="162" customWidth="1"/>
    <col min="11114" max="11114" width="7.21875" style="162" customWidth="1"/>
    <col min="11115" max="11115" width="8.44140625" style="162" customWidth="1"/>
    <col min="11116" max="11116" width="8.88671875" style="162" customWidth="1"/>
    <col min="11117" max="11117" width="8.33203125" style="162" customWidth="1"/>
    <col min="11118" max="11118" width="9.21875" style="162" customWidth="1"/>
    <col min="11119" max="11119" width="7.109375" style="162" customWidth="1"/>
    <col min="11120" max="11120" width="7.6640625" style="162" customWidth="1"/>
    <col min="11121" max="11144" width="0" style="162" hidden="1" customWidth="1"/>
    <col min="11145" max="11145" width="9.109375" style="162" customWidth="1"/>
    <col min="11146" max="11146" width="13.109375" style="162" customWidth="1"/>
    <col min="11147" max="11149" width="9.44140625" style="162" bestFit="1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8.554687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5" width="9.77734375" style="162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6" width="5.88671875" style="162" customWidth="1"/>
    <col min="11367" max="11367" width="10" style="162" customWidth="1"/>
    <col min="11368" max="11368" width="9.5546875" style="162" customWidth="1"/>
    <col min="11369" max="11369" width="7.109375" style="162" customWidth="1"/>
    <col min="11370" max="11370" width="7.21875" style="162" customWidth="1"/>
    <col min="11371" max="11371" width="8.44140625" style="162" customWidth="1"/>
    <col min="11372" max="11372" width="8.88671875" style="162" customWidth="1"/>
    <col min="11373" max="11373" width="8.33203125" style="162" customWidth="1"/>
    <col min="11374" max="11374" width="9.21875" style="162" customWidth="1"/>
    <col min="11375" max="11375" width="7.109375" style="162" customWidth="1"/>
    <col min="11376" max="11376" width="7.6640625" style="162" customWidth="1"/>
    <col min="11377" max="11400" width="0" style="162" hidden="1" customWidth="1"/>
    <col min="11401" max="11401" width="9.109375" style="162" customWidth="1"/>
    <col min="11402" max="11402" width="13.109375" style="162" customWidth="1"/>
    <col min="11403" max="11405" width="9.44140625" style="162" bestFit="1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8.554687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1" width="9.77734375" style="162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2" width="5.88671875" style="162" customWidth="1"/>
    <col min="11623" max="11623" width="10" style="162" customWidth="1"/>
    <col min="11624" max="11624" width="9.5546875" style="162" customWidth="1"/>
    <col min="11625" max="11625" width="7.109375" style="162" customWidth="1"/>
    <col min="11626" max="11626" width="7.21875" style="162" customWidth="1"/>
    <col min="11627" max="11627" width="8.44140625" style="162" customWidth="1"/>
    <col min="11628" max="11628" width="8.88671875" style="162" customWidth="1"/>
    <col min="11629" max="11629" width="8.33203125" style="162" customWidth="1"/>
    <col min="11630" max="11630" width="9.21875" style="162" customWidth="1"/>
    <col min="11631" max="11631" width="7.109375" style="162" customWidth="1"/>
    <col min="11632" max="11632" width="7.6640625" style="162" customWidth="1"/>
    <col min="11633" max="11656" width="0" style="162" hidden="1" customWidth="1"/>
    <col min="11657" max="11657" width="9.109375" style="162" customWidth="1"/>
    <col min="11658" max="11658" width="13.109375" style="162" customWidth="1"/>
    <col min="11659" max="11661" width="9.44140625" style="162" bestFit="1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8.554687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7" width="9.77734375" style="162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78" width="5.88671875" style="162" customWidth="1"/>
    <col min="11879" max="11879" width="10" style="162" customWidth="1"/>
    <col min="11880" max="11880" width="9.5546875" style="162" customWidth="1"/>
    <col min="11881" max="11881" width="7.109375" style="162" customWidth="1"/>
    <col min="11882" max="11882" width="7.21875" style="162" customWidth="1"/>
    <col min="11883" max="11883" width="8.44140625" style="162" customWidth="1"/>
    <col min="11884" max="11884" width="8.88671875" style="162" customWidth="1"/>
    <col min="11885" max="11885" width="8.33203125" style="162" customWidth="1"/>
    <col min="11886" max="11886" width="9.21875" style="162" customWidth="1"/>
    <col min="11887" max="11887" width="7.109375" style="162" customWidth="1"/>
    <col min="11888" max="11888" width="7.6640625" style="162" customWidth="1"/>
    <col min="11889" max="11912" width="0" style="162" hidden="1" customWidth="1"/>
    <col min="11913" max="11913" width="9.109375" style="162" customWidth="1"/>
    <col min="11914" max="11914" width="13.109375" style="162" customWidth="1"/>
    <col min="11915" max="11917" width="9.44140625" style="162" bestFit="1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8.554687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3" width="9.77734375" style="162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4" width="5.88671875" style="162" customWidth="1"/>
    <col min="12135" max="12135" width="10" style="162" customWidth="1"/>
    <col min="12136" max="12136" width="9.5546875" style="162" customWidth="1"/>
    <col min="12137" max="12137" width="7.109375" style="162" customWidth="1"/>
    <col min="12138" max="12138" width="7.21875" style="162" customWidth="1"/>
    <col min="12139" max="12139" width="8.44140625" style="162" customWidth="1"/>
    <col min="12140" max="12140" width="8.88671875" style="162" customWidth="1"/>
    <col min="12141" max="12141" width="8.33203125" style="162" customWidth="1"/>
    <col min="12142" max="12142" width="9.21875" style="162" customWidth="1"/>
    <col min="12143" max="12143" width="7.109375" style="162" customWidth="1"/>
    <col min="12144" max="12144" width="7.6640625" style="162" customWidth="1"/>
    <col min="12145" max="12168" width="0" style="162" hidden="1" customWidth="1"/>
    <col min="12169" max="12169" width="9.109375" style="162" customWidth="1"/>
    <col min="12170" max="12170" width="13.109375" style="162" customWidth="1"/>
    <col min="12171" max="12173" width="9.44140625" style="162" bestFit="1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8.554687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9" width="9.77734375" style="162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0" width="5.88671875" style="162" customWidth="1"/>
    <col min="12391" max="12391" width="10" style="162" customWidth="1"/>
    <col min="12392" max="12392" width="9.5546875" style="162" customWidth="1"/>
    <col min="12393" max="12393" width="7.109375" style="162" customWidth="1"/>
    <col min="12394" max="12394" width="7.21875" style="162" customWidth="1"/>
    <col min="12395" max="12395" width="8.44140625" style="162" customWidth="1"/>
    <col min="12396" max="12396" width="8.88671875" style="162" customWidth="1"/>
    <col min="12397" max="12397" width="8.33203125" style="162" customWidth="1"/>
    <col min="12398" max="12398" width="9.21875" style="162" customWidth="1"/>
    <col min="12399" max="12399" width="7.109375" style="162" customWidth="1"/>
    <col min="12400" max="12400" width="7.6640625" style="162" customWidth="1"/>
    <col min="12401" max="12424" width="0" style="162" hidden="1" customWidth="1"/>
    <col min="12425" max="12425" width="9.109375" style="162" customWidth="1"/>
    <col min="12426" max="12426" width="13.109375" style="162" customWidth="1"/>
    <col min="12427" max="12429" width="9.44140625" style="162" bestFit="1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8.554687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5" width="9.77734375" style="162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6" width="5.88671875" style="162" customWidth="1"/>
    <col min="12647" max="12647" width="10" style="162" customWidth="1"/>
    <col min="12648" max="12648" width="9.5546875" style="162" customWidth="1"/>
    <col min="12649" max="12649" width="7.109375" style="162" customWidth="1"/>
    <col min="12650" max="12650" width="7.21875" style="162" customWidth="1"/>
    <col min="12651" max="12651" width="8.44140625" style="162" customWidth="1"/>
    <col min="12652" max="12652" width="8.88671875" style="162" customWidth="1"/>
    <col min="12653" max="12653" width="8.33203125" style="162" customWidth="1"/>
    <col min="12654" max="12654" width="9.21875" style="162" customWidth="1"/>
    <col min="12655" max="12655" width="7.109375" style="162" customWidth="1"/>
    <col min="12656" max="12656" width="7.6640625" style="162" customWidth="1"/>
    <col min="12657" max="12680" width="0" style="162" hidden="1" customWidth="1"/>
    <col min="12681" max="12681" width="9.109375" style="162" customWidth="1"/>
    <col min="12682" max="12682" width="13.109375" style="162" customWidth="1"/>
    <col min="12683" max="12685" width="9.44140625" style="162" bestFit="1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8.554687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1" width="9.77734375" style="162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2" width="5.88671875" style="162" customWidth="1"/>
    <col min="12903" max="12903" width="10" style="162" customWidth="1"/>
    <col min="12904" max="12904" width="9.5546875" style="162" customWidth="1"/>
    <col min="12905" max="12905" width="7.109375" style="162" customWidth="1"/>
    <col min="12906" max="12906" width="7.21875" style="162" customWidth="1"/>
    <col min="12907" max="12907" width="8.44140625" style="162" customWidth="1"/>
    <col min="12908" max="12908" width="8.88671875" style="162" customWidth="1"/>
    <col min="12909" max="12909" width="8.33203125" style="162" customWidth="1"/>
    <col min="12910" max="12910" width="9.21875" style="162" customWidth="1"/>
    <col min="12911" max="12911" width="7.109375" style="162" customWidth="1"/>
    <col min="12912" max="12912" width="7.6640625" style="162" customWidth="1"/>
    <col min="12913" max="12936" width="0" style="162" hidden="1" customWidth="1"/>
    <col min="12937" max="12937" width="9.109375" style="162" customWidth="1"/>
    <col min="12938" max="12938" width="13.109375" style="162" customWidth="1"/>
    <col min="12939" max="12941" width="9.44140625" style="162" bestFit="1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8.554687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7" width="9.77734375" style="162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58" width="5.88671875" style="162" customWidth="1"/>
    <col min="13159" max="13159" width="10" style="162" customWidth="1"/>
    <col min="13160" max="13160" width="9.5546875" style="162" customWidth="1"/>
    <col min="13161" max="13161" width="7.109375" style="162" customWidth="1"/>
    <col min="13162" max="13162" width="7.21875" style="162" customWidth="1"/>
    <col min="13163" max="13163" width="8.44140625" style="162" customWidth="1"/>
    <col min="13164" max="13164" width="8.88671875" style="162" customWidth="1"/>
    <col min="13165" max="13165" width="8.33203125" style="162" customWidth="1"/>
    <col min="13166" max="13166" width="9.21875" style="162" customWidth="1"/>
    <col min="13167" max="13167" width="7.109375" style="162" customWidth="1"/>
    <col min="13168" max="13168" width="7.6640625" style="162" customWidth="1"/>
    <col min="13169" max="13192" width="0" style="162" hidden="1" customWidth="1"/>
    <col min="13193" max="13193" width="9.109375" style="162" customWidth="1"/>
    <col min="13194" max="13194" width="13.109375" style="162" customWidth="1"/>
    <col min="13195" max="13197" width="9.44140625" style="162" bestFit="1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8.554687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3" width="9.77734375" style="162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4" width="5.88671875" style="162" customWidth="1"/>
    <col min="13415" max="13415" width="10" style="162" customWidth="1"/>
    <col min="13416" max="13416" width="9.5546875" style="162" customWidth="1"/>
    <col min="13417" max="13417" width="7.109375" style="162" customWidth="1"/>
    <col min="13418" max="13418" width="7.21875" style="162" customWidth="1"/>
    <col min="13419" max="13419" width="8.44140625" style="162" customWidth="1"/>
    <col min="13420" max="13420" width="8.88671875" style="162" customWidth="1"/>
    <col min="13421" max="13421" width="8.33203125" style="162" customWidth="1"/>
    <col min="13422" max="13422" width="9.21875" style="162" customWidth="1"/>
    <col min="13423" max="13423" width="7.109375" style="162" customWidth="1"/>
    <col min="13424" max="13424" width="7.6640625" style="162" customWidth="1"/>
    <col min="13425" max="13448" width="0" style="162" hidden="1" customWidth="1"/>
    <col min="13449" max="13449" width="9.109375" style="162" customWidth="1"/>
    <col min="13450" max="13450" width="13.109375" style="162" customWidth="1"/>
    <col min="13451" max="13453" width="9.44140625" style="162" bestFit="1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8.554687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9" width="9.77734375" style="162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0" width="5.88671875" style="162" customWidth="1"/>
    <col min="13671" max="13671" width="10" style="162" customWidth="1"/>
    <col min="13672" max="13672" width="9.5546875" style="162" customWidth="1"/>
    <col min="13673" max="13673" width="7.109375" style="162" customWidth="1"/>
    <col min="13674" max="13674" width="7.21875" style="162" customWidth="1"/>
    <col min="13675" max="13675" width="8.44140625" style="162" customWidth="1"/>
    <col min="13676" max="13676" width="8.88671875" style="162" customWidth="1"/>
    <col min="13677" max="13677" width="8.33203125" style="162" customWidth="1"/>
    <col min="13678" max="13678" width="9.21875" style="162" customWidth="1"/>
    <col min="13679" max="13679" width="7.109375" style="162" customWidth="1"/>
    <col min="13680" max="13680" width="7.6640625" style="162" customWidth="1"/>
    <col min="13681" max="13704" width="0" style="162" hidden="1" customWidth="1"/>
    <col min="13705" max="13705" width="9.109375" style="162" customWidth="1"/>
    <col min="13706" max="13706" width="13.109375" style="162" customWidth="1"/>
    <col min="13707" max="13709" width="9.44140625" style="162" bestFit="1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8.554687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5" width="9.77734375" style="162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6" width="5.88671875" style="162" customWidth="1"/>
    <col min="13927" max="13927" width="10" style="162" customWidth="1"/>
    <col min="13928" max="13928" width="9.5546875" style="162" customWidth="1"/>
    <col min="13929" max="13929" width="7.109375" style="162" customWidth="1"/>
    <col min="13930" max="13930" width="7.21875" style="162" customWidth="1"/>
    <col min="13931" max="13931" width="8.44140625" style="162" customWidth="1"/>
    <col min="13932" max="13932" width="8.88671875" style="162" customWidth="1"/>
    <col min="13933" max="13933" width="8.33203125" style="162" customWidth="1"/>
    <col min="13934" max="13934" width="9.21875" style="162" customWidth="1"/>
    <col min="13935" max="13935" width="7.109375" style="162" customWidth="1"/>
    <col min="13936" max="13936" width="7.6640625" style="162" customWidth="1"/>
    <col min="13937" max="13960" width="0" style="162" hidden="1" customWidth="1"/>
    <col min="13961" max="13961" width="9.109375" style="162" customWidth="1"/>
    <col min="13962" max="13962" width="13.109375" style="162" customWidth="1"/>
    <col min="13963" max="13965" width="9.44140625" style="162" bestFit="1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8.554687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1" width="9.77734375" style="162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2" width="5.88671875" style="162" customWidth="1"/>
    <col min="14183" max="14183" width="10" style="162" customWidth="1"/>
    <col min="14184" max="14184" width="9.5546875" style="162" customWidth="1"/>
    <col min="14185" max="14185" width="7.109375" style="162" customWidth="1"/>
    <col min="14186" max="14186" width="7.21875" style="162" customWidth="1"/>
    <col min="14187" max="14187" width="8.44140625" style="162" customWidth="1"/>
    <col min="14188" max="14188" width="8.88671875" style="162" customWidth="1"/>
    <col min="14189" max="14189" width="8.33203125" style="162" customWidth="1"/>
    <col min="14190" max="14190" width="9.21875" style="162" customWidth="1"/>
    <col min="14191" max="14191" width="7.109375" style="162" customWidth="1"/>
    <col min="14192" max="14192" width="7.6640625" style="162" customWidth="1"/>
    <col min="14193" max="14216" width="0" style="162" hidden="1" customWidth="1"/>
    <col min="14217" max="14217" width="9.109375" style="162" customWidth="1"/>
    <col min="14218" max="14218" width="13.109375" style="162" customWidth="1"/>
    <col min="14219" max="14221" width="9.44140625" style="162" bestFit="1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8.554687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7" width="9.77734375" style="162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38" width="5.88671875" style="162" customWidth="1"/>
    <col min="14439" max="14439" width="10" style="162" customWidth="1"/>
    <col min="14440" max="14440" width="9.5546875" style="162" customWidth="1"/>
    <col min="14441" max="14441" width="7.109375" style="162" customWidth="1"/>
    <col min="14442" max="14442" width="7.21875" style="162" customWidth="1"/>
    <col min="14443" max="14443" width="8.44140625" style="162" customWidth="1"/>
    <col min="14444" max="14444" width="8.88671875" style="162" customWidth="1"/>
    <col min="14445" max="14445" width="8.33203125" style="162" customWidth="1"/>
    <col min="14446" max="14446" width="9.21875" style="162" customWidth="1"/>
    <col min="14447" max="14447" width="7.109375" style="162" customWidth="1"/>
    <col min="14448" max="14448" width="7.6640625" style="162" customWidth="1"/>
    <col min="14449" max="14472" width="0" style="162" hidden="1" customWidth="1"/>
    <col min="14473" max="14473" width="9.109375" style="162" customWidth="1"/>
    <col min="14474" max="14474" width="13.109375" style="162" customWidth="1"/>
    <col min="14475" max="14477" width="9.44140625" style="162" bestFit="1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8.554687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3" width="9.77734375" style="162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4" width="5.88671875" style="162" customWidth="1"/>
    <col min="14695" max="14695" width="10" style="162" customWidth="1"/>
    <col min="14696" max="14696" width="9.5546875" style="162" customWidth="1"/>
    <col min="14697" max="14697" width="7.109375" style="162" customWidth="1"/>
    <col min="14698" max="14698" width="7.21875" style="162" customWidth="1"/>
    <col min="14699" max="14699" width="8.44140625" style="162" customWidth="1"/>
    <col min="14700" max="14700" width="8.88671875" style="162" customWidth="1"/>
    <col min="14701" max="14701" width="8.33203125" style="162" customWidth="1"/>
    <col min="14702" max="14702" width="9.21875" style="162" customWidth="1"/>
    <col min="14703" max="14703" width="7.109375" style="162" customWidth="1"/>
    <col min="14704" max="14704" width="7.6640625" style="162" customWidth="1"/>
    <col min="14705" max="14728" width="0" style="162" hidden="1" customWidth="1"/>
    <col min="14729" max="14729" width="9.109375" style="162" customWidth="1"/>
    <col min="14730" max="14730" width="13.109375" style="162" customWidth="1"/>
    <col min="14731" max="14733" width="9.44140625" style="162" bestFit="1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8.554687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9" width="9.77734375" style="162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0" width="5.88671875" style="162" customWidth="1"/>
    <col min="14951" max="14951" width="10" style="162" customWidth="1"/>
    <col min="14952" max="14952" width="9.5546875" style="162" customWidth="1"/>
    <col min="14953" max="14953" width="7.109375" style="162" customWidth="1"/>
    <col min="14954" max="14954" width="7.21875" style="162" customWidth="1"/>
    <col min="14955" max="14955" width="8.44140625" style="162" customWidth="1"/>
    <col min="14956" max="14956" width="8.88671875" style="162" customWidth="1"/>
    <col min="14957" max="14957" width="8.33203125" style="162" customWidth="1"/>
    <col min="14958" max="14958" width="9.21875" style="162" customWidth="1"/>
    <col min="14959" max="14959" width="7.109375" style="162" customWidth="1"/>
    <col min="14960" max="14960" width="7.6640625" style="162" customWidth="1"/>
    <col min="14961" max="14984" width="0" style="162" hidden="1" customWidth="1"/>
    <col min="14985" max="14985" width="9.109375" style="162" customWidth="1"/>
    <col min="14986" max="14986" width="13.109375" style="162" customWidth="1"/>
    <col min="14987" max="14989" width="9.44140625" style="162" bestFit="1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8.554687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5" width="9.77734375" style="162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6" width="5.88671875" style="162" customWidth="1"/>
    <col min="15207" max="15207" width="10" style="162" customWidth="1"/>
    <col min="15208" max="15208" width="9.5546875" style="162" customWidth="1"/>
    <col min="15209" max="15209" width="7.109375" style="162" customWidth="1"/>
    <col min="15210" max="15210" width="7.21875" style="162" customWidth="1"/>
    <col min="15211" max="15211" width="8.44140625" style="162" customWidth="1"/>
    <col min="15212" max="15212" width="8.88671875" style="162" customWidth="1"/>
    <col min="15213" max="15213" width="8.33203125" style="162" customWidth="1"/>
    <col min="15214" max="15214" width="9.21875" style="162" customWidth="1"/>
    <col min="15215" max="15215" width="7.109375" style="162" customWidth="1"/>
    <col min="15216" max="15216" width="7.6640625" style="162" customWidth="1"/>
    <col min="15217" max="15240" width="0" style="162" hidden="1" customWidth="1"/>
    <col min="15241" max="15241" width="9.109375" style="162" customWidth="1"/>
    <col min="15242" max="15242" width="13.109375" style="162" customWidth="1"/>
    <col min="15243" max="15245" width="9.44140625" style="162" bestFit="1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8.554687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1" width="9.77734375" style="162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2" width="5.88671875" style="162" customWidth="1"/>
    <col min="15463" max="15463" width="10" style="162" customWidth="1"/>
    <col min="15464" max="15464" width="9.5546875" style="162" customWidth="1"/>
    <col min="15465" max="15465" width="7.109375" style="162" customWidth="1"/>
    <col min="15466" max="15466" width="7.21875" style="162" customWidth="1"/>
    <col min="15467" max="15467" width="8.44140625" style="162" customWidth="1"/>
    <col min="15468" max="15468" width="8.88671875" style="162" customWidth="1"/>
    <col min="15469" max="15469" width="8.33203125" style="162" customWidth="1"/>
    <col min="15470" max="15470" width="9.21875" style="162" customWidth="1"/>
    <col min="15471" max="15471" width="7.109375" style="162" customWidth="1"/>
    <col min="15472" max="15472" width="7.6640625" style="162" customWidth="1"/>
    <col min="15473" max="15496" width="0" style="162" hidden="1" customWidth="1"/>
    <col min="15497" max="15497" width="9.109375" style="162" customWidth="1"/>
    <col min="15498" max="15498" width="13.109375" style="162" customWidth="1"/>
    <col min="15499" max="15501" width="9.44140625" style="162" bestFit="1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8.554687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7" width="9.77734375" style="162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18" width="5.88671875" style="162" customWidth="1"/>
    <col min="15719" max="15719" width="10" style="162" customWidth="1"/>
    <col min="15720" max="15720" width="9.5546875" style="162" customWidth="1"/>
    <col min="15721" max="15721" width="7.109375" style="162" customWidth="1"/>
    <col min="15722" max="15722" width="7.21875" style="162" customWidth="1"/>
    <col min="15723" max="15723" width="8.44140625" style="162" customWidth="1"/>
    <col min="15724" max="15724" width="8.88671875" style="162" customWidth="1"/>
    <col min="15725" max="15725" width="8.33203125" style="162" customWidth="1"/>
    <col min="15726" max="15726" width="9.21875" style="162" customWidth="1"/>
    <col min="15727" max="15727" width="7.109375" style="162" customWidth="1"/>
    <col min="15728" max="15728" width="7.6640625" style="162" customWidth="1"/>
    <col min="15729" max="15752" width="0" style="162" hidden="1" customWidth="1"/>
    <col min="15753" max="15753" width="9.109375" style="162" customWidth="1"/>
    <col min="15754" max="15754" width="13.109375" style="162" customWidth="1"/>
    <col min="15755" max="15757" width="9.44140625" style="162" bestFit="1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8.554687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3" width="9.77734375" style="162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4" width="5.88671875" style="162" customWidth="1"/>
    <col min="15975" max="15975" width="10" style="162" customWidth="1"/>
    <col min="15976" max="15976" width="9.5546875" style="162" customWidth="1"/>
    <col min="15977" max="15977" width="7.109375" style="162" customWidth="1"/>
    <col min="15978" max="15978" width="7.21875" style="162" customWidth="1"/>
    <col min="15979" max="15979" width="8.44140625" style="162" customWidth="1"/>
    <col min="15980" max="15980" width="8.88671875" style="162" customWidth="1"/>
    <col min="15981" max="15981" width="8.33203125" style="162" customWidth="1"/>
    <col min="15982" max="15982" width="9.21875" style="162" customWidth="1"/>
    <col min="15983" max="15983" width="7.109375" style="162" customWidth="1"/>
    <col min="15984" max="15984" width="7.6640625" style="162" customWidth="1"/>
    <col min="15985" max="16008" width="0" style="162" hidden="1" customWidth="1"/>
    <col min="16009" max="16009" width="9.109375" style="162" customWidth="1"/>
    <col min="16010" max="16010" width="13.109375" style="162" customWidth="1"/>
    <col min="16011" max="16013" width="9.44140625" style="162" bestFit="1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8.554687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9" width="9.77734375" style="162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0" width="5.88671875" style="162" customWidth="1"/>
    <col min="16231" max="16231" width="10" style="162" customWidth="1"/>
    <col min="16232" max="16232" width="9.5546875" style="162" customWidth="1"/>
    <col min="16233" max="16233" width="7.109375" style="162" customWidth="1"/>
    <col min="16234" max="16234" width="7.21875" style="162" customWidth="1"/>
    <col min="16235" max="16235" width="8.44140625" style="162" customWidth="1"/>
    <col min="16236" max="16236" width="8.88671875" style="162" customWidth="1"/>
    <col min="16237" max="16237" width="8.33203125" style="162" customWidth="1"/>
    <col min="16238" max="16238" width="9.21875" style="162" customWidth="1"/>
    <col min="16239" max="16239" width="7.109375" style="162" customWidth="1"/>
    <col min="16240" max="16240" width="7.6640625" style="162" customWidth="1"/>
    <col min="16241" max="16264" width="0" style="162" hidden="1" customWidth="1"/>
    <col min="16265" max="16265" width="9.109375" style="162" customWidth="1"/>
    <col min="16266" max="16266" width="13.109375" style="162" customWidth="1"/>
    <col min="16267" max="16269" width="9.44140625" style="162" bestFit="1" customWidth="1"/>
    <col min="16270" max="16384" width="9.109375" style="162"/>
  </cols>
  <sheetData>
    <row r="1" spans="1:149" s="4" customFormat="1" ht="73.5" customHeight="1" x14ac:dyDescent="0.25">
      <c r="A1" s="1"/>
      <c r="B1" s="545" t="s">
        <v>136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210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215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208" t="s">
        <v>38</v>
      </c>
      <c r="D3" s="216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211"/>
      <c r="U3" s="217"/>
      <c r="V3" s="218"/>
      <c r="W3" s="13" t="s">
        <v>43</v>
      </c>
      <c r="X3" s="218" t="s">
        <v>44</v>
      </c>
      <c r="Y3" s="218" t="s">
        <v>45</v>
      </c>
      <c r="Z3" s="14"/>
      <c r="AA3" s="14"/>
      <c r="AB3" s="14"/>
      <c r="AC3" s="219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220" t="s">
        <v>51</v>
      </c>
      <c r="E4" s="216" t="s">
        <v>50</v>
      </c>
      <c r="F4" s="216" t="s">
        <v>51</v>
      </c>
      <c r="G4" s="216" t="s">
        <v>70</v>
      </c>
      <c r="H4" s="216" t="s">
        <v>71</v>
      </c>
      <c r="I4" s="216" t="s">
        <v>50</v>
      </c>
      <c r="J4" s="216" t="s">
        <v>51</v>
      </c>
      <c r="K4" s="219" t="s">
        <v>50</v>
      </c>
      <c r="L4" s="219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209" t="s">
        <v>51</v>
      </c>
      <c r="S4" s="209" t="s">
        <v>70</v>
      </c>
      <c r="T4" s="209" t="s">
        <v>71</v>
      </c>
      <c r="U4" s="207" t="s">
        <v>50</v>
      </c>
      <c r="V4" s="207" t="s">
        <v>51</v>
      </c>
      <c r="W4" s="14" t="s">
        <v>73</v>
      </c>
      <c r="X4" s="207" t="s">
        <v>74</v>
      </c>
      <c r="Y4" s="21"/>
      <c r="Z4" s="14" t="s">
        <v>50</v>
      </c>
      <c r="AA4" s="14" t="s">
        <v>51</v>
      </c>
      <c r="AB4" s="14" t="s">
        <v>50</v>
      </c>
      <c r="AC4" s="219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212" t="s">
        <v>39</v>
      </c>
      <c r="BF4" s="214" t="s">
        <v>76</v>
      </c>
      <c r="BG4" s="28" t="s">
        <v>60</v>
      </c>
      <c r="BH4" s="29" t="s">
        <v>50</v>
      </c>
      <c r="BI4" s="212" t="s">
        <v>51</v>
      </c>
      <c r="BJ4" s="212" t="s">
        <v>70</v>
      </c>
      <c r="BK4" s="212" t="s">
        <v>77</v>
      </c>
      <c r="BL4" s="30" t="s">
        <v>50</v>
      </c>
      <c r="BM4" s="220" t="s">
        <v>51</v>
      </c>
      <c r="BN4" s="220" t="s">
        <v>70</v>
      </c>
      <c r="BO4" s="212" t="s">
        <v>78</v>
      </c>
      <c r="BP4" s="29" t="s">
        <v>50</v>
      </c>
      <c r="BQ4" s="31" t="s">
        <v>51</v>
      </c>
      <c r="BR4" s="220" t="s">
        <v>70</v>
      </c>
      <c r="BS4" s="212" t="s">
        <v>78</v>
      </c>
      <c r="BT4" s="32" t="s">
        <v>79</v>
      </c>
      <c r="BU4" s="32" t="s">
        <v>80</v>
      </c>
      <c r="BV4" s="25" t="s">
        <v>51</v>
      </c>
      <c r="BW4" s="212" t="s">
        <v>70</v>
      </c>
      <c r="BX4" s="212" t="s">
        <v>81</v>
      </c>
      <c r="BY4" s="484"/>
      <c r="BZ4" s="214" t="s">
        <v>82</v>
      </c>
      <c r="CA4" s="214" t="s">
        <v>83</v>
      </c>
      <c r="CB4" s="484"/>
      <c r="CC4" s="484"/>
      <c r="CD4" s="212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212" t="s">
        <v>90</v>
      </c>
      <c r="CO4" s="212" t="s">
        <v>91</v>
      </c>
      <c r="CP4" s="24" t="s">
        <v>92</v>
      </c>
      <c r="CQ4" s="212" t="s">
        <v>93</v>
      </c>
      <c r="CR4" s="24" t="s">
        <v>94</v>
      </c>
      <c r="CS4" s="24" t="s">
        <v>95</v>
      </c>
      <c r="CT4" s="212" t="s">
        <v>96</v>
      </c>
      <c r="CU4" s="25" t="s">
        <v>97</v>
      </c>
      <c r="CV4" s="213" t="s">
        <v>50</v>
      </c>
      <c r="CW4" s="213" t="s">
        <v>51</v>
      </c>
      <c r="CX4" s="213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212" t="s">
        <v>99</v>
      </c>
      <c r="DK4" s="212" t="s">
        <v>100</v>
      </c>
      <c r="DL4" s="212" t="s">
        <v>101</v>
      </c>
      <c r="DM4" s="220" t="s">
        <v>83</v>
      </c>
      <c r="DN4" s="220" t="s">
        <v>102</v>
      </c>
      <c r="DO4" s="212" t="s">
        <v>99</v>
      </c>
      <c r="DP4" s="212" t="s">
        <v>100</v>
      </c>
      <c r="DQ4" s="212" t="s">
        <v>101</v>
      </c>
      <c r="DR4" s="220" t="s">
        <v>83</v>
      </c>
      <c r="DS4" s="220" t="s">
        <v>102</v>
      </c>
      <c r="DT4" s="212" t="s">
        <v>99</v>
      </c>
      <c r="DU4" s="212" t="s">
        <v>103</v>
      </c>
      <c r="DV4" s="212" t="s">
        <v>101</v>
      </c>
      <c r="DW4" s="220" t="s">
        <v>83</v>
      </c>
      <c r="DX4" s="220" t="s">
        <v>102</v>
      </c>
      <c r="DY4" s="212" t="s">
        <v>99</v>
      </c>
      <c r="DZ4" s="212" t="s">
        <v>101</v>
      </c>
      <c r="EA4" s="220" t="s">
        <v>83</v>
      </c>
      <c r="EB4" s="220" t="s">
        <v>102</v>
      </c>
      <c r="EC4" s="214" t="s">
        <v>99</v>
      </c>
      <c r="ED4" s="214" t="s">
        <v>101</v>
      </c>
      <c r="EE4" s="28" t="s">
        <v>83</v>
      </c>
      <c r="EF4" s="220" t="s">
        <v>102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8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3350</v>
      </c>
      <c r="BP5" s="53">
        <v>8000</v>
      </c>
      <c r="BQ5" s="55">
        <v>28742</v>
      </c>
      <c r="BR5" s="55">
        <f>BQ5/BP5*100</f>
        <v>359.27500000000003</v>
      </c>
      <c r="BS5" s="55">
        <f t="shared" ref="BS5:BS26" si="4">BQ5-EJ5</f>
        <v>28742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1628</v>
      </c>
      <c r="CA5" s="38">
        <v>3619</v>
      </c>
      <c r="CB5" s="56">
        <f>((BM5*0.45)+(BQ5*0.34)+(BV5/1.33*0.18)+(CA5*0.2))/DI5*10</f>
        <v>30.644830227214705</v>
      </c>
      <c r="CC5" s="57">
        <f>(BO5*0.45+BS5*0.35+(BX5/1.33*0.17))/DI5*10</f>
        <v>29.530763339290267</v>
      </c>
      <c r="CD5" s="57">
        <v>23.1</v>
      </c>
      <c r="CE5" s="43">
        <v>1013</v>
      </c>
      <c r="CF5" s="43"/>
      <c r="CG5" s="45">
        <v>1500</v>
      </c>
      <c r="CH5" s="43">
        <v>561</v>
      </c>
      <c r="CI5" s="58">
        <v>6604</v>
      </c>
      <c r="CJ5" s="59">
        <f>CL5+CN5</f>
        <v>4871</v>
      </c>
      <c r="CK5" s="60">
        <v>200</v>
      </c>
      <c r="CL5" s="43">
        <v>414</v>
      </c>
      <c r="CM5" s="43">
        <v>70</v>
      </c>
      <c r="CN5" s="43">
        <v>4457</v>
      </c>
      <c r="CO5" s="43">
        <f>CN5-EL5</f>
        <v>0</v>
      </c>
      <c r="CP5" s="43">
        <v>13269</v>
      </c>
      <c r="CQ5" s="43">
        <f>CP5-EM5</f>
        <v>0</v>
      </c>
      <c r="CR5" s="61">
        <f t="shared" ref="CR5:CR29" si="6">CP5/CN5*10</f>
        <v>29.771146511106124</v>
      </c>
      <c r="CS5" s="62">
        <v>400</v>
      </c>
      <c r="CT5" s="63">
        <f t="shared" ref="CT5:CT24" si="7">CJ5/CI5*100</f>
        <v>73.758328285887345</v>
      </c>
      <c r="CU5" s="64"/>
      <c r="CV5" s="64"/>
      <c r="CW5" s="64"/>
      <c r="CX5" s="64"/>
      <c r="CY5" s="65">
        <v>5000</v>
      </c>
      <c r="CZ5" s="64">
        <v>1134</v>
      </c>
      <c r="DA5" s="66">
        <f>CZ5/CY5*100</f>
        <v>22.68</v>
      </c>
      <c r="DB5" s="64">
        <f>CZ5-EN5</f>
        <v>0</v>
      </c>
      <c r="DC5" s="62">
        <v>384</v>
      </c>
      <c r="DD5" s="64">
        <v>384</v>
      </c>
      <c r="DE5" s="62">
        <v>1383</v>
      </c>
      <c r="DF5" s="64">
        <v>1006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/>
      <c r="EI5" s="51"/>
      <c r="EJ5" s="70"/>
      <c r="EK5" s="51"/>
      <c r="EL5" s="51">
        <v>4457</v>
      </c>
      <c r="EM5" s="51">
        <v>13269</v>
      </c>
      <c r="EN5" s="51">
        <v>1134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6" si="8">CL6+CN6</f>
        <v>866</v>
      </c>
      <c r="CK6" s="60"/>
      <c r="CL6" s="43"/>
      <c r="CM6" s="43"/>
      <c r="CN6" s="43">
        <v>866</v>
      </c>
      <c r="CO6" s="43">
        <f t="shared" ref="CO6:CO26" si="9">CN6-EL6</f>
        <v>205</v>
      </c>
      <c r="CP6" s="43">
        <v>1640</v>
      </c>
      <c r="CQ6" s="43">
        <f t="shared" ref="CQ6:CQ26" si="10">CP6-EM6</f>
        <v>410</v>
      </c>
      <c r="CR6" s="61">
        <f t="shared" si="6"/>
        <v>18.937644341801384</v>
      </c>
      <c r="CS6" s="62"/>
      <c r="CT6" s="63">
        <f t="shared" si="7"/>
        <v>96.651785714285708</v>
      </c>
      <c r="CU6" s="64">
        <v>15</v>
      </c>
      <c r="CV6" s="66"/>
      <c r="CW6" s="66"/>
      <c r="CX6" s="66"/>
      <c r="CY6" s="65">
        <v>896</v>
      </c>
      <c r="CZ6" s="78"/>
      <c r="DA6" s="66">
        <f t="shared" ref="DA6:DA29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/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>
        <v>661</v>
      </c>
      <c r="EM6" s="51">
        <v>1230</v>
      </c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29" si="16">BV7/BU7*100</f>
        <v>64.769230769230774</v>
      </c>
      <c r="BX7" s="54">
        <f t="shared" si="5"/>
        <v>8420</v>
      </c>
      <c r="BY7" s="55">
        <v>1210</v>
      </c>
      <c r="BZ7" s="43">
        <v>710</v>
      </c>
      <c r="CA7" s="43">
        <v>1310</v>
      </c>
      <c r="CB7" s="56">
        <f t="shared" ref="CB7:CB20" si="17">((BM7*0.45)+(BQ7*0.34)+(BV7/1.33*0.18)+(CA7*0.2))/DI7*10</f>
        <v>27.518122179246962</v>
      </c>
      <c r="CC7" s="57">
        <f t="shared" ref="CC7:CC20" si="18">(BO7*0.45+BS7*0.35+(BX7/1.33*0.17))/DI7*10</f>
        <v>25.877262021164377</v>
      </c>
      <c r="CD7" s="57">
        <v>18.899999999999999</v>
      </c>
      <c r="CE7" s="43">
        <v>521</v>
      </c>
      <c r="CF7" s="43">
        <v>2</v>
      </c>
      <c r="CG7" s="45">
        <v>521</v>
      </c>
      <c r="CH7" s="43">
        <v>313</v>
      </c>
      <c r="CI7" s="58">
        <v>1788</v>
      </c>
      <c r="CJ7" s="59">
        <f t="shared" si="8"/>
        <v>1602</v>
      </c>
      <c r="CK7" s="60">
        <v>286</v>
      </c>
      <c r="CL7" s="43">
        <v>250</v>
      </c>
      <c r="CM7" s="43"/>
      <c r="CN7" s="43">
        <v>1352</v>
      </c>
      <c r="CO7" s="43">
        <f t="shared" si="9"/>
        <v>20</v>
      </c>
      <c r="CP7" s="43">
        <v>4425</v>
      </c>
      <c r="CQ7" s="43">
        <f t="shared" si="10"/>
        <v>76</v>
      </c>
      <c r="CR7" s="61">
        <f t="shared" si="6"/>
        <v>32.729289940828401</v>
      </c>
      <c r="CS7" s="62">
        <v>101</v>
      </c>
      <c r="CT7" s="63">
        <f t="shared" si="7"/>
        <v>89.597315436241615</v>
      </c>
      <c r="CU7" s="64">
        <v>5</v>
      </c>
      <c r="CV7" s="66"/>
      <c r="CW7" s="66"/>
      <c r="CX7" s="66"/>
      <c r="CY7" s="65">
        <v>1700</v>
      </c>
      <c r="CZ7" s="65">
        <v>705</v>
      </c>
      <c r="DA7" s="66">
        <f t="shared" si="11"/>
        <v>41.470588235294123</v>
      </c>
      <c r="DB7" s="64">
        <f t="shared" si="12"/>
        <v>35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/>
      <c r="EI7" s="51"/>
      <c r="EJ7" s="70"/>
      <c r="EK7" s="51"/>
      <c r="EL7" s="51">
        <v>1332</v>
      </c>
      <c r="EM7" s="51">
        <v>4349</v>
      </c>
      <c r="EN7" s="51">
        <v>670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115</v>
      </c>
      <c r="CA8" s="38">
        <v>85</v>
      </c>
      <c r="CB8" s="56">
        <f t="shared" si="17"/>
        <v>22.810152636099268</v>
      </c>
      <c r="CC8" s="57">
        <f t="shared" si="18"/>
        <v>22.027491072370307</v>
      </c>
      <c r="CD8" s="57">
        <v>17.7</v>
      </c>
      <c r="CE8" s="43">
        <v>300</v>
      </c>
      <c r="CF8" s="43">
        <v>1</v>
      </c>
      <c r="CG8" s="45">
        <v>423</v>
      </c>
      <c r="CH8" s="43">
        <v>215</v>
      </c>
      <c r="CI8" s="58">
        <v>634</v>
      </c>
      <c r="CJ8" s="59">
        <f t="shared" si="8"/>
        <v>534</v>
      </c>
      <c r="CK8" s="60"/>
      <c r="CL8" s="43">
        <v>244</v>
      </c>
      <c r="CM8" s="43"/>
      <c r="CN8" s="43">
        <v>290</v>
      </c>
      <c r="CO8" s="43">
        <f t="shared" si="9"/>
        <v>5</v>
      </c>
      <c r="CP8" s="43">
        <v>320</v>
      </c>
      <c r="CQ8" s="43">
        <f t="shared" si="10"/>
        <v>5</v>
      </c>
      <c r="CR8" s="61">
        <f t="shared" si="6"/>
        <v>11.03448275862069</v>
      </c>
      <c r="CS8" s="62">
        <v>10</v>
      </c>
      <c r="CT8" s="63">
        <f t="shared" si="7"/>
        <v>84.227129337539424</v>
      </c>
      <c r="CU8" s="64">
        <v>1</v>
      </c>
      <c r="CV8" s="64"/>
      <c r="CW8" s="64"/>
      <c r="CX8" s="64"/>
      <c r="CY8" s="65">
        <v>530</v>
      </c>
      <c r="CZ8" s="65">
        <v>265</v>
      </c>
      <c r="DA8" s="66">
        <f t="shared" si="11"/>
        <v>50</v>
      </c>
      <c r="DB8" s="64">
        <f t="shared" si="12"/>
        <v>20</v>
      </c>
      <c r="DC8" s="62">
        <v>93</v>
      </c>
      <c r="DD8" s="64"/>
      <c r="DE8" s="62">
        <v>106</v>
      </c>
      <c r="DF8" s="64">
        <v>20</v>
      </c>
      <c r="DG8" s="67"/>
      <c r="DH8" s="67"/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/>
      <c r="EI8" s="51"/>
      <c r="EJ8" s="51"/>
      <c r="EK8" s="51"/>
      <c r="EL8" s="51">
        <v>285</v>
      </c>
      <c r="EM8" s="51">
        <v>315</v>
      </c>
      <c r="EN8" s="51">
        <v>245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650</v>
      </c>
      <c r="CA9" s="38">
        <v>394</v>
      </c>
      <c r="CB9" s="56">
        <f t="shared" si="17"/>
        <v>26.722515472354353</v>
      </c>
      <c r="CC9" s="57">
        <f t="shared" si="18"/>
        <v>24.855429389801031</v>
      </c>
      <c r="CD9" s="57">
        <v>18.100000000000001</v>
      </c>
      <c r="CE9" s="43">
        <v>339</v>
      </c>
      <c r="CF9" s="43"/>
      <c r="CG9" s="45">
        <v>480</v>
      </c>
      <c r="CH9" s="43">
        <v>233</v>
      </c>
      <c r="CI9" s="58">
        <v>1880</v>
      </c>
      <c r="CJ9" s="59">
        <f t="shared" si="8"/>
        <v>1192</v>
      </c>
      <c r="CK9" s="60"/>
      <c r="CL9" s="43">
        <v>20</v>
      </c>
      <c r="CM9" s="43"/>
      <c r="CN9" s="43">
        <v>1172</v>
      </c>
      <c r="CO9" s="43">
        <f t="shared" si="9"/>
        <v>0</v>
      </c>
      <c r="CP9" s="43">
        <v>2595</v>
      </c>
      <c r="CQ9" s="43">
        <f t="shared" si="10"/>
        <v>0</v>
      </c>
      <c r="CR9" s="61">
        <f t="shared" si="6"/>
        <v>22.141638225255971</v>
      </c>
      <c r="CS9" s="62">
        <v>95</v>
      </c>
      <c r="CT9" s="63">
        <f t="shared" si="7"/>
        <v>63.404255319148938</v>
      </c>
      <c r="CU9" s="64"/>
      <c r="CV9" s="64"/>
      <c r="CW9" s="64"/>
      <c r="CX9" s="64"/>
      <c r="CY9" s="65">
        <v>1100</v>
      </c>
      <c r="CZ9" s="64">
        <v>591</v>
      </c>
      <c r="DA9" s="66">
        <f t="shared" si="11"/>
        <v>53.727272727272727</v>
      </c>
      <c r="DB9" s="64">
        <f t="shared" si="12"/>
        <v>0</v>
      </c>
      <c r="DC9" s="62">
        <v>99</v>
      </c>
      <c r="DD9" s="64">
        <v>99</v>
      </c>
      <c r="DE9" s="62">
        <v>363</v>
      </c>
      <c r="DF9" s="64">
        <v>243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/>
      <c r="EI9" s="51"/>
      <c r="EJ9" s="51"/>
      <c r="EK9" s="51"/>
      <c r="EL9" s="51">
        <v>1172</v>
      </c>
      <c r="EM9" s="51">
        <v>2595</v>
      </c>
      <c r="EN9" s="51">
        <v>591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429</v>
      </c>
      <c r="CA10" s="38">
        <v>470</v>
      </c>
      <c r="CB10" s="56">
        <f t="shared" si="17"/>
        <v>23.905996758508916</v>
      </c>
      <c r="CC10" s="57">
        <f t="shared" si="18"/>
        <v>23.0064829821718</v>
      </c>
      <c r="CD10" s="57">
        <v>15.2</v>
      </c>
      <c r="CE10" s="43">
        <v>90</v>
      </c>
      <c r="CF10" s="43">
        <v>1</v>
      </c>
      <c r="CG10" s="45">
        <v>140</v>
      </c>
      <c r="CH10" s="43">
        <v>90</v>
      </c>
      <c r="CI10" s="58">
        <v>760</v>
      </c>
      <c r="CJ10" s="59">
        <f t="shared" si="8"/>
        <v>583</v>
      </c>
      <c r="CK10" s="60"/>
      <c r="CL10" s="43">
        <v>45</v>
      </c>
      <c r="CM10" s="43"/>
      <c r="CN10" s="43">
        <v>538</v>
      </c>
      <c r="CO10" s="43">
        <f t="shared" si="9"/>
        <v>0</v>
      </c>
      <c r="CP10" s="43">
        <v>1412</v>
      </c>
      <c r="CQ10" s="43">
        <f t="shared" si="10"/>
        <v>0</v>
      </c>
      <c r="CR10" s="61">
        <f t="shared" si="6"/>
        <v>26.245353159851298</v>
      </c>
      <c r="CS10" s="62">
        <v>35</v>
      </c>
      <c r="CT10" s="63">
        <f t="shared" si="7"/>
        <v>76.71052631578948</v>
      </c>
      <c r="CU10" s="64"/>
      <c r="CV10" s="66"/>
      <c r="CW10" s="66"/>
      <c r="CX10" s="66"/>
      <c r="CY10" s="65">
        <v>800</v>
      </c>
      <c r="CZ10" s="64">
        <v>310</v>
      </c>
      <c r="DA10" s="64">
        <f t="shared" si="11"/>
        <v>38.75</v>
      </c>
      <c r="DB10" s="64">
        <f t="shared" si="12"/>
        <v>10</v>
      </c>
      <c r="DC10" s="62">
        <v>30</v>
      </c>
      <c r="DD10" s="64">
        <v>10</v>
      </c>
      <c r="DE10" s="62">
        <v>180</v>
      </c>
      <c r="DF10" s="64">
        <v>220</v>
      </c>
      <c r="DG10" s="67"/>
      <c r="DH10" s="67"/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/>
      <c r="EI10" s="51"/>
      <c r="EJ10" s="51"/>
      <c r="EK10" s="51"/>
      <c r="EL10" s="51">
        <v>538</v>
      </c>
      <c r="EM10" s="51">
        <v>1412</v>
      </c>
      <c r="EN10" s="51">
        <v>300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380</v>
      </c>
      <c r="CA11" s="38">
        <v>440</v>
      </c>
      <c r="CB11" s="56">
        <f t="shared" si="17"/>
        <v>21.591849624060153</v>
      </c>
      <c r="CC11" s="57">
        <f t="shared" si="18"/>
        <v>19.025413533834588</v>
      </c>
      <c r="CD11" s="57">
        <v>12.2</v>
      </c>
      <c r="CE11" s="80">
        <v>70</v>
      </c>
      <c r="CF11" s="43"/>
      <c r="CG11" s="45">
        <v>70</v>
      </c>
      <c r="CH11" s="80">
        <v>70</v>
      </c>
      <c r="CI11" s="58">
        <v>590</v>
      </c>
      <c r="CJ11" s="59">
        <f t="shared" si="8"/>
        <v>530</v>
      </c>
      <c r="CK11" s="60"/>
      <c r="CL11" s="43">
        <v>45</v>
      </c>
      <c r="CM11" s="43"/>
      <c r="CN11" s="43">
        <v>485</v>
      </c>
      <c r="CO11" s="43">
        <f t="shared" si="9"/>
        <v>0</v>
      </c>
      <c r="CP11" s="43">
        <v>1250</v>
      </c>
      <c r="CQ11" s="43">
        <f t="shared" si="10"/>
        <v>0</v>
      </c>
      <c r="CR11" s="61">
        <f t="shared" si="6"/>
        <v>25.773195876288661</v>
      </c>
      <c r="CS11" s="62">
        <v>40</v>
      </c>
      <c r="CT11" s="63">
        <f t="shared" si="7"/>
        <v>89.830508474576277</v>
      </c>
      <c r="CU11" s="64"/>
      <c r="CV11" s="66"/>
      <c r="CW11" s="66"/>
      <c r="CX11" s="66"/>
      <c r="CY11" s="65">
        <v>500</v>
      </c>
      <c r="CZ11" s="64">
        <v>220</v>
      </c>
      <c r="DA11" s="66">
        <f t="shared" si="11"/>
        <v>44</v>
      </c>
      <c r="DB11" s="64">
        <f t="shared" si="12"/>
        <v>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/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/>
      <c r="EI11" s="51"/>
      <c r="EJ11" s="51"/>
      <c r="EK11" s="51"/>
      <c r="EL11" s="51">
        <v>485</v>
      </c>
      <c r="EM11" s="51">
        <v>1250</v>
      </c>
      <c r="EN11" s="51">
        <v>220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380</v>
      </c>
      <c r="CA12" s="38">
        <v>768</v>
      </c>
      <c r="CB12" s="56">
        <f t="shared" si="17"/>
        <v>14.337174494158164</v>
      </c>
      <c r="CC12" s="57">
        <f t="shared" si="18"/>
        <v>13.051465214300732</v>
      </c>
      <c r="CD12" s="57">
        <v>10</v>
      </c>
      <c r="CE12" s="80">
        <v>250</v>
      </c>
      <c r="CF12" s="43"/>
      <c r="CG12" s="45">
        <v>250</v>
      </c>
      <c r="CH12" s="43">
        <v>100</v>
      </c>
      <c r="CI12" s="58">
        <v>1380</v>
      </c>
      <c r="CJ12" s="59">
        <f t="shared" si="8"/>
        <v>960</v>
      </c>
      <c r="CK12" s="60">
        <v>162</v>
      </c>
      <c r="CL12" s="43"/>
      <c r="CM12" s="43">
        <v>80</v>
      </c>
      <c r="CN12" s="43">
        <v>960</v>
      </c>
      <c r="CO12" s="43">
        <f t="shared" si="9"/>
        <v>0</v>
      </c>
      <c r="CP12" s="43">
        <v>2593</v>
      </c>
      <c r="CQ12" s="43">
        <f t="shared" si="10"/>
        <v>0</v>
      </c>
      <c r="CR12" s="61">
        <f t="shared" si="6"/>
        <v>27.010416666666668</v>
      </c>
      <c r="CS12" s="62">
        <v>140</v>
      </c>
      <c r="CT12" s="63">
        <f t="shared" si="7"/>
        <v>69.565217391304344</v>
      </c>
      <c r="CU12" s="64"/>
      <c r="CV12" s="64"/>
      <c r="CW12" s="64"/>
      <c r="CX12" s="64"/>
      <c r="CY12" s="65">
        <v>1800</v>
      </c>
      <c r="CZ12" s="64">
        <v>360</v>
      </c>
      <c r="DA12" s="66">
        <f t="shared" si="11"/>
        <v>20</v>
      </c>
      <c r="DB12" s="64">
        <f t="shared" si="12"/>
        <v>0</v>
      </c>
      <c r="DC12" s="62">
        <v>55</v>
      </c>
      <c r="DD12" s="64">
        <v>55</v>
      </c>
      <c r="DE12" s="62">
        <v>350</v>
      </c>
      <c r="DF12" s="64">
        <v>200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/>
      <c r="EI12" s="51"/>
      <c r="EJ12" s="51"/>
      <c r="EK12" s="51"/>
      <c r="EL12" s="51">
        <v>960</v>
      </c>
      <c r="EM12" s="51">
        <v>2593</v>
      </c>
      <c r="EN12" s="51">
        <v>360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520</v>
      </c>
      <c r="CA13" s="38">
        <v>670</v>
      </c>
      <c r="CB13" s="56">
        <f t="shared" si="17"/>
        <v>26.144082332761581</v>
      </c>
      <c r="CC13" s="57">
        <f t="shared" si="18"/>
        <v>24.365351629502573</v>
      </c>
      <c r="CD13" s="57">
        <v>22</v>
      </c>
      <c r="CE13" s="80">
        <v>350</v>
      </c>
      <c r="CF13" s="43">
        <v>1</v>
      </c>
      <c r="CG13" s="45">
        <v>350</v>
      </c>
      <c r="CH13" s="43">
        <v>230</v>
      </c>
      <c r="CI13" s="58">
        <v>1113</v>
      </c>
      <c r="CJ13" s="59">
        <f t="shared" si="8"/>
        <v>748</v>
      </c>
      <c r="CK13" s="60"/>
      <c r="CL13" s="43">
        <v>68</v>
      </c>
      <c r="CM13" s="57"/>
      <c r="CN13" s="43">
        <v>680</v>
      </c>
      <c r="CO13" s="43">
        <f t="shared" si="9"/>
        <v>0</v>
      </c>
      <c r="CP13" s="43">
        <v>1477</v>
      </c>
      <c r="CQ13" s="43">
        <f t="shared" si="10"/>
        <v>0</v>
      </c>
      <c r="CR13" s="61">
        <f t="shared" si="6"/>
        <v>21.720588235294116</v>
      </c>
      <c r="CS13" s="62">
        <v>45</v>
      </c>
      <c r="CT13" s="63">
        <f t="shared" si="7"/>
        <v>67.205750224618143</v>
      </c>
      <c r="CU13" s="64"/>
      <c r="CV13" s="64"/>
      <c r="CW13" s="64"/>
      <c r="CX13" s="64"/>
      <c r="CY13" s="65">
        <v>800</v>
      </c>
      <c r="CZ13" s="64">
        <v>260</v>
      </c>
      <c r="DA13" s="66">
        <f t="shared" si="11"/>
        <v>32.5</v>
      </c>
      <c r="DB13" s="64">
        <f t="shared" si="12"/>
        <v>20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/>
      <c r="EI13" s="51"/>
      <c r="EJ13" s="51"/>
      <c r="EK13" s="51"/>
      <c r="EL13" s="51">
        <v>680</v>
      </c>
      <c r="EM13" s="51">
        <v>1477</v>
      </c>
      <c r="EN13" s="51">
        <v>240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60</v>
      </c>
      <c r="CA14" s="38">
        <v>60</v>
      </c>
      <c r="CB14" s="56">
        <f t="shared" si="17"/>
        <v>21.774533918439221</v>
      </c>
      <c r="CC14" s="57">
        <f t="shared" si="18"/>
        <v>21.256184140649022</v>
      </c>
      <c r="CD14" s="57">
        <v>23.5</v>
      </c>
      <c r="CE14" s="43">
        <v>120</v>
      </c>
      <c r="CF14" s="43"/>
      <c r="CG14" s="45">
        <v>150</v>
      </c>
      <c r="CH14" s="43">
        <v>50</v>
      </c>
      <c r="CI14" s="58">
        <v>1085</v>
      </c>
      <c r="CJ14" s="59">
        <f t="shared" si="8"/>
        <v>640</v>
      </c>
      <c r="CK14" s="60"/>
      <c r="CL14" s="43">
        <v>200</v>
      </c>
      <c r="CM14" s="43">
        <v>15</v>
      </c>
      <c r="CN14" s="43">
        <v>440</v>
      </c>
      <c r="CO14" s="43">
        <f t="shared" si="9"/>
        <v>0</v>
      </c>
      <c r="CP14" s="43">
        <v>1090</v>
      </c>
      <c r="CQ14" s="43">
        <f t="shared" si="10"/>
        <v>0</v>
      </c>
      <c r="CR14" s="61">
        <f t="shared" si="6"/>
        <v>24.77272727272727</v>
      </c>
      <c r="CS14" s="62">
        <v>40</v>
      </c>
      <c r="CT14" s="63">
        <f t="shared" si="7"/>
        <v>58.986175115207374</v>
      </c>
      <c r="CU14" s="64"/>
      <c r="CV14" s="64"/>
      <c r="CW14" s="64"/>
      <c r="CX14" s="64"/>
      <c r="CY14" s="65">
        <v>900</v>
      </c>
      <c r="CZ14" s="64">
        <v>130</v>
      </c>
      <c r="DA14" s="66">
        <f t="shared" si="11"/>
        <v>14.444444444444443</v>
      </c>
      <c r="DB14" s="64">
        <f t="shared" si="12"/>
        <v>0</v>
      </c>
      <c r="DC14" s="62">
        <v>56</v>
      </c>
      <c r="DD14" s="64"/>
      <c r="DE14" s="62">
        <v>223</v>
      </c>
      <c r="DF14" s="64">
        <v>230</v>
      </c>
      <c r="DG14" s="67"/>
      <c r="DH14" s="67"/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/>
      <c r="EI14" s="51"/>
      <c r="EJ14" s="51"/>
      <c r="EK14" s="51"/>
      <c r="EL14" s="51">
        <v>440</v>
      </c>
      <c r="EM14" s="51">
        <v>1090</v>
      </c>
      <c r="EN14" s="51">
        <v>130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260</v>
      </c>
      <c r="CA15" s="38">
        <v>230</v>
      </c>
      <c r="CB15" s="56">
        <f t="shared" si="17"/>
        <v>31.94602272727273</v>
      </c>
      <c r="CC15" s="57">
        <f t="shared" si="18"/>
        <v>31.94602272727273</v>
      </c>
      <c r="CD15" s="57">
        <v>26</v>
      </c>
      <c r="CE15" s="43">
        <v>600</v>
      </c>
      <c r="CF15" s="43"/>
      <c r="CG15" s="45">
        <v>1000</v>
      </c>
      <c r="CH15" s="43">
        <v>460</v>
      </c>
      <c r="CI15" s="58">
        <v>2000</v>
      </c>
      <c r="CJ15" s="59">
        <f t="shared" si="8"/>
        <v>1400</v>
      </c>
      <c r="CK15" s="60">
        <v>150</v>
      </c>
      <c r="CL15" s="43">
        <v>420</v>
      </c>
      <c r="CM15" s="43"/>
      <c r="CN15" s="43">
        <v>980</v>
      </c>
      <c r="CO15" s="43">
        <f t="shared" si="9"/>
        <v>0</v>
      </c>
      <c r="CP15" s="43">
        <v>1755</v>
      </c>
      <c r="CQ15" s="43">
        <f t="shared" si="10"/>
        <v>0</v>
      </c>
      <c r="CR15" s="61">
        <f t="shared" si="6"/>
        <v>17.908163265306122</v>
      </c>
      <c r="CS15" s="62">
        <v>80</v>
      </c>
      <c r="CT15" s="63">
        <f t="shared" si="7"/>
        <v>70</v>
      </c>
      <c r="CU15" s="64"/>
      <c r="CV15" s="66"/>
      <c r="CW15" s="66"/>
      <c r="CX15" s="66"/>
      <c r="CY15" s="65">
        <v>1200</v>
      </c>
      <c r="CZ15" s="64">
        <v>160</v>
      </c>
      <c r="DA15" s="66">
        <f t="shared" si="11"/>
        <v>13.333333333333334</v>
      </c>
      <c r="DB15" s="64">
        <f t="shared" si="12"/>
        <v>0</v>
      </c>
      <c r="DC15" s="62">
        <v>220</v>
      </c>
      <c r="DD15" s="64">
        <v>220</v>
      </c>
      <c r="DE15" s="62">
        <v>345</v>
      </c>
      <c r="DF15" s="64">
        <v>240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/>
      <c r="EI15" s="51"/>
      <c r="EJ15" s="51"/>
      <c r="EK15" s="51"/>
      <c r="EL15" s="51">
        <v>980</v>
      </c>
      <c r="EM15" s="51">
        <v>1755</v>
      </c>
      <c r="EN15" s="51">
        <v>160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935</v>
      </c>
      <c r="CA16" s="38">
        <v>855</v>
      </c>
      <c r="CB16" s="56">
        <f t="shared" si="17"/>
        <v>25.645967042497833</v>
      </c>
      <c r="CC16" s="57">
        <f t="shared" si="18"/>
        <v>24.261925411968775</v>
      </c>
      <c r="CD16" s="57">
        <v>23.8</v>
      </c>
      <c r="CE16" s="80">
        <v>500</v>
      </c>
      <c r="CF16" s="43"/>
      <c r="CG16" s="45">
        <v>500</v>
      </c>
      <c r="CH16" s="43">
        <v>260</v>
      </c>
      <c r="CI16" s="58">
        <v>1863</v>
      </c>
      <c r="CJ16" s="59">
        <f t="shared" si="8"/>
        <v>1590</v>
      </c>
      <c r="CK16" s="60">
        <v>311</v>
      </c>
      <c r="CL16" s="43">
        <v>210</v>
      </c>
      <c r="CM16" s="43"/>
      <c r="CN16" s="43">
        <v>1380</v>
      </c>
      <c r="CO16" s="43">
        <f t="shared" si="9"/>
        <v>0</v>
      </c>
      <c r="CP16" s="43">
        <v>2706</v>
      </c>
      <c r="CQ16" s="43">
        <f t="shared" si="10"/>
        <v>0</v>
      </c>
      <c r="CR16" s="61">
        <f t="shared" si="6"/>
        <v>19.608695652173914</v>
      </c>
      <c r="CS16" s="62">
        <v>42</v>
      </c>
      <c r="CT16" s="63">
        <f t="shared" si="7"/>
        <v>85.346215780998392</v>
      </c>
      <c r="CU16" s="64"/>
      <c r="CV16" s="64">
        <v>355</v>
      </c>
      <c r="CW16" s="64">
        <v>276</v>
      </c>
      <c r="CX16" s="64">
        <f>CW16/CV16*100</f>
        <v>77.74647887323944</v>
      </c>
      <c r="CY16" s="65">
        <v>1700</v>
      </c>
      <c r="CZ16" s="64">
        <v>380</v>
      </c>
      <c r="DA16" s="66">
        <f t="shared" si="11"/>
        <v>22.352941176470591</v>
      </c>
      <c r="DB16" s="64">
        <f t="shared" si="12"/>
        <v>0</v>
      </c>
      <c r="DC16" s="62">
        <v>110</v>
      </c>
      <c r="DD16" s="64">
        <v>110</v>
      </c>
      <c r="DE16" s="62">
        <v>325</v>
      </c>
      <c r="DF16" s="64">
        <v>366</v>
      </c>
      <c r="DG16" s="67">
        <v>23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/>
      <c r="EI16" s="51"/>
      <c r="EJ16" s="51"/>
      <c r="EK16" s="51"/>
      <c r="EL16" s="51">
        <v>1380</v>
      </c>
      <c r="EM16" s="51">
        <v>2706</v>
      </c>
      <c r="EN16" s="51">
        <v>380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3"/>
      <c r="CG17" s="45">
        <v>100</v>
      </c>
      <c r="CH17" s="43">
        <v>40</v>
      </c>
      <c r="CI17" s="58">
        <v>520</v>
      </c>
      <c r="CJ17" s="59">
        <f t="shared" si="8"/>
        <v>370</v>
      </c>
      <c r="CK17" s="60"/>
      <c r="CL17" s="43">
        <v>50</v>
      </c>
      <c r="CM17" s="43"/>
      <c r="CN17" s="43">
        <v>320</v>
      </c>
      <c r="CO17" s="43">
        <f t="shared" si="9"/>
        <v>0</v>
      </c>
      <c r="CP17" s="43">
        <v>785</v>
      </c>
      <c r="CQ17" s="43">
        <f t="shared" si="10"/>
        <v>0</v>
      </c>
      <c r="CR17" s="61">
        <f t="shared" si="6"/>
        <v>24.53125</v>
      </c>
      <c r="CS17" s="62">
        <v>14</v>
      </c>
      <c r="CT17" s="63">
        <f t="shared" si="7"/>
        <v>71.15384615384616</v>
      </c>
      <c r="CU17" s="64"/>
      <c r="CV17" s="66"/>
      <c r="CW17" s="66"/>
      <c r="CX17" s="64"/>
      <c r="CY17" s="65">
        <v>350</v>
      </c>
      <c r="CZ17" s="64">
        <v>170</v>
      </c>
      <c r="DA17" s="66">
        <f t="shared" si="11"/>
        <v>48.571428571428569</v>
      </c>
      <c r="DB17" s="64">
        <f t="shared" si="12"/>
        <v>0</v>
      </c>
      <c r="DC17" s="62">
        <v>57</v>
      </c>
      <c r="DD17" s="64">
        <v>60</v>
      </c>
      <c r="DE17" s="62">
        <v>80</v>
      </c>
      <c r="DF17" s="64">
        <v>145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/>
      <c r="EI17" s="51"/>
      <c r="EJ17" s="51"/>
      <c r="EK17" s="51"/>
      <c r="EL17" s="51">
        <v>320</v>
      </c>
      <c r="EM17" s="51">
        <v>785</v>
      </c>
      <c r="EN17" s="51">
        <v>170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/>
      <c r="CA18" s="38"/>
      <c r="CB18" s="56">
        <f t="shared" si="17"/>
        <v>24.812480639801752</v>
      </c>
      <c r="CC18" s="57">
        <f t="shared" si="18"/>
        <v>24.534404832305484</v>
      </c>
      <c r="CD18" s="57">
        <v>22</v>
      </c>
      <c r="CE18" s="80">
        <v>500</v>
      </c>
      <c r="CF18" s="43">
        <v>2</v>
      </c>
      <c r="CG18" s="45">
        <v>500</v>
      </c>
      <c r="CH18" s="80">
        <v>500</v>
      </c>
      <c r="CI18" s="58">
        <v>1800</v>
      </c>
      <c r="CJ18" s="59">
        <f t="shared" si="8"/>
        <v>976</v>
      </c>
      <c r="CK18" s="86"/>
      <c r="CL18" s="43">
        <v>87</v>
      </c>
      <c r="CM18" s="43"/>
      <c r="CN18" s="43">
        <v>889</v>
      </c>
      <c r="CO18" s="43">
        <f t="shared" si="9"/>
        <v>0</v>
      </c>
      <c r="CP18" s="43">
        <v>1443</v>
      </c>
      <c r="CQ18" s="43">
        <f t="shared" si="10"/>
        <v>0</v>
      </c>
      <c r="CR18" s="61">
        <f t="shared" si="6"/>
        <v>16.231721034870642</v>
      </c>
      <c r="CS18" s="62">
        <v>35</v>
      </c>
      <c r="CT18" s="63">
        <f t="shared" si="7"/>
        <v>54.222222222222229</v>
      </c>
      <c r="CU18" s="64"/>
      <c r="CV18" s="64"/>
      <c r="CW18" s="64"/>
      <c r="CX18" s="64"/>
      <c r="CY18" s="65">
        <v>1500</v>
      </c>
      <c r="CZ18" s="64">
        <v>438</v>
      </c>
      <c r="DA18" s="66">
        <f t="shared" si="11"/>
        <v>29.2</v>
      </c>
      <c r="DB18" s="64">
        <f t="shared" si="12"/>
        <v>33</v>
      </c>
      <c r="DC18" s="62">
        <v>110</v>
      </c>
      <c r="DD18" s="64">
        <v>110</v>
      </c>
      <c r="DE18" s="62">
        <v>337</v>
      </c>
      <c r="DF18" s="64">
        <v>170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/>
      <c r="EI18" s="51"/>
      <c r="EJ18" s="51"/>
      <c r="EK18" s="51"/>
      <c r="EL18" s="51">
        <v>889</v>
      </c>
      <c r="EM18" s="51">
        <v>1443</v>
      </c>
      <c r="EN18" s="51">
        <v>405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/>
      <c r="CA19" s="38"/>
      <c r="CB19" s="56">
        <f t="shared" si="17"/>
        <v>30.644726301735648</v>
      </c>
      <c r="CC19" s="57">
        <f t="shared" si="18"/>
        <v>29.819759679572762</v>
      </c>
      <c r="CD19" s="57">
        <v>16.8</v>
      </c>
      <c r="CE19" s="43">
        <v>60</v>
      </c>
      <c r="CF19" s="43"/>
      <c r="CG19" s="45">
        <v>60</v>
      </c>
      <c r="CH19" s="43"/>
      <c r="CI19" s="58">
        <v>287</v>
      </c>
      <c r="CJ19" s="59">
        <f t="shared" si="8"/>
        <v>84</v>
      </c>
      <c r="CK19" s="87"/>
      <c r="CL19" s="43">
        <v>40</v>
      </c>
      <c r="CM19" s="43"/>
      <c r="CN19" s="43">
        <v>44</v>
      </c>
      <c r="CO19" s="43">
        <f t="shared" si="9"/>
        <v>0</v>
      </c>
      <c r="CP19" s="43">
        <v>89</v>
      </c>
      <c r="CQ19" s="43">
        <f t="shared" si="10"/>
        <v>0</v>
      </c>
      <c r="CR19" s="61">
        <f t="shared" si="6"/>
        <v>20.22727272727273</v>
      </c>
      <c r="CS19" s="62"/>
      <c r="CT19" s="63">
        <f t="shared" si="7"/>
        <v>29.268292682926827</v>
      </c>
      <c r="CU19" s="88"/>
      <c r="CV19" s="66"/>
      <c r="CW19" s="66"/>
      <c r="CX19" s="64"/>
      <c r="CY19" s="65">
        <v>300</v>
      </c>
      <c r="CZ19" s="64">
        <v>10</v>
      </c>
      <c r="DA19" s="66">
        <f t="shared" si="11"/>
        <v>3.3333333333333335</v>
      </c>
      <c r="DB19" s="64">
        <f t="shared" si="12"/>
        <v>0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/>
      <c r="EI19" s="51"/>
      <c r="EJ19" s="51"/>
      <c r="EK19" s="51"/>
      <c r="EL19" s="51">
        <v>44</v>
      </c>
      <c r="EM19" s="51">
        <v>89</v>
      </c>
      <c r="EN19" s="51">
        <v>10</v>
      </c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16</v>
      </c>
      <c r="CA20" s="38">
        <v>19</v>
      </c>
      <c r="CB20" s="56">
        <f t="shared" si="17"/>
        <v>14.917558418868747</v>
      </c>
      <c r="CC20" s="57">
        <f t="shared" si="18"/>
        <v>14.148394846036252</v>
      </c>
      <c r="CD20" s="57">
        <v>4.9000000000000004</v>
      </c>
      <c r="CE20" s="43">
        <v>90</v>
      </c>
      <c r="CF20" s="43"/>
      <c r="CG20" s="45">
        <v>100</v>
      </c>
      <c r="CH20" s="43">
        <v>90</v>
      </c>
      <c r="CI20" s="58">
        <v>355</v>
      </c>
      <c r="CJ20" s="59">
        <f t="shared" si="8"/>
        <v>242</v>
      </c>
      <c r="CK20" s="87"/>
      <c r="CL20" s="43">
        <v>195</v>
      </c>
      <c r="CM20" s="43"/>
      <c r="CN20" s="43">
        <v>47</v>
      </c>
      <c r="CO20" s="43">
        <f t="shared" si="9"/>
        <v>0</v>
      </c>
      <c r="CP20" s="43">
        <v>90</v>
      </c>
      <c r="CQ20" s="43">
        <f t="shared" si="10"/>
        <v>0</v>
      </c>
      <c r="CR20" s="61">
        <f t="shared" si="6"/>
        <v>19.148936170212767</v>
      </c>
      <c r="CS20" s="62"/>
      <c r="CT20" s="63">
        <f t="shared" si="7"/>
        <v>68.16901408450704</v>
      </c>
      <c r="CU20" s="64"/>
      <c r="CV20" s="66"/>
      <c r="CW20" s="66"/>
      <c r="CX20" s="64"/>
      <c r="CY20" s="65">
        <v>280</v>
      </c>
      <c r="CZ20" s="65">
        <v>57</v>
      </c>
      <c r="DA20" s="66">
        <f t="shared" si="11"/>
        <v>20.357142857142858</v>
      </c>
      <c r="DB20" s="64">
        <f t="shared" si="12"/>
        <v>0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/>
      <c r="EI20" s="51"/>
      <c r="EJ20" s="51"/>
      <c r="EK20" s="51"/>
      <c r="EL20" s="51">
        <v>47</v>
      </c>
      <c r="EM20" s="51">
        <v>90</v>
      </c>
      <c r="EN20" s="51">
        <v>57</v>
      </c>
    </row>
    <row r="21" spans="1:144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115</v>
      </c>
      <c r="CK22" s="87"/>
      <c r="CL22" s="43">
        <v>65</v>
      </c>
      <c r="CM22" s="43"/>
      <c r="CN22" s="43">
        <v>50</v>
      </c>
      <c r="CO22" s="43">
        <f t="shared" si="9"/>
        <v>0</v>
      </c>
      <c r="CP22" s="43">
        <v>125</v>
      </c>
      <c r="CQ22" s="43">
        <f t="shared" si="10"/>
        <v>0</v>
      </c>
      <c r="CR22" s="61">
        <f t="shared" si="6"/>
        <v>25</v>
      </c>
      <c r="CS22" s="62"/>
      <c r="CT22" s="62">
        <f t="shared" si="7"/>
        <v>100</v>
      </c>
      <c r="CU22" s="64"/>
      <c r="CV22" s="66"/>
      <c r="CW22" s="66"/>
      <c r="CX22" s="64"/>
      <c r="CY22" s="65">
        <v>115</v>
      </c>
      <c r="CZ22" s="78">
        <v>115</v>
      </c>
      <c r="DA22" s="66">
        <f t="shared" si="11"/>
        <v>100</v>
      </c>
      <c r="DB22" s="64">
        <f t="shared" si="12"/>
        <v>0</v>
      </c>
      <c r="DC22" s="63"/>
      <c r="DD22" s="66"/>
      <c r="DE22" s="62">
        <v>25</v>
      </c>
      <c r="DF22" s="64">
        <v>25</v>
      </c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50</v>
      </c>
      <c r="EM22" s="51">
        <v>125</v>
      </c>
      <c r="EN22" s="51">
        <v>115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/>
      <c r="EI23" s="51"/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42.820512820512818</v>
      </c>
      <c r="CD24" s="57">
        <v>26.7</v>
      </c>
      <c r="CE24" s="43">
        <v>75</v>
      </c>
      <c r="CF24" s="43"/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>
        <v>0</v>
      </c>
      <c r="CO24" s="43">
        <f t="shared" si="9"/>
        <v>0</v>
      </c>
      <c r="CP24" s="43">
        <v>0</v>
      </c>
      <c r="CQ24" s="43">
        <f t="shared" si="10"/>
        <v>0</v>
      </c>
      <c r="CR24" s="61">
        <v>0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15</v>
      </c>
      <c r="DA24" s="66">
        <f t="shared" si="11"/>
        <v>8.3333333333333321</v>
      </c>
      <c r="DB24" s="64">
        <f t="shared" si="12"/>
        <v>0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/>
      <c r="EI24" s="51"/>
      <c r="EJ24" s="51"/>
      <c r="EK24" s="51"/>
      <c r="EL24" s="51">
        <v>0</v>
      </c>
      <c r="EM24" s="51">
        <v>0</v>
      </c>
      <c r="EN24" s="51">
        <v>15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235</v>
      </c>
      <c r="CX25" s="92">
        <f>CW25/CV25*100</f>
        <v>67.142857142857139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/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12.906309751434035</v>
      </c>
      <c r="CD26" s="57"/>
      <c r="CE26" s="43">
        <v>650</v>
      </c>
      <c r="CF26" s="43"/>
      <c r="CG26" s="45">
        <v>270</v>
      </c>
      <c r="CH26" s="43">
        <v>352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/>
      <c r="DA26" s="66">
        <f t="shared" si="11"/>
        <v>0</v>
      </c>
      <c r="DB26" s="64">
        <f t="shared" si="12"/>
        <v>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/>
      <c r="EI26" s="51"/>
      <c r="EJ26" s="51"/>
      <c r="EK26" s="51"/>
      <c r="EL26" s="51">
        <v>554</v>
      </c>
      <c r="EM26" s="51">
        <v>1031</v>
      </c>
      <c r="EN26" s="51"/>
    </row>
    <row r="27" spans="1:144" s="115" customFormat="1" ht="29.25" customHeight="1" x14ac:dyDescent="0.25">
      <c r="A27" s="103"/>
      <c r="B27" s="104" t="s">
        <v>130</v>
      </c>
      <c r="C27" s="84">
        <f>SUM(C5:C26)</f>
        <v>2770</v>
      </c>
      <c r="D27" s="41">
        <f>SUM(D5:D26)</f>
        <v>40</v>
      </c>
      <c r="E27" s="41">
        <f>SUM(E5:E26)</f>
        <v>22605</v>
      </c>
      <c r="F27" s="41">
        <f>SUM(F5:F26)</f>
        <v>22334</v>
      </c>
      <c r="G27" s="41">
        <f>F27/E27*100</f>
        <v>98.801150188011505</v>
      </c>
      <c r="H27" s="41" t="e">
        <f>F27-#REF!</f>
        <v>#REF!</v>
      </c>
      <c r="I27" s="41">
        <f t="shared" ref="I27:R27" si="20">SUM(I5:I26)</f>
        <v>20674</v>
      </c>
      <c r="J27" s="41">
        <f t="shared" si="20"/>
        <v>12393</v>
      </c>
      <c r="K27" s="41">
        <f t="shared" si="20"/>
        <v>6684</v>
      </c>
      <c r="L27" s="41">
        <f t="shared" si="20"/>
        <v>3925</v>
      </c>
      <c r="M27" s="41">
        <f t="shared" si="20"/>
        <v>20</v>
      </c>
      <c r="N27" s="41">
        <f t="shared" si="20"/>
        <v>20674</v>
      </c>
      <c r="O27" s="41">
        <f t="shared" si="20"/>
        <v>4542</v>
      </c>
      <c r="P27" s="41">
        <f t="shared" si="20"/>
        <v>0</v>
      </c>
      <c r="Q27" s="41">
        <f t="shared" si="20"/>
        <v>19344</v>
      </c>
      <c r="R27" s="41">
        <f t="shared" si="20"/>
        <v>19344</v>
      </c>
      <c r="S27" s="45">
        <f t="shared" si="1"/>
        <v>100</v>
      </c>
      <c r="T27" s="45" t="e">
        <f>R27-#REF!</f>
        <v>#REF!</v>
      </c>
      <c r="U27" s="41">
        <f t="shared" ref="U27:BI27" si="21">SUM(U5:U26)</f>
        <v>550</v>
      </c>
      <c r="V27" s="41">
        <f t="shared" si="21"/>
        <v>700</v>
      </c>
      <c r="W27" s="41">
        <f t="shared" si="21"/>
        <v>0</v>
      </c>
      <c r="X27" s="41">
        <f t="shared" si="21"/>
        <v>0</v>
      </c>
      <c r="Y27" s="41">
        <f t="shared" si="21"/>
        <v>20</v>
      </c>
      <c r="Z27" s="41">
        <f t="shared" si="21"/>
        <v>1080</v>
      </c>
      <c r="AA27" s="41">
        <f t="shared" si="21"/>
        <v>1249</v>
      </c>
      <c r="AB27" s="41">
        <f t="shared" si="21"/>
        <v>2061</v>
      </c>
      <c r="AC27" s="41">
        <f t="shared" si="21"/>
        <v>2287</v>
      </c>
      <c r="AD27" s="41">
        <f t="shared" si="21"/>
        <v>965</v>
      </c>
      <c r="AE27" s="41">
        <f t="shared" si="21"/>
        <v>444</v>
      </c>
      <c r="AF27" s="41">
        <f t="shared" si="21"/>
        <v>442</v>
      </c>
      <c r="AG27" s="41">
        <f t="shared" si="21"/>
        <v>120</v>
      </c>
      <c r="AH27" s="41">
        <f t="shared" si="21"/>
        <v>0</v>
      </c>
      <c r="AI27" s="41">
        <f t="shared" si="21"/>
        <v>0</v>
      </c>
      <c r="AJ27" s="41">
        <f t="shared" si="21"/>
        <v>465</v>
      </c>
      <c r="AK27" s="41">
        <f t="shared" si="21"/>
        <v>460</v>
      </c>
      <c r="AL27" s="41">
        <f t="shared" si="21"/>
        <v>70</v>
      </c>
      <c r="AM27" s="41">
        <f t="shared" si="21"/>
        <v>55</v>
      </c>
      <c r="AN27" s="41">
        <f t="shared" si="21"/>
        <v>21</v>
      </c>
      <c r="AO27" s="41">
        <f t="shared" si="21"/>
        <v>9</v>
      </c>
      <c r="AP27" s="41">
        <f t="shared" si="21"/>
        <v>25</v>
      </c>
      <c r="AQ27" s="41">
        <f t="shared" si="21"/>
        <v>4069</v>
      </c>
      <c r="AR27" s="41">
        <f t="shared" si="21"/>
        <v>4204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1"/>
        <v>0</v>
      </c>
      <c r="AZ27" s="41">
        <f t="shared" si="21"/>
        <v>0</v>
      </c>
      <c r="BA27" s="41">
        <f t="shared" si="21"/>
        <v>0</v>
      </c>
      <c r="BB27" s="41">
        <f t="shared" si="21"/>
        <v>2192</v>
      </c>
      <c r="BC27" s="41">
        <f t="shared" si="21"/>
        <v>15248</v>
      </c>
      <c r="BD27" s="41">
        <f t="shared" si="21"/>
        <v>415</v>
      </c>
      <c r="BE27" s="41">
        <f t="shared" si="21"/>
        <v>550</v>
      </c>
      <c r="BF27" s="41">
        <f t="shared" si="21"/>
        <v>290</v>
      </c>
      <c r="BG27" s="41">
        <f t="shared" si="21"/>
        <v>61</v>
      </c>
      <c r="BH27" s="105">
        <f t="shared" si="21"/>
        <v>21187</v>
      </c>
      <c r="BI27" s="106">
        <f t="shared" si="21"/>
        <v>21187</v>
      </c>
      <c r="BJ27" s="107">
        <f>BI27/BH27*100</f>
        <v>100</v>
      </c>
      <c r="BK27" s="108">
        <f>SUM(BK5:BK26)</f>
        <v>21187</v>
      </c>
      <c r="BL27" s="106">
        <f>SUM(BL5:BL26)</f>
        <v>15340</v>
      </c>
      <c r="BM27" s="106">
        <f>SUM(BM5:BM26)</f>
        <v>15707</v>
      </c>
      <c r="BN27" s="107">
        <f>BM27/BL27*100</f>
        <v>102.39243807040417</v>
      </c>
      <c r="BO27" s="108">
        <f>SUM(BO5:BO26)</f>
        <v>15707</v>
      </c>
      <c r="BP27" s="108">
        <f>SUM(BP5:BP26)</f>
        <v>38390</v>
      </c>
      <c r="BQ27" s="108">
        <f>SUM(BQ5:BQ26)</f>
        <v>62393</v>
      </c>
      <c r="BR27" s="107">
        <f>BQ27/BP27*100</f>
        <v>162.52409481635843</v>
      </c>
      <c r="BS27" s="108">
        <f>SUM(BS5:BS26)</f>
        <v>62393</v>
      </c>
      <c r="BT27" s="106">
        <f>SUM(BT5:BT26)</f>
        <v>61100</v>
      </c>
      <c r="BU27" s="106">
        <f>SUM(BU5:BU26)</f>
        <v>81263</v>
      </c>
      <c r="BV27" s="106">
        <f>SUM(BV5:BV26)</f>
        <v>52723</v>
      </c>
      <c r="BW27" s="107">
        <f t="shared" si="16"/>
        <v>64.879465439375849</v>
      </c>
      <c r="BX27" s="106">
        <f>SUM(BX5:BX26)</f>
        <v>52723</v>
      </c>
      <c r="BY27" s="106">
        <f>SUM(BY5:BY26)</f>
        <v>17171</v>
      </c>
      <c r="BZ27" s="41">
        <f>SUM(BZ5:BZ26)</f>
        <v>6318</v>
      </c>
      <c r="CA27" s="41">
        <f>SUM(CA5:CA26)</f>
        <v>9212</v>
      </c>
      <c r="CB27" s="109">
        <f>((BM27*0.45)+(BQ27*0.34)+(BV27/1.33*0.18)+(CA27*0.2))/DI27*10</f>
        <v>25.946806134416825</v>
      </c>
      <c r="CC27" s="109">
        <f>(BO27*0.45+BS27*0.35+(BX27/1.33*0.17))/DI27*10</f>
        <v>24.822235428403875</v>
      </c>
      <c r="CD27" s="109"/>
      <c r="CE27" s="110">
        <f>SUM(CE5:CE26)</f>
        <v>5628</v>
      </c>
      <c r="CF27" s="110">
        <f>SUM(CF5:CF26)</f>
        <v>7</v>
      </c>
      <c r="CG27" s="110">
        <f>SUM(CG5:CG26)</f>
        <v>6514</v>
      </c>
      <c r="CH27" s="110">
        <f>SUM(CH5:CH26)</f>
        <v>3564</v>
      </c>
      <c r="CI27" s="110">
        <f t="shared" ref="CI27:CQ27" si="22">SUM(CI5:CI26)</f>
        <v>24920</v>
      </c>
      <c r="CJ27" s="110">
        <f t="shared" si="22"/>
        <v>18062</v>
      </c>
      <c r="CK27" s="110">
        <f t="shared" si="22"/>
        <v>1109</v>
      </c>
      <c r="CL27" s="110">
        <f t="shared" si="22"/>
        <v>2453</v>
      </c>
      <c r="CM27" s="110">
        <f t="shared" si="22"/>
        <v>165</v>
      </c>
      <c r="CN27" s="110">
        <f t="shared" si="22"/>
        <v>15609</v>
      </c>
      <c r="CO27" s="110">
        <f t="shared" si="22"/>
        <v>230</v>
      </c>
      <c r="CP27" s="110">
        <f t="shared" si="22"/>
        <v>38307</v>
      </c>
      <c r="CQ27" s="110">
        <f t="shared" si="22"/>
        <v>491</v>
      </c>
      <c r="CR27" s="109">
        <f t="shared" si="6"/>
        <v>24.541610609263884</v>
      </c>
      <c r="CS27" s="111">
        <f>SUM(CS5:CS26)</f>
        <v>1077</v>
      </c>
      <c r="CT27" s="112">
        <f>CJ27/CI27*100</f>
        <v>72.479935794542541</v>
      </c>
      <c r="CU27" s="110">
        <f>SUM(CU5:CU26)</f>
        <v>21</v>
      </c>
      <c r="CV27" s="110">
        <f t="shared" ref="CV27:EN27" si="23">SUM(CV5:CV26)</f>
        <v>705</v>
      </c>
      <c r="CW27" s="110">
        <f t="shared" si="23"/>
        <v>511</v>
      </c>
      <c r="CX27" s="110">
        <f>CW27/CV27*100</f>
        <v>72.482269503546107</v>
      </c>
      <c r="CY27" s="45">
        <f t="shared" si="23"/>
        <v>21046</v>
      </c>
      <c r="CZ27" s="45">
        <f t="shared" si="23"/>
        <v>5720</v>
      </c>
      <c r="DA27" s="113">
        <f t="shared" si="11"/>
        <v>27.178561246792736</v>
      </c>
      <c r="DB27" s="45">
        <f t="shared" si="23"/>
        <v>118</v>
      </c>
      <c r="DC27" s="45">
        <f t="shared" si="23"/>
        <v>1455</v>
      </c>
      <c r="DD27" s="45">
        <f>SUM(DD5:DD25)</f>
        <v>1140</v>
      </c>
      <c r="DE27" s="45">
        <f>SUM(DE5:DE26)</f>
        <v>4879</v>
      </c>
      <c r="DF27" s="45">
        <f>SUM(DF5:DF25)</f>
        <v>3660</v>
      </c>
      <c r="DG27" s="114">
        <f t="shared" si="23"/>
        <v>23</v>
      </c>
      <c r="DH27" s="114">
        <f t="shared" si="23"/>
        <v>0</v>
      </c>
      <c r="DI27" s="114">
        <f t="shared" si="23"/>
        <v>14360</v>
      </c>
      <c r="DJ27" s="114">
        <f t="shared" si="23"/>
        <v>423</v>
      </c>
      <c r="DK27" s="114">
        <f t="shared" si="23"/>
        <v>95</v>
      </c>
      <c r="DL27" s="114">
        <f t="shared" si="23"/>
        <v>423</v>
      </c>
      <c r="DM27" s="114">
        <f t="shared" si="23"/>
        <v>5514</v>
      </c>
      <c r="DN27" s="114">
        <f t="shared" si="23"/>
        <v>1233.3694963573012</v>
      </c>
      <c r="DO27" s="114">
        <f t="shared" si="23"/>
        <v>34</v>
      </c>
      <c r="DP27" s="114">
        <f t="shared" si="23"/>
        <v>7</v>
      </c>
      <c r="DQ27" s="114">
        <f t="shared" si="23"/>
        <v>27</v>
      </c>
      <c r="DR27" s="114">
        <f t="shared" si="23"/>
        <v>400</v>
      </c>
      <c r="DS27" s="114">
        <f t="shared" si="23"/>
        <v>344</v>
      </c>
      <c r="DT27" s="114">
        <f t="shared" si="23"/>
        <v>27</v>
      </c>
      <c r="DU27" s="114">
        <f t="shared" si="23"/>
        <v>5</v>
      </c>
      <c r="DV27" s="114">
        <f t="shared" si="23"/>
        <v>22</v>
      </c>
      <c r="DW27" s="114">
        <f t="shared" si="23"/>
        <v>338</v>
      </c>
      <c r="DX27" s="114">
        <f t="shared" si="23"/>
        <v>259</v>
      </c>
      <c r="DY27" s="114">
        <f t="shared" si="23"/>
        <v>25</v>
      </c>
      <c r="DZ27" s="114">
        <f t="shared" si="23"/>
        <v>25</v>
      </c>
      <c r="EA27" s="114">
        <f t="shared" si="23"/>
        <v>1957</v>
      </c>
      <c r="EB27" s="114">
        <f t="shared" si="23"/>
        <v>782.8</v>
      </c>
      <c r="EC27" s="114">
        <f t="shared" si="23"/>
        <v>86</v>
      </c>
      <c r="ED27" s="114">
        <f t="shared" si="23"/>
        <v>74</v>
      </c>
      <c r="EE27" s="114">
        <f t="shared" si="23"/>
        <v>2695</v>
      </c>
      <c r="EF27" s="114">
        <f t="shared" si="23"/>
        <v>526.42857142857144</v>
      </c>
      <c r="EG27" s="114">
        <f t="shared" si="23"/>
        <v>0</v>
      </c>
      <c r="EH27" s="114"/>
      <c r="EI27" s="114"/>
      <c r="EJ27" s="114"/>
      <c r="EK27" s="114"/>
      <c r="EL27" s="114">
        <f t="shared" si="23"/>
        <v>15379</v>
      </c>
      <c r="EM27" s="114">
        <f t="shared" si="23"/>
        <v>37816</v>
      </c>
      <c r="EN27" s="114">
        <f t="shared" si="23"/>
        <v>5602</v>
      </c>
    </row>
    <row r="28" spans="1:144" s="138" customFormat="1" ht="29.25" customHeight="1" x14ac:dyDescent="0.25">
      <c r="A28" s="116"/>
      <c r="B28" s="117" t="s">
        <v>131</v>
      </c>
      <c r="C28" s="118">
        <v>430</v>
      </c>
      <c r="D28" s="118">
        <v>0</v>
      </c>
      <c r="E28" s="119">
        <v>9100</v>
      </c>
      <c r="F28" s="118">
        <v>9100</v>
      </c>
      <c r="G28" s="41">
        <f>F28/E28*100</f>
        <v>100</v>
      </c>
      <c r="H28" s="41">
        <v>0</v>
      </c>
      <c r="I28" s="119">
        <v>6604</v>
      </c>
      <c r="J28" s="118">
        <v>3000</v>
      </c>
      <c r="K28" s="120">
        <v>1235</v>
      </c>
      <c r="L28" s="121">
        <v>800</v>
      </c>
      <c r="M28" s="121"/>
      <c r="N28" s="120">
        <v>6604</v>
      </c>
      <c r="O28" s="121">
        <v>1200</v>
      </c>
      <c r="P28" s="121"/>
      <c r="Q28" s="120">
        <v>6732</v>
      </c>
      <c r="R28" s="121">
        <v>6732</v>
      </c>
      <c r="S28" s="45">
        <f t="shared" si="1"/>
        <v>100</v>
      </c>
      <c r="T28" s="45"/>
      <c r="U28" s="121"/>
      <c r="V28" s="121"/>
      <c r="W28" s="121"/>
      <c r="X28" s="121"/>
      <c r="Y28" s="38"/>
      <c r="Z28" s="120"/>
      <c r="AA28" s="121"/>
      <c r="AB28" s="121"/>
      <c r="AC28" s="121"/>
      <c r="AD28" s="121"/>
      <c r="AE28" s="121"/>
      <c r="AF28" s="121"/>
      <c r="AG28" s="121"/>
      <c r="AH28" s="121"/>
      <c r="AI28" s="121"/>
      <c r="AJ28" s="120">
        <v>1660</v>
      </c>
      <c r="AK28" s="121">
        <v>1600</v>
      </c>
      <c r="AL28" s="120">
        <v>230</v>
      </c>
      <c r="AM28" s="121">
        <v>200</v>
      </c>
      <c r="AN28" s="121"/>
      <c r="AO28" s="121"/>
      <c r="AP28" s="121"/>
      <c r="AQ28" s="120">
        <v>980</v>
      </c>
      <c r="AR28" s="121">
        <v>550</v>
      </c>
      <c r="AS28" s="121"/>
      <c r="AT28" s="121"/>
      <c r="AU28" s="121"/>
      <c r="AV28" s="121"/>
      <c r="AW28" s="121"/>
      <c r="AX28" s="121"/>
      <c r="AY28" s="121"/>
      <c r="AZ28" s="121"/>
      <c r="BA28" s="121"/>
      <c r="BB28" s="121">
        <v>3900</v>
      </c>
      <c r="BC28" s="121">
        <v>3600</v>
      </c>
      <c r="BD28" s="121"/>
      <c r="BE28" s="121"/>
      <c r="BF28" s="121">
        <v>1700</v>
      </c>
      <c r="BG28" s="121">
        <v>270</v>
      </c>
      <c r="BH28" s="122">
        <v>6577</v>
      </c>
      <c r="BI28" s="123">
        <v>6577</v>
      </c>
      <c r="BJ28" s="124">
        <f>BI28/BH28*100</f>
        <v>100</v>
      </c>
      <c r="BK28" s="123"/>
      <c r="BL28" s="123">
        <v>2050</v>
      </c>
      <c r="BM28" s="123">
        <v>2000</v>
      </c>
      <c r="BN28" s="124">
        <f>BM28/BL28*100</f>
        <v>97.560975609756099</v>
      </c>
      <c r="BO28" s="123"/>
      <c r="BP28" s="123">
        <v>5000</v>
      </c>
      <c r="BQ28" s="123">
        <v>6440</v>
      </c>
      <c r="BR28" s="124">
        <f>BQ28/BP28*100</f>
        <v>128.80000000000001</v>
      </c>
      <c r="BS28" s="123"/>
      <c r="BT28" s="123">
        <v>8500</v>
      </c>
      <c r="BU28" s="123">
        <v>11305</v>
      </c>
      <c r="BV28" s="123">
        <v>8160</v>
      </c>
      <c r="BW28" s="124">
        <f t="shared" si="16"/>
        <v>72.180451127819538</v>
      </c>
      <c r="BX28" s="123"/>
      <c r="BY28" s="123">
        <v>560</v>
      </c>
      <c r="BZ28" s="125">
        <v>120</v>
      </c>
      <c r="CA28" s="125">
        <v>140</v>
      </c>
      <c r="CB28" s="126">
        <f>((BM28*0.45)+(BQ28*0.34)+(BV28/1.33*0.18)+(CA28*0.2))/DI28*10</f>
        <v>19.519005558278501</v>
      </c>
      <c r="CC28" s="125"/>
      <c r="CD28" s="125"/>
      <c r="CE28" s="125">
        <v>600</v>
      </c>
      <c r="CF28" s="125"/>
      <c r="CG28" s="125">
        <v>600</v>
      </c>
      <c r="CH28" s="125">
        <v>175</v>
      </c>
      <c r="CI28" s="125">
        <v>8096</v>
      </c>
      <c r="CJ28" s="59">
        <v>4420</v>
      </c>
      <c r="CK28" s="127">
        <v>20</v>
      </c>
      <c r="CL28" s="127">
        <v>1100</v>
      </c>
      <c r="CM28" s="127"/>
      <c r="CN28" s="127">
        <v>3440</v>
      </c>
      <c r="CO28" s="127"/>
      <c r="CP28" s="127">
        <v>6280</v>
      </c>
      <c r="CQ28" s="127"/>
      <c r="CR28" s="128">
        <f t="shared" si="6"/>
        <v>18.255813953488371</v>
      </c>
      <c r="CS28" s="129"/>
      <c r="CT28" s="129">
        <f>CJ28/CI28*100</f>
        <v>54.594861660079054</v>
      </c>
      <c r="CU28" s="127"/>
      <c r="CV28" s="127"/>
      <c r="CW28" s="130"/>
      <c r="CX28" s="131"/>
      <c r="CY28" s="132"/>
      <c r="CZ28" s="132">
        <v>665</v>
      </c>
      <c r="DA28" s="113"/>
      <c r="DB28" s="132"/>
      <c r="DC28" s="130"/>
      <c r="DD28" s="130"/>
      <c r="DE28" s="130"/>
      <c r="DF28" s="130"/>
      <c r="DG28" s="134"/>
      <c r="DH28" s="134"/>
      <c r="DI28" s="135">
        <v>2163</v>
      </c>
      <c r="DJ28" s="134">
        <v>553</v>
      </c>
      <c r="DK28" s="134"/>
      <c r="DL28" s="134">
        <v>549</v>
      </c>
      <c r="DM28" s="134">
        <v>7023</v>
      </c>
      <c r="DN28" s="136">
        <f>DM28/DL28*10</f>
        <v>127.92349726775956</v>
      </c>
      <c r="DO28" s="134"/>
      <c r="DP28" s="134"/>
      <c r="DQ28" s="134">
        <v>20</v>
      </c>
      <c r="DR28" s="134">
        <v>650</v>
      </c>
      <c r="DS28" s="137">
        <f>DR28/DQ28*10</f>
        <v>325</v>
      </c>
      <c r="DT28" s="134"/>
      <c r="DU28" s="134"/>
      <c r="DV28" s="134">
        <v>16</v>
      </c>
      <c r="DW28" s="134">
        <v>384</v>
      </c>
      <c r="DX28" s="137">
        <f>DW28/DV28*10</f>
        <v>240</v>
      </c>
      <c r="DY28" s="134"/>
      <c r="DZ28" s="134">
        <v>27</v>
      </c>
      <c r="EA28" s="134">
        <v>832</v>
      </c>
      <c r="EB28" s="137">
        <f>EA28/DZ28*10</f>
        <v>308.14814814814815</v>
      </c>
      <c r="EC28" s="134"/>
      <c r="ED28" s="134">
        <f>DQ28+DV28+DZ28</f>
        <v>63</v>
      </c>
      <c r="EE28" s="134">
        <f>DR28+DW28+EA28</f>
        <v>1866</v>
      </c>
      <c r="EF28" s="137">
        <f>EE28/ED28*10</f>
        <v>296.1904761904762</v>
      </c>
      <c r="EH28" s="139"/>
      <c r="EI28" s="140"/>
      <c r="EJ28" s="139"/>
    </row>
    <row r="29" spans="1:144" s="152" customFormat="1" ht="24" customHeight="1" x14ac:dyDescent="0.25">
      <c r="A29" s="141"/>
      <c r="B29" s="117" t="s">
        <v>132</v>
      </c>
      <c r="C29" s="142"/>
      <c r="D29" s="142"/>
      <c r="E29" s="142"/>
      <c r="F29" s="142"/>
      <c r="G29" s="142"/>
      <c r="H29" s="142"/>
      <c r="I29" s="142"/>
      <c r="J29" s="142"/>
      <c r="K29" s="141"/>
      <c r="L29" s="141"/>
      <c r="M29" s="141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4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5">
        <v>26442</v>
      </c>
      <c r="BI29" s="145">
        <v>24587</v>
      </c>
      <c r="BJ29" s="146">
        <f>BI29/BH29*100</f>
        <v>92.984645639512891</v>
      </c>
      <c r="BK29" s="145"/>
      <c r="BL29" s="145">
        <v>13500</v>
      </c>
      <c r="BM29" s="145">
        <v>12254</v>
      </c>
      <c r="BN29" s="146">
        <f>BM29/BL29*100</f>
        <v>90.770370370370372</v>
      </c>
      <c r="BO29" s="145"/>
      <c r="BP29" s="145">
        <v>37900</v>
      </c>
      <c r="BQ29" s="145">
        <v>56695</v>
      </c>
      <c r="BR29" s="146">
        <f>BQ29/BP29*100</f>
        <v>149.5910290237467</v>
      </c>
      <c r="BS29" s="145"/>
      <c r="BT29" s="145"/>
      <c r="BU29" s="145">
        <v>73000</v>
      </c>
      <c r="BV29" s="145">
        <v>31793</v>
      </c>
      <c r="BW29" s="146">
        <f t="shared" si="16"/>
        <v>43.552054794520551</v>
      </c>
      <c r="BX29" s="145"/>
      <c r="BY29" s="145">
        <v>9386</v>
      </c>
      <c r="BZ29" s="147"/>
      <c r="CA29" s="147">
        <v>9962</v>
      </c>
      <c r="CB29" s="148">
        <v>22.9</v>
      </c>
      <c r="CC29" s="147"/>
      <c r="CD29" s="147"/>
      <c r="CE29" s="147">
        <v>6328</v>
      </c>
      <c r="CF29" s="147"/>
      <c r="CG29" s="147">
        <v>7600</v>
      </c>
      <c r="CH29" s="147">
        <v>5860</v>
      </c>
      <c r="CI29" s="147">
        <v>24880</v>
      </c>
      <c r="CJ29" s="147"/>
      <c r="CK29" s="147"/>
      <c r="CL29" s="147">
        <v>173</v>
      </c>
      <c r="CM29" s="147"/>
      <c r="CN29" s="147">
        <v>13356</v>
      </c>
      <c r="CO29" s="147"/>
      <c r="CP29" s="147">
        <v>16762</v>
      </c>
      <c r="CQ29" s="147"/>
      <c r="CR29" s="128">
        <f t="shared" si="6"/>
        <v>12.55016471997604</v>
      </c>
      <c r="CS29" s="149"/>
      <c r="CT29" s="149">
        <v>54</v>
      </c>
      <c r="CU29" s="147"/>
      <c r="CV29" s="147">
        <v>700</v>
      </c>
      <c r="CW29" s="147">
        <v>195</v>
      </c>
      <c r="CX29" s="150"/>
      <c r="CY29" s="147">
        <v>21475</v>
      </c>
      <c r="CZ29" s="147">
        <v>7244</v>
      </c>
      <c r="DA29" s="113">
        <f t="shared" si="11"/>
        <v>33.732246798603029</v>
      </c>
      <c r="DB29" s="147"/>
      <c r="DC29" s="147">
        <v>1274</v>
      </c>
      <c r="DD29" s="147">
        <v>1090</v>
      </c>
      <c r="DE29" s="147">
        <v>5964</v>
      </c>
      <c r="DF29" s="147">
        <v>5465</v>
      </c>
      <c r="DG29" s="152">
        <v>13</v>
      </c>
      <c r="DH29" s="152">
        <v>1.4</v>
      </c>
      <c r="EH29" s="153"/>
      <c r="EI29" s="140"/>
      <c r="EJ29" s="153"/>
    </row>
    <row r="30" spans="1:144" ht="12.75" customHeight="1" x14ac:dyDescent="0.3">
      <c r="B30" s="155"/>
      <c r="C30" s="156"/>
      <c r="Y30" s="135"/>
      <c r="EH30" s="163"/>
      <c r="EI30" s="140"/>
      <c r="EJ30" s="163"/>
      <c r="EK30" s="163"/>
      <c r="EL30" s="163"/>
      <c r="EM30" s="163"/>
    </row>
    <row r="31" spans="1:144" ht="12.75" customHeight="1" x14ac:dyDescent="0.3">
      <c r="B31" s="155"/>
      <c r="C31" s="156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CV34" s="164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EH35" s="163"/>
      <c r="EI35" s="140"/>
      <c r="EJ35" s="163"/>
      <c r="EK35" s="163"/>
      <c r="EL35" s="163"/>
      <c r="EM35" s="163"/>
    </row>
    <row r="36" spans="2:143" x14ac:dyDescent="0.3"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I47" s="115"/>
    </row>
    <row r="48" spans="2:143" x14ac:dyDescent="0.3">
      <c r="EI48" s="138"/>
    </row>
    <row r="49" spans="139:139" x14ac:dyDescent="0.3">
      <c r="EI49" s="152"/>
    </row>
  </sheetData>
  <mergeCells count="75"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</mergeCells>
  <pageMargins left="0.51181102362204722" right="0.11811023622047245" top="0.55118110236220474" bottom="0.55118110236220474" header="0.31496062992125984" footer="0.31496062992125984"/>
  <pageSetup paperSize="9" scale="4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49"/>
  <sheetViews>
    <sheetView view="pageBreakPreview" zoomScale="53" zoomScaleNormal="43" zoomScaleSheetLayoutView="53" zoomScalePageLayoutView="29" workbookViewId="0">
      <pane xSplit="77" ySplit="4" topLeftCell="CL20" activePane="bottomRight" state="frozen"/>
      <selection pane="topRight" activeCell="BZ1" sqref="BZ1"/>
      <selection pane="bottomLeft" activeCell="A5" sqref="A5"/>
      <selection pane="bottomRight" activeCell="DF28" sqref="DF28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13.4414062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10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13.4414062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7" width="9.77734375" style="162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58" width="5.88671875" style="162" customWidth="1"/>
    <col min="359" max="359" width="10" style="162" customWidth="1"/>
    <col min="360" max="360" width="9.5546875" style="162" customWidth="1"/>
    <col min="361" max="361" width="7.109375" style="162" customWidth="1"/>
    <col min="362" max="362" width="7.21875" style="162" customWidth="1"/>
    <col min="363" max="363" width="8.44140625" style="162" customWidth="1"/>
    <col min="364" max="364" width="8.88671875" style="162" customWidth="1"/>
    <col min="365" max="365" width="8.33203125" style="162" customWidth="1"/>
    <col min="366" max="366" width="9.21875" style="162" customWidth="1"/>
    <col min="367" max="367" width="7.109375" style="162" customWidth="1"/>
    <col min="368" max="368" width="7.6640625" style="162" customWidth="1"/>
    <col min="369" max="392" width="0" style="162" hidden="1" customWidth="1"/>
    <col min="393" max="393" width="9.109375" style="162" customWidth="1"/>
    <col min="394" max="394" width="13.109375" style="162" customWidth="1"/>
    <col min="395" max="397" width="9.44140625" style="162" bestFit="1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13.4414062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3" width="9.77734375" style="162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4" width="5.88671875" style="162" customWidth="1"/>
    <col min="615" max="615" width="10" style="162" customWidth="1"/>
    <col min="616" max="616" width="9.5546875" style="162" customWidth="1"/>
    <col min="617" max="617" width="7.109375" style="162" customWidth="1"/>
    <col min="618" max="618" width="7.21875" style="162" customWidth="1"/>
    <col min="619" max="619" width="8.44140625" style="162" customWidth="1"/>
    <col min="620" max="620" width="8.88671875" style="162" customWidth="1"/>
    <col min="621" max="621" width="8.33203125" style="162" customWidth="1"/>
    <col min="622" max="622" width="9.21875" style="162" customWidth="1"/>
    <col min="623" max="623" width="7.109375" style="162" customWidth="1"/>
    <col min="624" max="624" width="7.6640625" style="162" customWidth="1"/>
    <col min="625" max="648" width="0" style="162" hidden="1" customWidth="1"/>
    <col min="649" max="649" width="9.109375" style="162" customWidth="1"/>
    <col min="650" max="650" width="13.109375" style="162" customWidth="1"/>
    <col min="651" max="653" width="9.44140625" style="162" bestFit="1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13.4414062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9" width="9.77734375" style="162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0" width="5.88671875" style="162" customWidth="1"/>
    <col min="871" max="871" width="10" style="162" customWidth="1"/>
    <col min="872" max="872" width="9.5546875" style="162" customWidth="1"/>
    <col min="873" max="873" width="7.109375" style="162" customWidth="1"/>
    <col min="874" max="874" width="7.21875" style="162" customWidth="1"/>
    <col min="875" max="875" width="8.44140625" style="162" customWidth="1"/>
    <col min="876" max="876" width="8.88671875" style="162" customWidth="1"/>
    <col min="877" max="877" width="8.33203125" style="162" customWidth="1"/>
    <col min="878" max="878" width="9.21875" style="162" customWidth="1"/>
    <col min="879" max="879" width="7.109375" style="162" customWidth="1"/>
    <col min="880" max="880" width="7.6640625" style="162" customWidth="1"/>
    <col min="881" max="904" width="0" style="162" hidden="1" customWidth="1"/>
    <col min="905" max="905" width="9.109375" style="162" customWidth="1"/>
    <col min="906" max="906" width="13.109375" style="162" customWidth="1"/>
    <col min="907" max="909" width="9.44140625" style="162" bestFit="1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13.4414062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5" width="9.77734375" style="162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6" width="5.88671875" style="162" customWidth="1"/>
    <col min="1127" max="1127" width="10" style="162" customWidth="1"/>
    <col min="1128" max="1128" width="9.5546875" style="162" customWidth="1"/>
    <col min="1129" max="1129" width="7.109375" style="162" customWidth="1"/>
    <col min="1130" max="1130" width="7.21875" style="162" customWidth="1"/>
    <col min="1131" max="1131" width="8.44140625" style="162" customWidth="1"/>
    <col min="1132" max="1132" width="8.88671875" style="162" customWidth="1"/>
    <col min="1133" max="1133" width="8.33203125" style="162" customWidth="1"/>
    <col min="1134" max="1134" width="9.21875" style="162" customWidth="1"/>
    <col min="1135" max="1135" width="7.109375" style="162" customWidth="1"/>
    <col min="1136" max="1136" width="7.6640625" style="162" customWidth="1"/>
    <col min="1137" max="1160" width="0" style="162" hidden="1" customWidth="1"/>
    <col min="1161" max="1161" width="9.109375" style="162" customWidth="1"/>
    <col min="1162" max="1162" width="13.109375" style="162" customWidth="1"/>
    <col min="1163" max="1165" width="9.44140625" style="162" bestFit="1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13.4414062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1" width="9.77734375" style="162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2" width="5.88671875" style="162" customWidth="1"/>
    <col min="1383" max="1383" width="10" style="162" customWidth="1"/>
    <col min="1384" max="1384" width="9.5546875" style="162" customWidth="1"/>
    <col min="1385" max="1385" width="7.109375" style="162" customWidth="1"/>
    <col min="1386" max="1386" width="7.21875" style="162" customWidth="1"/>
    <col min="1387" max="1387" width="8.44140625" style="162" customWidth="1"/>
    <col min="1388" max="1388" width="8.88671875" style="162" customWidth="1"/>
    <col min="1389" max="1389" width="8.33203125" style="162" customWidth="1"/>
    <col min="1390" max="1390" width="9.21875" style="162" customWidth="1"/>
    <col min="1391" max="1391" width="7.109375" style="162" customWidth="1"/>
    <col min="1392" max="1392" width="7.6640625" style="162" customWidth="1"/>
    <col min="1393" max="1416" width="0" style="162" hidden="1" customWidth="1"/>
    <col min="1417" max="1417" width="9.109375" style="162" customWidth="1"/>
    <col min="1418" max="1418" width="13.109375" style="162" customWidth="1"/>
    <col min="1419" max="1421" width="9.44140625" style="162" bestFit="1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13.4414062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7" width="9.77734375" style="162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38" width="5.88671875" style="162" customWidth="1"/>
    <col min="1639" max="1639" width="10" style="162" customWidth="1"/>
    <col min="1640" max="1640" width="9.5546875" style="162" customWidth="1"/>
    <col min="1641" max="1641" width="7.109375" style="162" customWidth="1"/>
    <col min="1642" max="1642" width="7.21875" style="162" customWidth="1"/>
    <col min="1643" max="1643" width="8.44140625" style="162" customWidth="1"/>
    <col min="1644" max="1644" width="8.88671875" style="162" customWidth="1"/>
    <col min="1645" max="1645" width="8.33203125" style="162" customWidth="1"/>
    <col min="1646" max="1646" width="9.21875" style="162" customWidth="1"/>
    <col min="1647" max="1647" width="7.109375" style="162" customWidth="1"/>
    <col min="1648" max="1648" width="7.6640625" style="162" customWidth="1"/>
    <col min="1649" max="1672" width="0" style="162" hidden="1" customWidth="1"/>
    <col min="1673" max="1673" width="9.109375" style="162" customWidth="1"/>
    <col min="1674" max="1674" width="13.109375" style="162" customWidth="1"/>
    <col min="1675" max="1677" width="9.44140625" style="162" bestFit="1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13.4414062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3" width="9.77734375" style="162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4" width="5.88671875" style="162" customWidth="1"/>
    <col min="1895" max="1895" width="10" style="162" customWidth="1"/>
    <col min="1896" max="1896" width="9.5546875" style="162" customWidth="1"/>
    <col min="1897" max="1897" width="7.109375" style="162" customWidth="1"/>
    <col min="1898" max="1898" width="7.21875" style="162" customWidth="1"/>
    <col min="1899" max="1899" width="8.44140625" style="162" customWidth="1"/>
    <col min="1900" max="1900" width="8.88671875" style="162" customWidth="1"/>
    <col min="1901" max="1901" width="8.33203125" style="162" customWidth="1"/>
    <col min="1902" max="1902" width="9.21875" style="162" customWidth="1"/>
    <col min="1903" max="1903" width="7.109375" style="162" customWidth="1"/>
    <col min="1904" max="1904" width="7.6640625" style="162" customWidth="1"/>
    <col min="1905" max="1928" width="0" style="162" hidden="1" customWidth="1"/>
    <col min="1929" max="1929" width="9.109375" style="162" customWidth="1"/>
    <col min="1930" max="1930" width="13.109375" style="162" customWidth="1"/>
    <col min="1931" max="1933" width="9.44140625" style="162" bestFit="1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13.4414062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9" width="9.77734375" style="162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0" width="5.88671875" style="162" customWidth="1"/>
    <col min="2151" max="2151" width="10" style="162" customWidth="1"/>
    <col min="2152" max="2152" width="9.5546875" style="162" customWidth="1"/>
    <col min="2153" max="2153" width="7.109375" style="162" customWidth="1"/>
    <col min="2154" max="2154" width="7.21875" style="162" customWidth="1"/>
    <col min="2155" max="2155" width="8.44140625" style="162" customWidth="1"/>
    <col min="2156" max="2156" width="8.88671875" style="162" customWidth="1"/>
    <col min="2157" max="2157" width="8.33203125" style="162" customWidth="1"/>
    <col min="2158" max="2158" width="9.21875" style="162" customWidth="1"/>
    <col min="2159" max="2159" width="7.109375" style="162" customWidth="1"/>
    <col min="2160" max="2160" width="7.6640625" style="162" customWidth="1"/>
    <col min="2161" max="2184" width="0" style="162" hidden="1" customWidth="1"/>
    <col min="2185" max="2185" width="9.109375" style="162" customWidth="1"/>
    <col min="2186" max="2186" width="13.109375" style="162" customWidth="1"/>
    <col min="2187" max="2189" width="9.44140625" style="162" bestFit="1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13.4414062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5" width="9.77734375" style="162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6" width="5.88671875" style="162" customWidth="1"/>
    <col min="2407" max="2407" width="10" style="162" customWidth="1"/>
    <col min="2408" max="2408" width="9.5546875" style="162" customWidth="1"/>
    <col min="2409" max="2409" width="7.109375" style="162" customWidth="1"/>
    <col min="2410" max="2410" width="7.21875" style="162" customWidth="1"/>
    <col min="2411" max="2411" width="8.44140625" style="162" customWidth="1"/>
    <col min="2412" max="2412" width="8.88671875" style="162" customWidth="1"/>
    <col min="2413" max="2413" width="8.33203125" style="162" customWidth="1"/>
    <col min="2414" max="2414" width="9.21875" style="162" customWidth="1"/>
    <col min="2415" max="2415" width="7.109375" style="162" customWidth="1"/>
    <col min="2416" max="2416" width="7.6640625" style="162" customWidth="1"/>
    <col min="2417" max="2440" width="0" style="162" hidden="1" customWidth="1"/>
    <col min="2441" max="2441" width="9.109375" style="162" customWidth="1"/>
    <col min="2442" max="2442" width="13.109375" style="162" customWidth="1"/>
    <col min="2443" max="2445" width="9.44140625" style="162" bestFit="1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13.4414062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1" width="9.77734375" style="162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2" width="5.88671875" style="162" customWidth="1"/>
    <col min="2663" max="2663" width="10" style="162" customWidth="1"/>
    <col min="2664" max="2664" width="9.5546875" style="162" customWidth="1"/>
    <col min="2665" max="2665" width="7.109375" style="162" customWidth="1"/>
    <col min="2666" max="2666" width="7.21875" style="162" customWidth="1"/>
    <col min="2667" max="2667" width="8.44140625" style="162" customWidth="1"/>
    <col min="2668" max="2668" width="8.88671875" style="162" customWidth="1"/>
    <col min="2669" max="2669" width="8.33203125" style="162" customWidth="1"/>
    <col min="2670" max="2670" width="9.21875" style="162" customWidth="1"/>
    <col min="2671" max="2671" width="7.109375" style="162" customWidth="1"/>
    <col min="2672" max="2672" width="7.6640625" style="162" customWidth="1"/>
    <col min="2673" max="2696" width="0" style="162" hidden="1" customWidth="1"/>
    <col min="2697" max="2697" width="9.109375" style="162" customWidth="1"/>
    <col min="2698" max="2698" width="13.109375" style="162" customWidth="1"/>
    <col min="2699" max="2701" width="9.44140625" style="162" bestFit="1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13.4414062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7" width="9.77734375" style="162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18" width="5.88671875" style="162" customWidth="1"/>
    <col min="2919" max="2919" width="10" style="162" customWidth="1"/>
    <col min="2920" max="2920" width="9.5546875" style="162" customWidth="1"/>
    <col min="2921" max="2921" width="7.109375" style="162" customWidth="1"/>
    <col min="2922" max="2922" width="7.21875" style="162" customWidth="1"/>
    <col min="2923" max="2923" width="8.44140625" style="162" customWidth="1"/>
    <col min="2924" max="2924" width="8.88671875" style="162" customWidth="1"/>
    <col min="2925" max="2925" width="8.33203125" style="162" customWidth="1"/>
    <col min="2926" max="2926" width="9.21875" style="162" customWidth="1"/>
    <col min="2927" max="2927" width="7.109375" style="162" customWidth="1"/>
    <col min="2928" max="2928" width="7.6640625" style="162" customWidth="1"/>
    <col min="2929" max="2952" width="0" style="162" hidden="1" customWidth="1"/>
    <col min="2953" max="2953" width="9.109375" style="162" customWidth="1"/>
    <col min="2954" max="2954" width="13.109375" style="162" customWidth="1"/>
    <col min="2955" max="2957" width="9.44140625" style="162" bestFit="1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13.4414062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3" width="9.77734375" style="162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4" width="5.88671875" style="162" customWidth="1"/>
    <col min="3175" max="3175" width="10" style="162" customWidth="1"/>
    <col min="3176" max="3176" width="9.5546875" style="162" customWidth="1"/>
    <col min="3177" max="3177" width="7.109375" style="162" customWidth="1"/>
    <col min="3178" max="3178" width="7.21875" style="162" customWidth="1"/>
    <col min="3179" max="3179" width="8.44140625" style="162" customWidth="1"/>
    <col min="3180" max="3180" width="8.88671875" style="162" customWidth="1"/>
    <col min="3181" max="3181" width="8.33203125" style="162" customWidth="1"/>
    <col min="3182" max="3182" width="9.21875" style="162" customWidth="1"/>
    <col min="3183" max="3183" width="7.109375" style="162" customWidth="1"/>
    <col min="3184" max="3184" width="7.6640625" style="162" customWidth="1"/>
    <col min="3185" max="3208" width="0" style="162" hidden="1" customWidth="1"/>
    <col min="3209" max="3209" width="9.109375" style="162" customWidth="1"/>
    <col min="3210" max="3210" width="13.109375" style="162" customWidth="1"/>
    <col min="3211" max="3213" width="9.44140625" style="162" bestFit="1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13.4414062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9" width="9.77734375" style="162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0" width="5.88671875" style="162" customWidth="1"/>
    <col min="3431" max="3431" width="10" style="162" customWidth="1"/>
    <col min="3432" max="3432" width="9.5546875" style="162" customWidth="1"/>
    <col min="3433" max="3433" width="7.109375" style="162" customWidth="1"/>
    <col min="3434" max="3434" width="7.21875" style="162" customWidth="1"/>
    <col min="3435" max="3435" width="8.44140625" style="162" customWidth="1"/>
    <col min="3436" max="3436" width="8.88671875" style="162" customWidth="1"/>
    <col min="3437" max="3437" width="8.33203125" style="162" customWidth="1"/>
    <col min="3438" max="3438" width="9.21875" style="162" customWidth="1"/>
    <col min="3439" max="3439" width="7.109375" style="162" customWidth="1"/>
    <col min="3440" max="3440" width="7.6640625" style="162" customWidth="1"/>
    <col min="3441" max="3464" width="0" style="162" hidden="1" customWidth="1"/>
    <col min="3465" max="3465" width="9.109375" style="162" customWidth="1"/>
    <col min="3466" max="3466" width="13.109375" style="162" customWidth="1"/>
    <col min="3467" max="3469" width="9.44140625" style="162" bestFit="1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13.4414062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5" width="9.77734375" style="162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6" width="5.88671875" style="162" customWidth="1"/>
    <col min="3687" max="3687" width="10" style="162" customWidth="1"/>
    <col min="3688" max="3688" width="9.5546875" style="162" customWidth="1"/>
    <col min="3689" max="3689" width="7.109375" style="162" customWidth="1"/>
    <col min="3690" max="3690" width="7.21875" style="162" customWidth="1"/>
    <col min="3691" max="3691" width="8.44140625" style="162" customWidth="1"/>
    <col min="3692" max="3692" width="8.88671875" style="162" customWidth="1"/>
    <col min="3693" max="3693" width="8.33203125" style="162" customWidth="1"/>
    <col min="3694" max="3694" width="9.21875" style="162" customWidth="1"/>
    <col min="3695" max="3695" width="7.109375" style="162" customWidth="1"/>
    <col min="3696" max="3696" width="7.6640625" style="162" customWidth="1"/>
    <col min="3697" max="3720" width="0" style="162" hidden="1" customWidth="1"/>
    <col min="3721" max="3721" width="9.109375" style="162" customWidth="1"/>
    <col min="3722" max="3722" width="13.109375" style="162" customWidth="1"/>
    <col min="3723" max="3725" width="9.44140625" style="162" bestFit="1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13.4414062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1" width="9.77734375" style="162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2" width="5.88671875" style="162" customWidth="1"/>
    <col min="3943" max="3943" width="10" style="162" customWidth="1"/>
    <col min="3944" max="3944" width="9.5546875" style="162" customWidth="1"/>
    <col min="3945" max="3945" width="7.109375" style="162" customWidth="1"/>
    <col min="3946" max="3946" width="7.21875" style="162" customWidth="1"/>
    <col min="3947" max="3947" width="8.44140625" style="162" customWidth="1"/>
    <col min="3948" max="3948" width="8.88671875" style="162" customWidth="1"/>
    <col min="3949" max="3949" width="8.33203125" style="162" customWidth="1"/>
    <col min="3950" max="3950" width="9.21875" style="162" customWidth="1"/>
    <col min="3951" max="3951" width="7.109375" style="162" customWidth="1"/>
    <col min="3952" max="3952" width="7.6640625" style="162" customWidth="1"/>
    <col min="3953" max="3976" width="0" style="162" hidden="1" customWidth="1"/>
    <col min="3977" max="3977" width="9.109375" style="162" customWidth="1"/>
    <col min="3978" max="3978" width="13.109375" style="162" customWidth="1"/>
    <col min="3979" max="3981" width="9.44140625" style="162" bestFit="1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13.4414062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7" width="9.77734375" style="162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198" width="5.88671875" style="162" customWidth="1"/>
    <col min="4199" max="4199" width="10" style="162" customWidth="1"/>
    <col min="4200" max="4200" width="9.5546875" style="162" customWidth="1"/>
    <col min="4201" max="4201" width="7.109375" style="162" customWidth="1"/>
    <col min="4202" max="4202" width="7.21875" style="162" customWidth="1"/>
    <col min="4203" max="4203" width="8.44140625" style="162" customWidth="1"/>
    <col min="4204" max="4204" width="8.88671875" style="162" customWidth="1"/>
    <col min="4205" max="4205" width="8.33203125" style="162" customWidth="1"/>
    <col min="4206" max="4206" width="9.21875" style="162" customWidth="1"/>
    <col min="4207" max="4207" width="7.109375" style="162" customWidth="1"/>
    <col min="4208" max="4208" width="7.6640625" style="162" customWidth="1"/>
    <col min="4209" max="4232" width="0" style="162" hidden="1" customWidth="1"/>
    <col min="4233" max="4233" width="9.109375" style="162" customWidth="1"/>
    <col min="4234" max="4234" width="13.109375" style="162" customWidth="1"/>
    <col min="4235" max="4237" width="9.44140625" style="162" bestFit="1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13.4414062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3" width="9.77734375" style="162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4" width="5.88671875" style="162" customWidth="1"/>
    <col min="4455" max="4455" width="10" style="162" customWidth="1"/>
    <col min="4456" max="4456" width="9.5546875" style="162" customWidth="1"/>
    <col min="4457" max="4457" width="7.109375" style="162" customWidth="1"/>
    <col min="4458" max="4458" width="7.21875" style="162" customWidth="1"/>
    <col min="4459" max="4459" width="8.44140625" style="162" customWidth="1"/>
    <col min="4460" max="4460" width="8.88671875" style="162" customWidth="1"/>
    <col min="4461" max="4461" width="8.33203125" style="162" customWidth="1"/>
    <col min="4462" max="4462" width="9.21875" style="162" customWidth="1"/>
    <col min="4463" max="4463" width="7.109375" style="162" customWidth="1"/>
    <col min="4464" max="4464" width="7.6640625" style="162" customWidth="1"/>
    <col min="4465" max="4488" width="0" style="162" hidden="1" customWidth="1"/>
    <col min="4489" max="4489" width="9.109375" style="162" customWidth="1"/>
    <col min="4490" max="4490" width="13.109375" style="162" customWidth="1"/>
    <col min="4491" max="4493" width="9.44140625" style="162" bestFit="1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13.4414062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9" width="9.77734375" style="162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0" width="5.88671875" style="162" customWidth="1"/>
    <col min="4711" max="4711" width="10" style="162" customWidth="1"/>
    <col min="4712" max="4712" width="9.5546875" style="162" customWidth="1"/>
    <col min="4713" max="4713" width="7.109375" style="162" customWidth="1"/>
    <col min="4714" max="4714" width="7.21875" style="162" customWidth="1"/>
    <col min="4715" max="4715" width="8.44140625" style="162" customWidth="1"/>
    <col min="4716" max="4716" width="8.88671875" style="162" customWidth="1"/>
    <col min="4717" max="4717" width="8.33203125" style="162" customWidth="1"/>
    <col min="4718" max="4718" width="9.21875" style="162" customWidth="1"/>
    <col min="4719" max="4719" width="7.109375" style="162" customWidth="1"/>
    <col min="4720" max="4720" width="7.6640625" style="162" customWidth="1"/>
    <col min="4721" max="4744" width="0" style="162" hidden="1" customWidth="1"/>
    <col min="4745" max="4745" width="9.109375" style="162" customWidth="1"/>
    <col min="4746" max="4746" width="13.109375" style="162" customWidth="1"/>
    <col min="4747" max="4749" width="9.44140625" style="162" bestFit="1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13.4414062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5" width="9.77734375" style="162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6" width="5.88671875" style="162" customWidth="1"/>
    <col min="4967" max="4967" width="10" style="162" customWidth="1"/>
    <col min="4968" max="4968" width="9.5546875" style="162" customWidth="1"/>
    <col min="4969" max="4969" width="7.109375" style="162" customWidth="1"/>
    <col min="4970" max="4970" width="7.21875" style="162" customWidth="1"/>
    <col min="4971" max="4971" width="8.44140625" style="162" customWidth="1"/>
    <col min="4972" max="4972" width="8.88671875" style="162" customWidth="1"/>
    <col min="4973" max="4973" width="8.33203125" style="162" customWidth="1"/>
    <col min="4974" max="4974" width="9.21875" style="162" customWidth="1"/>
    <col min="4975" max="4975" width="7.109375" style="162" customWidth="1"/>
    <col min="4976" max="4976" width="7.6640625" style="162" customWidth="1"/>
    <col min="4977" max="5000" width="0" style="162" hidden="1" customWidth="1"/>
    <col min="5001" max="5001" width="9.109375" style="162" customWidth="1"/>
    <col min="5002" max="5002" width="13.109375" style="162" customWidth="1"/>
    <col min="5003" max="5005" width="9.44140625" style="162" bestFit="1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13.4414062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1" width="9.77734375" style="162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2" width="5.88671875" style="162" customWidth="1"/>
    <col min="5223" max="5223" width="10" style="162" customWidth="1"/>
    <col min="5224" max="5224" width="9.5546875" style="162" customWidth="1"/>
    <col min="5225" max="5225" width="7.109375" style="162" customWidth="1"/>
    <col min="5226" max="5226" width="7.21875" style="162" customWidth="1"/>
    <col min="5227" max="5227" width="8.44140625" style="162" customWidth="1"/>
    <col min="5228" max="5228" width="8.88671875" style="162" customWidth="1"/>
    <col min="5229" max="5229" width="8.33203125" style="162" customWidth="1"/>
    <col min="5230" max="5230" width="9.21875" style="162" customWidth="1"/>
    <col min="5231" max="5231" width="7.109375" style="162" customWidth="1"/>
    <col min="5232" max="5232" width="7.6640625" style="162" customWidth="1"/>
    <col min="5233" max="5256" width="0" style="162" hidden="1" customWidth="1"/>
    <col min="5257" max="5257" width="9.109375" style="162" customWidth="1"/>
    <col min="5258" max="5258" width="13.109375" style="162" customWidth="1"/>
    <col min="5259" max="5261" width="9.44140625" style="162" bestFit="1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13.4414062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7" width="9.77734375" style="162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78" width="5.88671875" style="162" customWidth="1"/>
    <col min="5479" max="5479" width="10" style="162" customWidth="1"/>
    <col min="5480" max="5480" width="9.5546875" style="162" customWidth="1"/>
    <col min="5481" max="5481" width="7.109375" style="162" customWidth="1"/>
    <col min="5482" max="5482" width="7.21875" style="162" customWidth="1"/>
    <col min="5483" max="5483" width="8.44140625" style="162" customWidth="1"/>
    <col min="5484" max="5484" width="8.88671875" style="162" customWidth="1"/>
    <col min="5485" max="5485" width="8.33203125" style="162" customWidth="1"/>
    <col min="5486" max="5486" width="9.21875" style="162" customWidth="1"/>
    <col min="5487" max="5487" width="7.109375" style="162" customWidth="1"/>
    <col min="5488" max="5488" width="7.6640625" style="162" customWidth="1"/>
    <col min="5489" max="5512" width="0" style="162" hidden="1" customWidth="1"/>
    <col min="5513" max="5513" width="9.109375" style="162" customWidth="1"/>
    <col min="5514" max="5514" width="13.109375" style="162" customWidth="1"/>
    <col min="5515" max="5517" width="9.44140625" style="162" bestFit="1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13.4414062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3" width="9.77734375" style="162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4" width="5.88671875" style="162" customWidth="1"/>
    <col min="5735" max="5735" width="10" style="162" customWidth="1"/>
    <col min="5736" max="5736" width="9.5546875" style="162" customWidth="1"/>
    <col min="5737" max="5737" width="7.109375" style="162" customWidth="1"/>
    <col min="5738" max="5738" width="7.21875" style="162" customWidth="1"/>
    <col min="5739" max="5739" width="8.44140625" style="162" customWidth="1"/>
    <col min="5740" max="5740" width="8.88671875" style="162" customWidth="1"/>
    <col min="5741" max="5741" width="8.33203125" style="162" customWidth="1"/>
    <col min="5742" max="5742" width="9.21875" style="162" customWidth="1"/>
    <col min="5743" max="5743" width="7.109375" style="162" customWidth="1"/>
    <col min="5744" max="5744" width="7.6640625" style="162" customWidth="1"/>
    <col min="5745" max="5768" width="0" style="162" hidden="1" customWidth="1"/>
    <col min="5769" max="5769" width="9.109375" style="162" customWidth="1"/>
    <col min="5770" max="5770" width="13.109375" style="162" customWidth="1"/>
    <col min="5771" max="5773" width="9.44140625" style="162" bestFit="1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13.4414062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9" width="9.77734375" style="162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0" width="5.88671875" style="162" customWidth="1"/>
    <col min="5991" max="5991" width="10" style="162" customWidth="1"/>
    <col min="5992" max="5992" width="9.5546875" style="162" customWidth="1"/>
    <col min="5993" max="5993" width="7.109375" style="162" customWidth="1"/>
    <col min="5994" max="5994" width="7.21875" style="162" customWidth="1"/>
    <col min="5995" max="5995" width="8.44140625" style="162" customWidth="1"/>
    <col min="5996" max="5996" width="8.88671875" style="162" customWidth="1"/>
    <col min="5997" max="5997" width="8.33203125" style="162" customWidth="1"/>
    <col min="5998" max="5998" width="9.21875" style="162" customWidth="1"/>
    <col min="5999" max="5999" width="7.109375" style="162" customWidth="1"/>
    <col min="6000" max="6000" width="7.6640625" style="162" customWidth="1"/>
    <col min="6001" max="6024" width="0" style="162" hidden="1" customWidth="1"/>
    <col min="6025" max="6025" width="9.109375" style="162" customWidth="1"/>
    <col min="6026" max="6026" width="13.109375" style="162" customWidth="1"/>
    <col min="6027" max="6029" width="9.44140625" style="162" bestFit="1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13.4414062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5" width="9.77734375" style="162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6" width="5.88671875" style="162" customWidth="1"/>
    <col min="6247" max="6247" width="10" style="162" customWidth="1"/>
    <col min="6248" max="6248" width="9.5546875" style="162" customWidth="1"/>
    <col min="6249" max="6249" width="7.109375" style="162" customWidth="1"/>
    <col min="6250" max="6250" width="7.21875" style="162" customWidth="1"/>
    <col min="6251" max="6251" width="8.44140625" style="162" customWidth="1"/>
    <col min="6252" max="6252" width="8.88671875" style="162" customWidth="1"/>
    <col min="6253" max="6253" width="8.33203125" style="162" customWidth="1"/>
    <col min="6254" max="6254" width="9.21875" style="162" customWidth="1"/>
    <col min="6255" max="6255" width="7.109375" style="162" customWidth="1"/>
    <col min="6256" max="6256" width="7.6640625" style="162" customWidth="1"/>
    <col min="6257" max="6280" width="0" style="162" hidden="1" customWidth="1"/>
    <col min="6281" max="6281" width="9.109375" style="162" customWidth="1"/>
    <col min="6282" max="6282" width="13.109375" style="162" customWidth="1"/>
    <col min="6283" max="6285" width="9.44140625" style="162" bestFit="1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13.4414062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1" width="9.77734375" style="162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2" width="5.88671875" style="162" customWidth="1"/>
    <col min="6503" max="6503" width="10" style="162" customWidth="1"/>
    <col min="6504" max="6504" width="9.5546875" style="162" customWidth="1"/>
    <col min="6505" max="6505" width="7.109375" style="162" customWidth="1"/>
    <col min="6506" max="6506" width="7.21875" style="162" customWidth="1"/>
    <col min="6507" max="6507" width="8.44140625" style="162" customWidth="1"/>
    <col min="6508" max="6508" width="8.88671875" style="162" customWidth="1"/>
    <col min="6509" max="6509" width="8.33203125" style="162" customWidth="1"/>
    <col min="6510" max="6510" width="9.21875" style="162" customWidth="1"/>
    <col min="6511" max="6511" width="7.109375" style="162" customWidth="1"/>
    <col min="6512" max="6512" width="7.6640625" style="162" customWidth="1"/>
    <col min="6513" max="6536" width="0" style="162" hidden="1" customWidth="1"/>
    <col min="6537" max="6537" width="9.109375" style="162" customWidth="1"/>
    <col min="6538" max="6538" width="13.109375" style="162" customWidth="1"/>
    <col min="6539" max="6541" width="9.44140625" style="162" bestFit="1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13.4414062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7" width="9.77734375" style="162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58" width="5.88671875" style="162" customWidth="1"/>
    <col min="6759" max="6759" width="10" style="162" customWidth="1"/>
    <col min="6760" max="6760" width="9.5546875" style="162" customWidth="1"/>
    <col min="6761" max="6761" width="7.109375" style="162" customWidth="1"/>
    <col min="6762" max="6762" width="7.21875" style="162" customWidth="1"/>
    <col min="6763" max="6763" width="8.44140625" style="162" customWidth="1"/>
    <col min="6764" max="6764" width="8.88671875" style="162" customWidth="1"/>
    <col min="6765" max="6765" width="8.33203125" style="162" customWidth="1"/>
    <col min="6766" max="6766" width="9.21875" style="162" customWidth="1"/>
    <col min="6767" max="6767" width="7.109375" style="162" customWidth="1"/>
    <col min="6768" max="6768" width="7.6640625" style="162" customWidth="1"/>
    <col min="6769" max="6792" width="0" style="162" hidden="1" customWidth="1"/>
    <col min="6793" max="6793" width="9.109375" style="162" customWidth="1"/>
    <col min="6794" max="6794" width="13.109375" style="162" customWidth="1"/>
    <col min="6795" max="6797" width="9.44140625" style="162" bestFit="1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13.4414062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3" width="9.77734375" style="162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4" width="5.88671875" style="162" customWidth="1"/>
    <col min="7015" max="7015" width="10" style="162" customWidth="1"/>
    <col min="7016" max="7016" width="9.5546875" style="162" customWidth="1"/>
    <col min="7017" max="7017" width="7.109375" style="162" customWidth="1"/>
    <col min="7018" max="7018" width="7.21875" style="162" customWidth="1"/>
    <col min="7019" max="7019" width="8.44140625" style="162" customWidth="1"/>
    <col min="7020" max="7020" width="8.88671875" style="162" customWidth="1"/>
    <col min="7021" max="7021" width="8.33203125" style="162" customWidth="1"/>
    <col min="7022" max="7022" width="9.21875" style="162" customWidth="1"/>
    <col min="7023" max="7023" width="7.109375" style="162" customWidth="1"/>
    <col min="7024" max="7024" width="7.6640625" style="162" customWidth="1"/>
    <col min="7025" max="7048" width="0" style="162" hidden="1" customWidth="1"/>
    <col min="7049" max="7049" width="9.109375" style="162" customWidth="1"/>
    <col min="7050" max="7050" width="13.109375" style="162" customWidth="1"/>
    <col min="7051" max="7053" width="9.44140625" style="162" bestFit="1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13.4414062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9" width="9.77734375" style="162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0" width="5.88671875" style="162" customWidth="1"/>
    <col min="7271" max="7271" width="10" style="162" customWidth="1"/>
    <col min="7272" max="7272" width="9.5546875" style="162" customWidth="1"/>
    <col min="7273" max="7273" width="7.109375" style="162" customWidth="1"/>
    <col min="7274" max="7274" width="7.21875" style="162" customWidth="1"/>
    <col min="7275" max="7275" width="8.44140625" style="162" customWidth="1"/>
    <col min="7276" max="7276" width="8.88671875" style="162" customWidth="1"/>
    <col min="7277" max="7277" width="8.33203125" style="162" customWidth="1"/>
    <col min="7278" max="7278" width="9.21875" style="162" customWidth="1"/>
    <col min="7279" max="7279" width="7.109375" style="162" customWidth="1"/>
    <col min="7280" max="7280" width="7.6640625" style="162" customWidth="1"/>
    <col min="7281" max="7304" width="0" style="162" hidden="1" customWidth="1"/>
    <col min="7305" max="7305" width="9.109375" style="162" customWidth="1"/>
    <col min="7306" max="7306" width="13.109375" style="162" customWidth="1"/>
    <col min="7307" max="7309" width="9.44140625" style="162" bestFit="1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13.4414062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5" width="9.77734375" style="162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6" width="5.88671875" style="162" customWidth="1"/>
    <col min="7527" max="7527" width="10" style="162" customWidth="1"/>
    <col min="7528" max="7528" width="9.5546875" style="162" customWidth="1"/>
    <col min="7529" max="7529" width="7.109375" style="162" customWidth="1"/>
    <col min="7530" max="7530" width="7.21875" style="162" customWidth="1"/>
    <col min="7531" max="7531" width="8.44140625" style="162" customWidth="1"/>
    <col min="7532" max="7532" width="8.88671875" style="162" customWidth="1"/>
    <col min="7533" max="7533" width="8.33203125" style="162" customWidth="1"/>
    <col min="7534" max="7534" width="9.21875" style="162" customWidth="1"/>
    <col min="7535" max="7535" width="7.109375" style="162" customWidth="1"/>
    <col min="7536" max="7536" width="7.6640625" style="162" customWidth="1"/>
    <col min="7537" max="7560" width="0" style="162" hidden="1" customWidth="1"/>
    <col min="7561" max="7561" width="9.109375" style="162" customWidth="1"/>
    <col min="7562" max="7562" width="13.109375" style="162" customWidth="1"/>
    <col min="7563" max="7565" width="9.44140625" style="162" bestFit="1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13.4414062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1" width="9.77734375" style="162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2" width="5.88671875" style="162" customWidth="1"/>
    <col min="7783" max="7783" width="10" style="162" customWidth="1"/>
    <col min="7784" max="7784" width="9.5546875" style="162" customWidth="1"/>
    <col min="7785" max="7785" width="7.109375" style="162" customWidth="1"/>
    <col min="7786" max="7786" width="7.21875" style="162" customWidth="1"/>
    <col min="7787" max="7787" width="8.44140625" style="162" customWidth="1"/>
    <col min="7788" max="7788" width="8.88671875" style="162" customWidth="1"/>
    <col min="7789" max="7789" width="8.33203125" style="162" customWidth="1"/>
    <col min="7790" max="7790" width="9.21875" style="162" customWidth="1"/>
    <col min="7791" max="7791" width="7.109375" style="162" customWidth="1"/>
    <col min="7792" max="7792" width="7.6640625" style="162" customWidth="1"/>
    <col min="7793" max="7816" width="0" style="162" hidden="1" customWidth="1"/>
    <col min="7817" max="7817" width="9.109375" style="162" customWidth="1"/>
    <col min="7818" max="7818" width="13.109375" style="162" customWidth="1"/>
    <col min="7819" max="7821" width="9.44140625" style="162" bestFit="1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13.4414062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7" width="9.77734375" style="162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38" width="5.88671875" style="162" customWidth="1"/>
    <col min="8039" max="8039" width="10" style="162" customWidth="1"/>
    <col min="8040" max="8040" width="9.5546875" style="162" customWidth="1"/>
    <col min="8041" max="8041" width="7.109375" style="162" customWidth="1"/>
    <col min="8042" max="8042" width="7.21875" style="162" customWidth="1"/>
    <col min="8043" max="8043" width="8.44140625" style="162" customWidth="1"/>
    <col min="8044" max="8044" width="8.88671875" style="162" customWidth="1"/>
    <col min="8045" max="8045" width="8.33203125" style="162" customWidth="1"/>
    <col min="8046" max="8046" width="9.21875" style="162" customWidth="1"/>
    <col min="8047" max="8047" width="7.109375" style="162" customWidth="1"/>
    <col min="8048" max="8048" width="7.6640625" style="162" customWidth="1"/>
    <col min="8049" max="8072" width="0" style="162" hidden="1" customWidth="1"/>
    <col min="8073" max="8073" width="9.109375" style="162" customWidth="1"/>
    <col min="8074" max="8074" width="13.109375" style="162" customWidth="1"/>
    <col min="8075" max="8077" width="9.44140625" style="162" bestFit="1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13.4414062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3" width="9.77734375" style="162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4" width="5.88671875" style="162" customWidth="1"/>
    <col min="8295" max="8295" width="10" style="162" customWidth="1"/>
    <col min="8296" max="8296" width="9.5546875" style="162" customWidth="1"/>
    <col min="8297" max="8297" width="7.109375" style="162" customWidth="1"/>
    <col min="8298" max="8298" width="7.21875" style="162" customWidth="1"/>
    <col min="8299" max="8299" width="8.44140625" style="162" customWidth="1"/>
    <col min="8300" max="8300" width="8.88671875" style="162" customWidth="1"/>
    <col min="8301" max="8301" width="8.33203125" style="162" customWidth="1"/>
    <col min="8302" max="8302" width="9.21875" style="162" customWidth="1"/>
    <col min="8303" max="8303" width="7.109375" style="162" customWidth="1"/>
    <col min="8304" max="8304" width="7.6640625" style="162" customWidth="1"/>
    <col min="8305" max="8328" width="0" style="162" hidden="1" customWidth="1"/>
    <col min="8329" max="8329" width="9.109375" style="162" customWidth="1"/>
    <col min="8330" max="8330" width="13.109375" style="162" customWidth="1"/>
    <col min="8331" max="8333" width="9.44140625" style="162" bestFit="1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13.4414062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9" width="9.77734375" style="162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0" width="5.88671875" style="162" customWidth="1"/>
    <col min="8551" max="8551" width="10" style="162" customWidth="1"/>
    <col min="8552" max="8552" width="9.5546875" style="162" customWidth="1"/>
    <col min="8553" max="8553" width="7.109375" style="162" customWidth="1"/>
    <col min="8554" max="8554" width="7.21875" style="162" customWidth="1"/>
    <col min="8555" max="8555" width="8.44140625" style="162" customWidth="1"/>
    <col min="8556" max="8556" width="8.88671875" style="162" customWidth="1"/>
    <col min="8557" max="8557" width="8.33203125" style="162" customWidth="1"/>
    <col min="8558" max="8558" width="9.21875" style="162" customWidth="1"/>
    <col min="8559" max="8559" width="7.109375" style="162" customWidth="1"/>
    <col min="8560" max="8560" width="7.6640625" style="162" customWidth="1"/>
    <col min="8561" max="8584" width="0" style="162" hidden="1" customWidth="1"/>
    <col min="8585" max="8585" width="9.109375" style="162" customWidth="1"/>
    <col min="8586" max="8586" width="13.109375" style="162" customWidth="1"/>
    <col min="8587" max="8589" width="9.44140625" style="162" bestFit="1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13.4414062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5" width="9.77734375" style="162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6" width="5.88671875" style="162" customWidth="1"/>
    <col min="8807" max="8807" width="10" style="162" customWidth="1"/>
    <col min="8808" max="8808" width="9.5546875" style="162" customWidth="1"/>
    <col min="8809" max="8809" width="7.109375" style="162" customWidth="1"/>
    <col min="8810" max="8810" width="7.21875" style="162" customWidth="1"/>
    <col min="8811" max="8811" width="8.44140625" style="162" customWidth="1"/>
    <col min="8812" max="8812" width="8.88671875" style="162" customWidth="1"/>
    <col min="8813" max="8813" width="8.33203125" style="162" customWidth="1"/>
    <col min="8814" max="8814" width="9.21875" style="162" customWidth="1"/>
    <col min="8815" max="8815" width="7.109375" style="162" customWidth="1"/>
    <col min="8816" max="8816" width="7.6640625" style="162" customWidth="1"/>
    <col min="8817" max="8840" width="0" style="162" hidden="1" customWidth="1"/>
    <col min="8841" max="8841" width="9.109375" style="162" customWidth="1"/>
    <col min="8842" max="8842" width="13.109375" style="162" customWidth="1"/>
    <col min="8843" max="8845" width="9.44140625" style="162" bestFit="1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13.4414062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1" width="9.77734375" style="162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2" width="5.88671875" style="162" customWidth="1"/>
    <col min="9063" max="9063" width="10" style="162" customWidth="1"/>
    <col min="9064" max="9064" width="9.5546875" style="162" customWidth="1"/>
    <col min="9065" max="9065" width="7.109375" style="162" customWidth="1"/>
    <col min="9066" max="9066" width="7.21875" style="162" customWidth="1"/>
    <col min="9067" max="9067" width="8.44140625" style="162" customWidth="1"/>
    <col min="9068" max="9068" width="8.88671875" style="162" customWidth="1"/>
    <col min="9069" max="9069" width="8.33203125" style="162" customWidth="1"/>
    <col min="9070" max="9070" width="9.21875" style="162" customWidth="1"/>
    <col min="9071" max="9071" width="7.109375" style="162" customWidth="1"/>
    <col min="9072" max="9072" width="7.6640625" style="162" customWidth="1"/>
    <col min="9073" max="9096" width="0" style="162" hidden="1" customWidth="1"/>
    <col min="9097" max="9097" width="9.109375" style="162" customWidth="1"/>
    <col min="9098" max="9098" width="13.109375" style="162" customWidth="1"/>
    <col min="9099" max="9101" width="9.44140625" style="162" bestFit="1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13.4414062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7" width="9.77734375" style="162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18" width="5.88671875" style="162" customWidth="1"/>
    <col min="9319" max="9319" width="10" style="162" customWidth="1"/>
    <col min="9320" max="9320" width="9.5546875" style="162" customWidth="1"/>
    <col min="9321" max="9321" width="7.109375" style="162" customWidth="1"/>
    <col min="9322" max="9322" width="7.21875" style="162" customWidth="1"/>
    <col min="9323" max="9323" width="8.44140625" style="162" customWidth="1"/>
    <col min="9324" max="9324" width="8.88671875" style="162" customWidth="1"/>
    <col min="9325" max="9325" width="8.33203125" style="162" customWidth="1"/>
    <col min="9326" max="9326" width="9.21875" style="162" customWidth="1"/>
    <col min="9327" max="9327" width="7.109375" style="162" customWidth="1"/>
    <col min="9328" max="9328" width="7.6640625" style="162" customWidth="1"/>
    <col min="9329" max="9352" width="0" style="162" hidden="1" customWidth="1"/>
    <col min="9353" max="9353" width="9.109375" style="162" customWidth="1"/>
    <col min="9354" max="9354" width="13.109375" style="162" customWidth="1"/>
    <col min="9355" max="9357" width="9.44140625" style="162" bestFit="1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13.4414062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3" width="9.77734375" style="162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4" width="5.88671875" style="162" customWidth="1"/>
    <col min="9575" max="9575" width="10" style="162" customWidth="1"/>
    <col min="9576" max="9576" width="9.5546875" style="162" customWidth="1"/>
    <col min="9577" max="9577" width="7.109375" style="162" customWidth="1"/>
    <col min="9578" max="9578" width="7.21875" style="162" customWidth="1"/>
    <col min="9579" max="9579" width="8.44140625" style="162" customWidth="1"/>
    <col min="9580" max="9580" width="8.88671875" style="162" customWidth="1"/>
    <col min="9581" max="9581" width="8.33203125" style="162" customWidth="1"/>
    <col min="9582" max="9582" width="9.21875" style="162" customWidth="1"/>
    <col min="9583" max="9583" width="7.109375" style="162" customWidth="1"/>
    <col min="9584" max="9584" width="7.6640625" style="162" customWidth="1"/>
    <col min="9585" max="9608" width="0" style="162" hidden="1" customWidth="1"/>
    <col min="9609" max="9609" width="9.109375" style="162" customWidth="1"/>
    <col min="9610" max="9610" width="13.109375" style="162" customWidth="1"/>
    <col min="9611" max="9613" width="9.44140625" style="162" bestFit="1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13.4414062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9" width="9.77734375" style="162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0" width="5.88671875" style="162" customWidth="1"/>
    <col min="9831" max="9831" width="10" style="162" customWidth="1"/>
    <col min="9832" max="9832" width="9.5546875" style="162" customWidth="1"/>
    <col min="9833" max="9833" width="7.109375" style="162" customWidth="1"/>
    <col min="9834" max="9834" width="7.21875" style="162" customWidth="1"/>
    <col min="9835" max="9835" width="8.44140625" style="162" customWidth="1"/>
    <col min="9836" max="9836" width="8.88671875" style="162" customWidth="1"/>
    <col min="9837" max="9837" width="8.33203125" style="162" customWidth="1"/>
    <col min="9838" max="9838" width="9.21875" style="162" customWidth="1"/>
    <col min="9839" max="9839" width="7.109375" style="162" customWidth="1"/>
    <col min="9840" max="9840" width="7.6640625" style="162" customWidth="1"/>
    <col min="9841" max="9864" width="0" style="162" hidden="1" customWidth="1"/>
    <col min="9865" max="9865" width="9.109375" style="162" customWidth="1"/>
    <col min="9866" max="9866" width="13.109375" style="162" customWidth="1"/>
    <col min="9867" max="9869" width="9.44140625" style="162" bestFit="1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13.4414062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5" width="9.77734375" style="162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6" width="5.88671875" style="162" customWidth="1"/>
    <col min="10087" max="10087" width="10" style="162" customWidth="1"/>
    <col min="10088" max="10088" width="9.5546875" style="162" customWidth="1"/>
    <col min="10089" max="10089" width="7.109375" style="162" customWidth="1"/>
    <col min="10090" max="10090" width="7.21875" style="162" customWidth="1"/>
    <col min="10091" max="10091" width="8.44140625" style="162" customWidth="1"/>
    <col min="10092" max="10092" width="8.88671875" style="162" customWidth="1"/>
    <col min="10093" max="10093" width="8.33203125" style="162" customWidth="1"/>
    <col min="10094" max="10094" width="9.21875" style="162" customWidth="1"/>
    <col min="10095" max="10095" width="7.109375" style="162" customWidth="1"/>
    <col min="10096" max="10096" width="7.6640625" style="162" customWidth="1"/>
    <col min="10097" max="10120" width="0" style="162" hidden="1" customWidth="1"/>
    <col min="10121" max="10121" width="9.109375" style="162" customWidth="1"/>
    <col min="10122" max="10122" width="13.109375" style="162" customWidth="1"/>
    <col min="10123" max="10125" width="9.44140625" style="162" bestFit="1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13.4414062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1" width="9.77734375" style="162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2" width="5.88671875" style="162" customWidth="1"/>
    <col min="10343" max="10343" width="10" style="162" customWidth="1"/>
    <col min="10344" max="10344" width="9.5546875" style="162" customWidth="1"/>
    <col min="10345" max="10345" width="7.109375" style="162" customWidth="1"/>
    <col min="10346" max="10346" width="7.21875" style="162" customWidth="1"/>
    <col min="10347" max="10347" width="8.44140625" style="162" customWidth="1"/>
    <col min="10348" max="10348" width="8.88671875" style="162" customWidth="1"/>
    <col min="10349" max="10349" width="8.33203125" style="162" customWidth="1"/>
    <col min="10350" max="10350" width="9.21875" style="162" customWidth="1"/>
    <col min="10351" max="10351" width="7.109375" style="162" customWidth="1"/>
    <col min="10352" max="10352" width="7.6640625" style="162" customWidth="1"/>
    <col min="10353" max="10376" width="0" style="162" hidden="1" customWidth="1"/>
    <col min="10377" max="10377" width="9.109375" style="162" customWidth="1"/>
    <col min="10378" max="10378" width="13.109375" style="162" customWidth="1"/>
    <col min="10379" max="10381" width="9.44140625" style="162" bestFit="1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13.4414062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7" width="9.77734375" style="162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598" width="5.88671875" style="162" customWidth="1"/>
    <col min="10599" max="10599" width="10" style="162" customWidth="1"/>
    <col min="10600" max="10600" width="9.5546875" style="162" customWidth="1"/>
    <col min="10601" max="10601" width="7.109375" style="162" customWidth="1"/>
    <col min="10602" max="10602" width="7.21875" style="162" customWidth="1"/>
    <col min="10603" max="10603" width="8.44140625" style="162" customWidth="1"/>
    <col min="10604" max="10604" width="8.88671875" style="162" customWidth="1"/>
    <col min="10605" max="10605" width="8.33203125" style="162" customWidth="1"/>
    <col min="10606" max="10606" width="9.21875" style="162" customWidth="1"/>
    <col min="10607" max="10607" width="7.109375" style="162" customWidth="1"/>
    <col min="10608" max="10608" width="7.6640625" style="162" customWidth="1"/>
    <col min="10609" max="10632" width="0" style="162" hidden="1" customWidth="1"/>
    <col min="10633" max="10633" width="9.109375" style="162" customWidth="1"/>
    <col min="10634" max="10634" width="13.109375" style="162" customWidth="1"/>
    <col min="10635" max="10637" width="9.44140625" style="162" bestFit="1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13.4414062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3" width="9.77734375" style="162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4" width="5.88671875" style="162" customWidth="1"/>
    <col min="10855" max="10855" width="10" style="162" customWidth="1"/>
    <col min="10856" max="10856" width="9.5546875" style="162" customWidth="1"/>
    <col min="10857" max="10857" width="7.109375" style="162" customWidth="1"/>
    <col min="10858" max="10858" width="7.21875" style="162" customWidth="1"/>
    <col min="10859" max="10859" width="8.44140625" style="162" customWidth="1"/>
    <col min="10860" max="10860" width="8.88671875" style="162" customWidth="1"/>
    <col min="10861" max="10861" width="8.33203125" style="162" customWidth="1"/>
    <col min="10862" max="10862" width="9.21875" style="162" customWidth="1"/>
    <col min="10863" max="10863" width="7.109375" style="162" customWidth="1"/>
    <col min="10864" max="10864" width="7.6640625" style="162" customWidth="1"/>
    <col min="10865" max="10888" width="0" style="162" hidden="1" customWidth="1"/>
    <col min="10889" max="10889" width="9.109375" style="162" customWidth="1"/>
    <col min="10890" max="10890" width="13.109375" style="162" customWidth="1"/>
    <col min="10891" max="10893" width="9.44140625" style="162" bestFit="1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13.4414062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9" width="9.77734375" style="162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0" width="5.88671875" style="162" customWidth="1"/>
    <col min="11111" max="11111" width="10" style="162" customWidth="1"/>
    <col min="11112" max="11112" width="9.5546875" style="162" customWidth="1"/>
    <col min="11113" max="11113" width="7.109375" style="162" customWidth="1"/>
    <col min="11114" max="11114" width="7.21875" style="162" customWidth="1"/>
    <col min="11115" max="11115" width="8.44140625" style="162" customWidth="1"/>
    <col min="11116" max="11116" width="8.88671875" style="162" customWidth="1"/>
    <col min="11117" max="11117" width="8.33203125" style="162" customWidth="1"/>
    <col min="11118" max="11118" width="9.21875" style="162" customWidth="1"/>
    <col min="11119" max="11119" width="7.109375" style="162" customWidth="1"/>
    <col min="11120" max="11120" width="7.6640625" style="162" customWidth="1"/>
    <col min="11121" max="11144" width="0" style="162" hidden="1" customWidth="1"/>
    <col min="11145" max="11145" width="9.109375" style="162" customWidth="1"/>
    <col min="11146" max="11146" width="13.109375" style="162" customWidth="1"/>
    <col min="11147" max="11149" width="9.44140625" style="162" bestFit="1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13.4414062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5" width="9.77734375" style="162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6" width="5.88671875" style="162" customWidth="1"/>
    <col min="11367" max="11367" width="10" style="162" customWidth="1"/>
    <col min="11368" max="11368" width="9.5546875" style="162" customWidth="1"/>
    <col min="11369" max="11369" width="7.109375" style="162" customWidth="1"/>
    <col min="11370" max="11370" width="7.21875" style="162" customWidth="1"/>
    <col min="11371" max="11371" width="8.44140625" style="162" customWidth="1"/>
    <col min="11372" max="11372" width="8.88671875" style="162" customWidth="1"/>
    <col min="11373" max="11373" width="8.33203125" style="162" customWidth="1"/>
    <col min="11374" max="11374" width="9.21875" style="162" customWidth="1"/>
    <col min="11375" max="11375" width="7.109375" style="162" customWidth="1"/>
    <col min="11376" max="11376" width="7.6640625" style="162" customWidth="1"/>
    <col min="11377" max="11400" width="0" style="162" hidden="1" customWidth="1"/>
    <col min="11401" max="11401" width="9.109375" style="162" customWidth="1"/>
    <col min="11402" max="11402" width="13.109375" style="162" customWidth="1"/>
    <col min="11403" max="11405" width="9.44140625" style="162" bestFit="1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13.4414062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1" width="9.77734375" style="162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2" width="5.88671875" style="162" customWidth="1"/>
    <col min="11623" max="11623" width="10" style="162" customWidth="1"/>
    <col min="11624" max="11624" width="9.5546875" style="162" customWidth="1"/>
    <col min="11625" max="11625" width="7.109375" style="162" customWidth="1"/>
    <col min="11626" max="11626" width="7.21875" style="162" customWidth="1"/>
    <col min="11627" max="11627" width="8.44140625" style="162" customWidth="1"/>
    <col min="11628" max="11628" width="8.88671875" style="162" customWidth="1"/>
    <col min="11629" max="11629" width="8.33203125" style="162" customWidth="1"/>
    <col min="11630" max="11630" width="9.21875" style="162" customWidth="1"/>
    <col min="11631" max="11631" width="7.109375" style="162" customWidth="1"/>
    <col min="11632" max="11632" width="7.6640625" style="162" customWidth="1"/>
    <col min="11633" max="11656" width="0" style="162" hidden="1" customWidth="1"/>
    <col min="11657" max="11657" width="9.109375" style="162" customWidth="1"/>
    <col min="11658" max="11658" width="13.109375" style="162" customWidth="1"/>
    <col min="11659" max="11661" width="9.44140625" style="162" bestFit="1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13.4414062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7" width="9.77734375" style="162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78" width="5.88671875" style="162" customWidth="1"/>
    <col min="11879" max="11879" width="10" style="162" customWidth="1"/>
    <col min="11880" max="11880" width="9.5546875" style="162" customWidth="1"/>
    <col min="11881" max="11881" width="7.109375" style="162" customWidth="1"/>
    <col min="11882" max="11882" width="7.21875" style="162" customWidth="1"/>
    <col min="11883" max="11883" width="8.44140625" style="162" customWidth="1"/>
    <col min="11884" max="11884" width="8.88671875" style="162" customWidth="1"/>
    <col min="11885" max="11885" width="8.33203125" style="162" customWidth="1"/>
    <col min="11886" max="11886" width="9.21875" style="162" customWidth="1"/>
    <col min="11887" max="11887" width="7.109375" style="162" customWidth="1"/>
    <col min="11888" max="11888" width="7.6640625" style="162" customWidth="1"/>
    <col min="11889" max="11912" width="0" style="162" hidden="1" customWidth="1"/>
    <col min="11913" max="11913" width="9.109375" style="162" customWidth="1"/>
    <col min="11914" max="11914" width="13.109375" style="162" customWidth="1"/>
    <col min="11915" max="11917" width="9.44140625" style="162" bestFit="1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13.4414062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3" width="9.77734375" style="162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4" width="5.88671875" style="162" customWidth="1"/>
    <col min="12135" max="12135" width="10" style="162" customWidth="1"/>
    <col min="12136" max="12136" width="9.5546875" style="162" customWidth="1"/>
    <col min="12137" max="12137" width="7.109375" style="162" customWidth="1"/>
    <col min="12138" max="12138" width="7.21875" style="162" customWidth="1"/>
    <col min="12139" max="12139" width="8.44140625" style="162" customWidth="1"/>
    <col min="12140" max="12140" width="8.88671875" style="162" customWidth="1"/>
    <col min="12141" max="12141" width="8.33203125" style="162" customWidth="1"/>
    <col min="12142" max="12142" width="9.21875" style="162" customWidth="1"/>
    <col min="12143" max="12143" width="7.109375" style="162" customWidth="1"/>
    <col min="12144" max="12144" width="7.6640625" style="162" customWidth="1"/>
    <col min="12145" max="12168" width="0" style="162" hidden="1" customWidth="1"/>
    <col min="12169" max="12169" width="9.109375" style="162" customWidth="1"/>
    <col min="12170" max="12170" width="13.109375" style="162" customWidth="1"/>
    <col min="12171" max="12173" width="9.44140625" style="162" bestFit="1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13.4414062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9" width="9.77734375" style="162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0" width="5.88671875" style="162" customWidth="1"/>
    <col min="12391" max="12391" width="10" style="162" customWidth="1"/>
    <col min="12392" max="12392" width="9.5546875" style="162" customWidth="1"/>
    <col min="12393" max="12393" width="7.109375" style="162" customWidth="1"/>
    <col min="12394" max="12394" width="7.21875" style="162" customWidth="1"/>
    <col min="12395" max="12395" width="8.44140625" style="162" customWidth="1"/>
    <col min="12396" max="12396" width="8.88671875" style="162" customWidth="1"/>
    <col min="12397" max="12397" width="8.33203125" style="162" customWidth="1"/>
    <col min="12398" max="12398" width="9.21875" style="162" customWidth="1"/>
    <col min="12399" max="12399" width="7.109375" style="162" customWidth="1"/>
    <col min="12400" max="12400" width="7.6640625" style="162" customWidth="1"/>
    <col min="12401" max="12424" width="0" style="162" hidden="1" customWidth="1"/>
    <col min="12425" max="12425" width="9.109375" style="162" customWidth="1"/>
    <col min="12426" max="12426" width="13.109375" style="162" customWidth="1"/>
    <col min="12427" max="12429" width="9.44140625" style="162" bestFit="1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13.4414062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5" width="9.77734375" style="162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6" width="5.88671875" style="162" customWidth="1"/>
    <col min="12647" max="12647" width="10" style="162" customWidth="1"/>
    <col min="12648" max="12648" width="9.5546875" style="162" customWidth="1"/>
    <col min="12649" max="12649" width="7.109375" style="162" customWidth="1"/>
    <col min="12650" max="12650" width="7.21875" style="162" customWidth="1"/>
    <col min="12651" max="12651" width="8.44140625" style="162" customWidth="1"/>
    <col min="12652" max="12652" width="8.88671875" style="162" customWidth="1"/>
    <col min="12653" max="12653" width="8.33203125" style="162" customWidth="1"/>
    <col min="12654" max="12654" width="9.21875" style="162" customWidth="1"/>
    <col min="12655" max="12655" width="7.109375" style="162" customWidth="1"/>
    <col min="12656" max="12656" width="7.6640625" style="162" customWidth="1"/>
    <col min="12657" max="12680" width="0" style="162" hidden="1" customWidth="1"/>
    <col min="12681" max="12681" width="9.109375" style="162" customWidth="1"/>
    <col min="12682" max="12682" width="13.109375" style="162" customWidth="1"/>
    <col min="12683" max="12685" width="9.44140625" style="162" bestFit="1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13.4414062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1" width="9.77734375" style="162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2" width="5.88671875" style="162" customWidth="1"/>
    <col min="12903" max="12903" width="10" style="162" customWidth="1"/>
    <col min="12904" max="12904" width="9.5546875" style="162" customWidth="1"/>
    <col min="12905" max="12905" width="7.109375" style="162" customWidth="1"/>
    <col min="12906" max="12906" width="7.21875" style="162" customWidth="1"/>
    <col min="12907" max="12907" width="8.44140625" style="162" customWidth="1"/>
    <col min="12908" max="12908" width="8.88671875" style="162" customWidth="1"/>
    <col min="12909" max="12909" width="8.33203125" style="162" customWidth="1"/>
    <col min="12910" max="12910" width="9.21875" style="162" customWidth="1"/>
    <col min="12911" max="12911" width="7.109375" style="162" customWidth="1"/>
    <col min="12912" max="12912" width="7.6640625" style="162" customWidth="1"/>
    <col min="12913" max="12936" width="0" style="162" hidden="1" customWidth="1"/>
    <col min="12937" max="12937" width="9.109375" style="162" customWidth="1"/>
    <col min="12938" max="12938" width="13.109375" style="162" customWidth="1"/>
    <col min="12939" max="12941" width="9.44140625" style="162" bestFit="1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13.4414062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7" width="9.77734375" style="162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58" width="5.88671875" style="162" customWidth="1"/>
    <col min="13159" max="13159" width="10" style="162" customWidth="1"/>
    <col min="13160" max="13160" width="9.5546875" style="162" customWidth="1"/>
    <col min="13161" max="13161" width="7.109375" style="162" customWidth="1"/>
    <col min="13162" max="13162" width="7.21875" style="162" customWidth="1"/>
    <col min="13163" max="13163" width="8.44140625" style="162" customWidth="1"/>
    <col min="13164" max="13164" width="8.88671875" style="162" customWidth="1"/>
    <col min="13165" max="13165" width="8.33203125" style="162" customWidth="1"/>
    <col min="13166" max="13166" width="9.21875" style="162" customWidth="1"/>
    <col min="13167" max="13167" width="7.109375" style="162" customWidth="1"/>
    <col min="13168" max="13168" width="7.6640625" style="162" customWidth="1"/>
    <col min="13169" max="13192" width="0" style="162" hidden="1" customWidth="1"/>
    <col min="13193" max="13193" width="9.109375" style="162" customWidth="1"/>
    <col min="13194" max="13194" width="13.109375" style="162" customWidth="1"/>
    <col min="13195" max="13197" width="9.44140625" style="162" bestFit="1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13.4414062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3" width="9.77734375" style="162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4" width="5.88671875" style="162" customWidth="1"/>
    <col min="13415" max="13415" width="10" style="162" customWidth="1"/>
    <col min="13416" max="13416" width="9.5546875" style="162" customWidth="1"/>
    <col min="13417" max="13417" width="7.109375" style="162" customWidth="1"/>
    <col min="13418" max="13418" width="7.21875" style="162" customWidth="1"/>
    <col min="13419" max="13419" width="8.44140625" style="162" customWidth="1"/>
    <col min="13420" max="13420" width="8.88671875" style="162" customWidth="1"/>
    <col min="13421" max="13421" width="8.33203125" style="162" customWidth="1"/>
    <col min="13422" max="13422" width="9.21875" style="162" customWidth="1"/>
    <col min="13423" max="13423" width="7.109375" style="162" customWidth="1"/>
    <col min="13424" max="13424" width="7.6640625" style="162" customWidth="1"/>
    <col min="13425" max="13448" width="0" style="162" hidden="1" customWidth="1"/>
    <col min="13449" max="13449" width="9.109375" style="162" customWidth="1"/>
    <col min="13450" max="13450" width="13.109375" style="162" customWidth="1"/>
    <col min="13451" max="13453" width="9.44140625" style="162" bestFit="1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13.4414062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9" width="9.77734375" style="162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0" width="5.88671875" style="162" customWidth="1"/>
    <col min="13671" max="13671" width="10" style="162" customWidth="1"/>
    <col min="13672" max="13672" width="9.5546875" style="162" customWidth="1"/>
    <col min="13673" max="13673" width="7.109375" style="162" customWidth="1"/>
    <col min="13674" max="13674" width="7.21875" style="162" customWidth="1"/>
    <col min="13675" max="13675" width="8.44140625" style="162" customWidth="1"/>
    <col min="13676" max="13676" width="8.88671875" style="162" customWidth="1"/>
    <col min="13677" max="13677" width="8.33203125" style="162" customWidth="1"/>
    <col min="13678" max="13678" width="9.21875" style="162" customWidth="1"/>
    <col min="13679" max="13679" width="7.109375" style="162" customWidth="1"/>
    <col min="13680" max="13680" width="7.6640625" style="162" customWidth="1"/>
    <col min="13681" max="13704" width="0" style="162" hidden="1" customWidth="1"/>
    <col min="13705" max="13705" width="9.109375" style="162" customWidth="1"/>
    <col min="13706" max="13706" width="13.109375" style="162" customWidth="1"/>
    <col min="13707" max="13709" width="9.44140625" style="162" bestFit="1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13.4414062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5" width="9.77734375" style="162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6" width="5.88671875" style="162" customWidth="1"/>
    <col min="13927" max="13927" width="10" style="162" customWidth="1"/>
    <col min="13928" max="13928" width="9.5546875" style="162" customWidth="1"/>
    <col min="13929" max="13929" width="7.109375" style="162" customWidth="1"/>
    <col min="13930" max="13930" width="7.21875" style="162" customWidth="1"/>
    <col min="13931" max="13931" width="8.44140625" style="162" customWidth="1"/>
    <col min="13932" max="13932" width="8.88671875" style="162" customWidth="1"/>
    <col min="13933" max="13933" width="8.33203125" style="162" customWidth="1"/>
    <col min="13934" max="13934" width="9.21875" style="162" customWidth="1"/>
    <col min="13935" max="13935" width="7.109375" style="162" customWidth="1"/>
    <col min="13936" max="13936" width="7.6640625" style="162" customWidth="1"/>
    <col min="13937" max="13960" width="0" style="162" hidden="1" customWidth="1"/>
    <col min="13961" max="13961" width="9.109375" style="162" customWidth="1"/>
    <col min="13962" max="13962" width="13.109375" style="162" customWidth="1"/>
    <col min="13963" max="13965" width="9.44140625" style="162" bestFit="1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13.4414062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1" width="9.77734375" style="162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2" width="5.88671875" style="162" customWidth="1"/>
    <col min="14183" max="14183" width="10" style="162" customWidth="1"/>
    <col min="14184" max="14184" width="9.5546875" style="162" customWidth="1"/>
    <col min="14185" max="14185" width="7.109375" style="162" customWidth="1"/>
    <col min="14186" max="14186" width="7.21875" style="162" customWidth="1"/>
    <col min="14187" max="14187" width="8.44140625" style="162" customWidth="1"/>
    <col min="14188" max="14188" width="8.88671875" style="162" customWidth="1"/>
    <col min="14189" max="14189" width="8.33203125" style="162" customWidth="1"/>
    <col min="14190" max="14190" width="9.21875" style="162" customWidth="1"/>
    <col min="14191" max="14191" width="7.109375" style="162" customWidth="1"/>
    <col min="14192" max="14192" width="7.6640625" style="162" customWidth="1"/>
    <col min="14193" max="14216" width="0" style="162" hidden="1" customWidth="1"/>
    <col min="14217" max="14217" width="9.109375" style="162" customWidth="1"/>
    <col min="14218" max="14218" width="13.109375" style="162" customWidth="1"/>
    <col min="14219" max="14221" width="9.44140625" style="162" bestFit="1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13.4414062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7" width="9.77734375" style="162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38" width="5.88671875" style="162" customWidth="1"/>
    <col min="14439" max="14439" width="10" style="162" customWidth="1"/>
    <col min="14440" max="14440" width="9.5546875" style="162" customWidth="1"/>
    <col min="14441" max="14441" width="7.109375" style="162" customWidth="1"/>
    <col min="14442" max="14442" width="7.21875" style="162" customWidth="1"/>
    <col min="14443" max="14443" width="8.44140625" style="162" customWidth="1"/>
    <col min="14444" max="14444" width="8.88671875" style="162" customWidth="1"/>
    <col min="14445" max="14445" width="8.33203125" style="162" customWidth="1"/>
    <col min="14446" max="14446" width="9.21875" style="162" customWidth="1"/>
    <col min="14447" max="14447" width="7.109375" style="162" customWidth="1"/>
    <col min="14448" max="14448" width="7.6640625" style="162" customWidth="1"/>
    <col min="14449" max="14472" width="0" style="162" hidden="1" customWidth="1"/>
    <col min="14473" max="14473" width="9.109375" style="162" customWidth="1"/>
    <col min="14474" max="14474" width="13.109375" style="162" customWidth="1"/>
    <col min="14475" max="14477" width="9.44140625" style="162" bestFit="1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13.4414062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3" width="9.77734375" style="162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4" width="5.88671875" style="162" customWidth="1"/>
    <col min="14695" max="14695" width="10" style="162" customWidth="1"/>
    <col min="14696" max="14696" width="9.5546875" style="162" customWidth="1"/>
    <col min="14697" max="14697" width="7.109375" style="162" customWidth="1"/>
    <col min="14698" max="14698" width="7.21875" style="162" customWidth="1"/>
    <col min="14699" max="14699" width="8.44140625" style="162" customWidth="1"/>
    <col min="14700" max="14700" width="8.88671875" style="162" customWidth="1"/>
    <col min="14701" max="14701" width="8.33203125" style="162" customWidth="1"/>
    <col min="14702" max="14702" width="9.21875" style="162" customWidth="1"/>
    <col min="14703" max="14703" width="7.109375" style="162" customWidth="1"/>
    <col min="14704" max="14704" width="7.6640625" style="162" customWidth="1"/>
    <col min="14705" max="14728" width="0" style="162" hidden="1" customWidth="1"/>
    <col min="14729" max="14729" width="9.109375" style="162" customWidth="1"/>
    <col min="14730" max="14730" width="13.109375" style="162" customWidth="1"/>
    <col min="14731" max="14733" width="9.44140625" style="162" bestFit="1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13.4414062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9" width="9.77734375" style="162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0" width="5.88671875" style="162" customWidth="1"/>
    <col min="14951" max="14951" width="10" style="162" customWidth="1"/>
    <col min="14952" max="14952" width="9.5546875" style="162" customWidth="1"/>
    <col min="14953" max="14953" width="7.109375" style="162" customWidth="1"/>
    <col min="14954" max="14954" width="7.21875" style="162" customWidth="1"/>
    <col min="14955" max="14955" width="8.44140625" style="162" customWidth="1"/>
    <col min="14956" max="14956" width="8.88671875" style="162" customWidth="1"/>
    <col min="14957" max="14957" width="8.33203125" style="162" customWidth="1"/>
    <col min="14958" max="14958" width="9.21875" style="162" customWidth="1"/>
    <col min="14959" max="14959" width="7.109375" style="162" customWidth="1"/>
    <col min="14960" max="14960" width="7.6640625" style="162" customWidth="1"/>
    <col min="14961" max="14984" width="0" style="162" hidden="1" customWidth="1"/>
    <col min="14985" max="14985" width="9.109375" style="162" customWidth="1"/>
    <col min="14986" max="14986" width="13.109375" style="162" customWidth="1"/>
    <col min="14987" max="14989" width="9.44140625" style="162" bestFit="1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13.4414062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5" width="9.77734375" style="162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6" width="5.88671875" style="162" customWidth="1"/>
    <col min="15207" max="15207" width="10" style="162" customWidth="1"/>
    <col min="15208" max="15208" width="9.5546875" style="162" customWidth="1"/>
    <col min="15209" max="15209" width="7.109375" style="162" customWidth="1"/>
    <col min="15210" max="15210" width="7.21875" style="162" customWidth="1"/>
    <col min="15211" max="15211" width="8.44140625" style="162" customWidth="1"/>
    <col min="15212" max="15212" width="8.88671875" style="162" customWidth="1"/>
    <col min="15213" max="15213" width="8.33203125" style="162" customWidth="1"/>
    <col min="15214" max="15214" width="9.21875" style="162" customWidth="1"/>
    <col min="15215" max="15215" width="7.109375" style="162" customWidth="1"/>
    <col min="15216" max="15216" width="7.6640625" style="162" customWidth="1"/>
    <col min="15217" max="15240" width="0" style="162" hidden="1" customWidth="1"/>
    <col min="15241" max="15241" width="9.109375" style="162" customWidth="1"/>
    <col min="15242" max="15242" width="13.109375" style="162" customWidth="1"/>
    <col min="15243" max="15245" width="9.44140625" style="162" bestFit="1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13.4414062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1" width="9.77734375" style="162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2" width="5.88671875" style="162" customWidth="1"/>
    <col min="15463" max="15463" width="10" style="162" customWidth="1"/>
    <col min="15464" max="15464" width="9.5546875" style="162" customWidth="1"/>
    <col min="15465" max="15465" width="7.109375" style="162" customWidth="1"/>
    <col min="15466" max="15466" width="7.21875" style="162" customWidth="1"/>
    <col min="15467" max="15467" width="8.44140625" style="162" customWidth="1"/>
    <col min="15468" max="15468" width="8.88671875" style="162" customWidth="1"/>
    <col min="15469" max="15469" width="8.33203125" style="162" customWidth="1"/>
    <col min="15470" max="15470" width="9.21875" style="162" customWidth="1"/>
    <col min="15471" max="15471" width="7.109375" style="162" customWidth="1"/>
    <col min="15472" max="15472" width="7.6640625" style="162" customWidth="1"/>
    <col min="15473" max="15496" width="0" style="162" hidden="1" customWidth="1"/>
    <col min="15497" max="15497" width="9.109375" style="162" customWidth="1"/>
    <col min="15498" max="15498" width="13.109375" style="162" customWidth="1"/>
    <col min="15499" max="15501" width="9.44140625" style="162" bestFit="1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13.4414062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7" width="9.77734375" style="162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18" width="5.88671875" style="162" customWidth="1"/>
    <col min="15719" max="15719" width="10" style="162" customWidth="1"/>
    <col min="15720" max="15720" width="9.5546875" style="162" customWidth="1"/>
    <col min="15721" max="15721" width="7.109375" style="162" customWidth="1"/>
    <col min="15722" max="15722" width="7.21875" style="162" customWidth="1"/>
    <col min="15723" max="15723" width="8.44140625" style="162" customWidth="1"/>
    <col min="15724" max="15724" width="8.88671875" style="162" customWidth="1"/>
    <col min="15725" max="15725" width="8.33203125" style="162" customWidth="1"/>
    <col min="15726" max="15726" width="9.21875" style="162" customWidth="1"/>
    <col min="15727" max="15727" width="7.109375" style="162" customWidth="1"/>
    <col min="15728" max="15728" width="7.6640625" style="162" customWidth="1"/>
    <col min="15729" max="15752" width="0" style="162" hidden="1" customWidth="1"/>
    <col min="15753" max="15753" width="9.109375" style="162" customWidth="1"/>
    <col min="15754" max="15754" width="13.109375" style="162" customWidth="1"/>
    <col min="15755" max="15757" width="9.44140625" style="162" bestFit="1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13.4414062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3" width="9.77734375" style="162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4" width="5.88671875" style="162" customWidth="1"/>
    <col min="15975" max="15975" width="10" style="162" customWidth="1"/>
    <col min="15976" max="15976" width="9.5546875" style="162" customWidth="1"/>
    <col min="15977" max="15977" width="7.109375" style="162" customWidth="1"/>
    <col min="15978" max="15978" width="7.21875" style="162" customWidth="1"/>
    <col min="15979" max="15979" width="8.44140625" style="162" customWidth="1"/>
    <col min="15980" max="15980" width="8.88671875" style="162" customWidth="1"/>
    <col min="15981" max="15981" width="8.33203125" style="162" customWidth="1"/>
    <col min="15982" max="15982" width="9.21875" style="162" customWidth="1"/>
    <col min="15983" max="15983" width="7.109375" style="162" customWidth="1"/>
    <col min="15984" max="15984" width="7.6640625" style="162" customWidth="1"/>
    <col min="15985" max="16008" width="0" style="162" hidden="1" customWidth="1"/>
    <col min="16009" max="16009" width="9.109375" style="162" customWidth="1"/>
    <col min="16010" max="16010" width="13.109375" style="162" customWidth="1"/>
    <col min="16011" max="16013" width="9.44140625" style="162" bestFit="1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13.4414062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9" width="9.77734375" style="162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0" width="5.88671875" style="162" customWidth="1"/>
    <col min="16231" max="16231" width="10" style="162" customWidth="1"/>
    <col min="16232" max="16232" width="9.5546875" style="162" customWidth="1"/>
    <col min="16233" max="16233" width="7.109375" style="162" customWidth="1"/>
    <col min="16234" max="16234" width="7.21875" style="162" customWidth="1"/>
    <col min="16235" max="16235" width="8.44140625" style="162" customWidth="1"/>
    <col min="16236" max="16236" width="8.88671875" style="162" customWidth="1"/>
    <col min="16237" max="16237" width="8.33203125" style="162" customWidth="1"/>
    <col min="16238" max="16238" width="9.21875" style="162" customWidth="1"/>
    <col min="16239" max="16239" width="7.109375" style="162" customWidth="1"/>
    <col min="16240" max="16240" width="7.6640625" style="162" customWidth="1"/>
    <col min="16241" max="16264" width="0" style="162" hidden="1" customWidth="1"/>
    <col min="16265" max="16265" width="9.109375" style="162" customWidth="1"/>
    <col min="16266" max="16266" width="13.109375" style="162" customWidth="1"/>
    <col min="16267" max="16269" width="9.44140625" style="162" bestFit="1" customWidth="1"/>
    <col min="16270" max="16384" width="9.109375" style="162"/>
  </cols>
  <sheetData>
    <row r="1" spans="1:149" s="4" customFormat="1" ht="73.5" customHeight="1" x14ac:dyDescent="0.25">
      <c r="A1" s="1"/>
      <c r="B1" s="545" t="s">
        <v>137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224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229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222" t="s">
        <v>38</v>
      </c>
      <c r="D3" s="230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225"/>
      <c r="U3" s="231"/>
      <c r="V3" s="232"/>
      <c r="W3" s="13" t="s">
        <v>43</v>
      </c>
      <c r="X3" s="232" t="s">
        <v>44</v>
      </c>
      <c r="Y3" s="232" t="s">
        <v>45</v>
      </c>
      <c r="Z3" s="14"/>
      <c r="AA3" s="14"/>
      <c r="AB3" s="14"/>
      <c r="AC3" s="233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234" t="s">
        <v>51</v>
      </c>
      <c r="E4" s="230" t="s">
        <v>50</v>
      </c>
      <c r="F4" s="230" t="s">
        <v>51</v>
      </c>
      <c r="G4" s="230" t="s">
        <v>70</v>
      </c>
      <c r="H4" s="230" t="s">
        <v>71</v>
      </c>
      <c r="I4" s="230" t="s">
        <v>50</v>
      </c>
      <c r="J4" s="230" t="s">
        <v>51</v>
      </c>
      <c r="K4" s="233" t="s">
        <v>50</v>
      </c>
      <c r="L4" s="233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223" t="s">
        <v>51</v>
      </c>
      <c r="S4" s="223" t="s">
        <v>70</v>
      </c>
      <c r="T4" s="223" t="s">
        <v>71</v>
      </c>
      <c r="U4" s="221" t="s">
        <v>50</v>
      </c>
      <c r="V4" s="221" t="s">
        <v>51</v>
      </c>
      <c r="W4" s="14" t="s">
        <v>73</v>
      </c>
      <c r="X4" s="221" t="s">
        <v>74</v>
      </c>
      <c r="Y4" s="21"/>
      <c r="Z4" s="14" t="s">
        <v>50</v>
      </c>
      <c r="AA4" s="14" t="s">
        <v>51</v>
      </c>
      <c r="AB4" s="14" t="s">
        <v>50</v>
      </c>
      <c r="AC4" s="233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226" t="s">
        <v>39</v>
      </c>
      <c r="BF4" s="228" t="s">
        <v>76</v>
      </c>
      <c r="BG4" s="28" t="s">
        <v>60</v>
      </c>
      <c r="BH4" s="29" t="s">
        <v>50</v>
      </c>
      <c r="BI4" s="226" t="s">
        <v>51</v>
      </c>
      <c r="BJ4" s="226" t="s">
        <v>70</v>
      </c>
      <c r="BK4" s="226" t="s">
        <v>77</v>
      </c>
      <c r="BL4" s="30" t="s">
        <v>50</v>
      </c>
      <c r="BM4" s="234" t="s">
        <v>51</v>
      </c>
      <c r="BN4" s="234" t="s">
        <v>70</v>
      </c>
      <c r="BO4" s="226" t="s">
        <v>78</v>
      </c>
      <c r="BP4" s="29" t="s">
        <v>50</v>
      </c>
      <c r="BQ4" s="31" t="s">
        <v>51</v>
      </c>
      <c r="BR4" s="234" t="s">
        <v>70</v>
      </c>
      <c r="BS4" s="226" t="s">
        <v>78</v>
      </c>
      <c r="BT4" s="32" t="s">
        <v>79</v>
      </c>
      <c r="BU4" s="32" t="s">
        <v>80</v>
      </c>
      <c r="BV4" s="25" t="s">
        <v>51</v>
      </c>
      <c r="BW4" s="226" t="s">
        <v>70</v>
      </c>
      <c r="BX4" s="226" t="s">
        <v>81</v>
      </c>
      <c r="BY4" s="484"/>
      <c r="BZ4" s="228" t="s">
        <v>82</v>
      </c>
      <c r="CA4" s="228" t="s">
        <v>83</v>
      </c>
      <c r="CB4" s="484"/>
      <c r="CC4" s="484"/>
      <c r="CD4" s="226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226" t="s">
        <v>90</v>
      </c>
      <c r="CO4" s="226" t="s">
        <v>91</v>
      </c>
      <c r="CP4" s="24" t="s">
        <v>92</v>
      </c>
      <c r="CQ4" s="226" t="s">
        <v>93</v>
      </c>
      <c r="CR4" s="24" t="s">
        <v>94</v>
      </c>
      <c r="CS4" s="24" t="s">
        <v>95</v>
      </c>
      <c r="CT4" s="226" t="s">
        <v>96</v>
      </c>
      <c r="CU4" s="25" t="s">
        <v>97</v>
      </c>
      <c r="CV4" s="227" t="s">
        <v>50</v>
      </c>
      <c r="CW4" s="227" t="s">
        <v>51</v>
      </c>
      <c r="CX4" s="227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226" t="s">
        <v>99</v>
      </c>
      <c r="DK4" s="226" t="s">
        <v>100</v>
      </c>
      <c r="DL4" s="226" t="s">
        <v>101</v>
      </c>
      <c r="DM4" s="234" t="s">
        <v>83</v>
      </c>
      <c r="DN4" s="234" t="s">
        <v>102</v>
      </c>
      <c r="DO4" s="226" t="s">
        <v>99</v>
      </c>
      <c r="DP4" s="226" t="s">
        <v>100</v>
      </c>
      <c r="DQ4" s="226" t="s">
        <v>101</v>
      </c>
      <c r="DR4" s="234" t="s">
        <v>83</v>
      </c>
      <c r="DS4" s="234" t="s">
        <v>102</v>
      </c>
      <c r="DT4" s="226" t="s">
        <v>99</v>
      </c>
      <c r="DU4" s="226" t="s">
        <v>103</v>
      </c>
      <c r="DV4" s="226" t="s">
        <v>101</v>
      </c>
      <c r="DW4" s="234" t="s">
        <v>83</v>
      </c>
      <c r="DX4" s="234" t="s">
        <v>102</v>
      </c>
      <c r="DY4" s="226" t="s">
        <v>99</v>
      </c>
      <c r="DZ4" s="226" t="s">
        <v>101</v>
      </c>
      <c r="EA4" s="234" t="s">
        <v>83</v>
      </c>
      <c r="EB4" s="234" t="s">
        <v>102</v>
      </c>
      <c r="EC4" s="228" t="s">
        <v>99</v>
      </c>
      <c r="ED4" s="228" t="s">
        <v>101</v>
      </c>
      <c r="EE4" s="28" t="s">
        <v>83</v>
      </c>
      <c r="EF4" s="234" t="s">
        <v>102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8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3350</v>
      </c>
      <c r="BP5" s="53">
        <v>8000</v>
      </c>
      <c r="BQ5" s="55">
        <v>29094</v>
      </c>
      <c r="BR5" s="55">
        <f>BQ5/BP5*100</f>
        <v>363.67500000000001</v>
      </c>
      <c r="BS5" s="55">
        <f t="shared" ref="BS5:BS26" si="4">BQ5-EJ5</f>
        <v>29094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1818</v>
      </c>
      <c r="CA5" s="38">
        <v>3995</v>
      </c>
      <c r="CB5" s="56">
        <f>((BM5*0.45)+(BQ5*0.34)+(BV5/1.33*0.18)+(CA5*0.2))/DI5*10</f>
        <v>31.1423538422262</v>
      </c>
      <c r="CC5" s="57">
        <f>(BO5*0.45+BS5*0.35+(BX5/1.33*0.17))/DI5*10</f>
        <v>29.845289762573401</v>
      </c>
      <c r="CD5" s="57">
        <v>23.1</v>
      </c>
      <c r="CE5" s="43">
        <v>1013</v>
      </c>
      <c r="CF5" s="43"/>
      <c r="CG5" s="45">
        <v>1500</v>
      </c>
      <c r="CH5" s="43">
        <v>879</v>
      </c>
      <c r="CI5" s="58">
        <v>6604</v>
      </c>
      <c r="CJ5" s="59">
        <f>CL5+CN5</f>
        <v>5471</v>
      </c>
      <c r="CK5" s="60">
        <v>200</v>
      </c>
      <c r="CL5" s="43">
        <v>414</v>
      </c>
      <c r="CM5" s="43"/>
      <c r="CN5" s="43">
        <v>5057</v>
      </c>
      <c r="CO5" s="43">
        <f>CN5-EL5</f>
        <v>202</v>
      </c>
      <c r="CP5" s="43">
        <v>14768</v>
      </c>
      <c r="CQ5" s="43">
        <f>CP5-EM5</f>
        <v>568.10000000000036</v>
      </c>
      <c r="CR5" s="61">
        <f t="shared" ref="CR5:CR29" si="6">CP5/CN5*10</f>
        <v>29.203084832904885</v>
      </c>
      <c r="CS5" s="62">
        <v>400</v>
      </c>
      <c r="CT5" s="63">
        <f t="shared" ref="CT5:CT24" si="7">CJ5/CI5*100</f>
        <v>82.843731072077532</v>
      </c>
      <c r="CU5" s="64">
        <v>16</v>
      </c>
      <c r="CV5" s="64"/>
      <c r="CW5" s="64"/>
      <c r="CX5" s="64"/>
      <c r="CY5" s="65">
        <v>5000</v>
      </c>
      <c r="CZ5" s="64">
        <v>1134</v>
      </c>
      <c r="DA5" s="66">
        <f>CZ5/CY5*100</f>
        <v>22.68</v>
      </c>
      <c r="DB5" s="64">
        <f>CZ5-EN5</f>
        <v>0</v>
      </c>
      <c r="DC5" s="62">
        <v>384</v>
      </c>
      <c r="DD5" s="64">
        <v>384</v>
      </c>
      <c r="DE5" s="62">
        <v>1383</v>
      </c>
      <c r="DF5" s="64">
        <v>1613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/>
      <c r="EI5" s="51"/>
      <c r="EJ5" s="70"/>
      <c r="EK5" s="51"/>
      <c r="EL5" s="51">
        <v>4855</v>
      </c>
      <c r="EM5" s="51">
        <v>14199.9</v>
      </c>
      <c r="EN5" s="51">
        <v>1134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6" si="8">CL6+CN6</f>
        <v>896</v>
      </c>
      <c r="CK6" s="60"/>
      <c r="CL6" s="43"/>
      <c r="CM6" s="43"/>
      <c r="CN6" s="43">
        <v>896</v>
      </c>
      <c r="CO6" s="43">
        <f t="shared" ref="CO6:CO26" si="9">CN6-EL6</f>
        <v>0</v>
      </c>
      <c r="CP6" s="43">
        <v>1801</v>
      </c>
      <c r="CQ6" s="43">
        <f t="shared" ref="CQ6:CQ26" si="10">CP6-EM6</f>
        <v>0</v>
      </c>
      <c r="CR6" s="61">
        <f t="shared" si="6"/>
        <v>20.100446428571427</v>
      </c>
      <c r="CS6" s="62"/>
      <c r="CT6" s="62">
        <f t="shared" si="7"/>
        <v>100</v>
      </c>
      <c r="CU6" s="64"/>
      <c r="CV6" s="66"/>
      <c r="CW6" s="66"/>
      <c r="CX6" s="66"/>
      <c r="CY6" s="65">
        <v>896</v>
      </c>
      <c r="CZ6" s="78"/>
      <c r="DA6" s="66">
        <f t="shared" ref="DA6:DA29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>
        <v>269</v>
      </c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>
        <v>896</v>
      </c>
      <c r="EM6" s="51">
        <v>1801</v>
      </c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29" si="16">BV7/BU7*100</f>
        <v>64.769230769230774</v>
      </c>
      <c r="BX7" s="54">
        <f t="shared" si="5"/>
        <v>8420</v>
      </c>
      <c r="BY7" s="55">
        <v>1210</v>
      </c>
      <c r="BZ7" s="43">
        <v>710</v>
      </c>
      <c r="CA7" s="43">
        <v>1310</v>
      </c>
      <c r="CB7" s="56">
        <f t="shared" ref="CB7:CB20" si="17">((BM7*0.45)+(BQ7*0.34)+(BV7/1.33*0.18)+(CA7*0.2))/DI7*10</f>
        <v>27.518122179246962</v>
      </c>
      <c r="CC7" s="57">
        <f t="shared" ref="CC7:CC20" si="18">(BO7*0.45+BS7*0.35+(BX7/1.33*0.17))/DI7*10</f>
        <v>25.877262021164377</v>
      </c>
      <c r="CD7" s="57">
        <v>18.899999999999999</v>
      </c>
      <c r="CE7" s="43">
        <v>521</v>
      </c>
      <c r="CF7" s="43">
        <v>1</v>
      </c>
      <c r="CG7" s="45">
        <v>521</v>
      </c>
      <c r="CH7" s="43">
        <v>438</v>
      </c>
      <c r="CI7" s="58">
        <v>1788</v>
      </c>
      <c r="CJ7" s="59">
        <f t="shared" si="8"/>
        <v>1710</v>
      </c>
      <c r="CK7" s="60">
        <v>286</v>
      </c>
      <c r="CL7" s="43">
        <v>250</v>
      </c>
      <c r="CM7" s="43"/>
      <c r="CN7" s="43">
        <v>1460</v>
      </c>
      <c r="CO7" s="43">
        <f t="shared" si="9"/>
        <v>60</v>
      </c>
      <c r="CP7" s="43">
        <v>4994</v>
      </c>
      <c r="CQ7" s="43">
        <f t="shared" si="10"/>
        <v>223.69999999999982</v>
      </c>
      <c r="CR7" s="61">
        <f t="shared" si="6"/>
        <v>34.205479452054796</v>
      </c>
      <c r="CS7" s="62">
        <v>101</v>
      </c>
      <c r="CT7" s="63">
        <f t="shared" si="7"/>
        <v>95.637583892617457</v>
      </c>
      <c r="CU7" s="64">
        <v>5</v>
      </c>
      <c r="CV7" s="66"/>
      <c r="CW7" s="66"/>
      <c r="CX7" s="66"/>
      <c r="CY7" s="65">
        <v>1700</v>
      </c>
      <c r="CZ7" s="65">
        <v>810</v>
      </c>
      <c r="DA7" s="66">
        <f t="shared" si="11"/>
        <v>47.647058823529406</v>
      </c>
      <c r="DB7" s="64">
        <f t="shared" si="12"/>
        <v>35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/>
      <c r="EI7" s="51"/>
      <c r="EJ7" s="70"/>
      <c r="EK7" s="51"/>
      <c r="EL7" s="51">
        <v>1400</v>
      </c>
      <c r="EM7" s="51">
        <v>4770.3</v>
      </c>
      <c r="EN7" s="51">
        <v>775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115</v>
      </c>
      <c r="CA8" s="38">
        <v>85</v>
      </c>
      <c r="CB8" s="56">
        <f t="shared" si="17"/>
        <v>22.810152636099268</v>
      </c>
      <c r="CC8" s="57">
        <f t="shared" si="18"/>
        <v>22.027491072370307</v>
      </c>
      <c r="CD8" s="57">
        <v>17.7</v>
      </c>
      <c r="CE8" s="43">
        <v>320</v>
      </c>
      <c r="CF8" s="43">
        <v>1</v>
      </c>
      <c r="CG8" s="45">
        <v>423</v>
      </c>
      <c r="CH8" s="43">
        <v>320</v>
      </c>
      <c r="CI8" s="58">
        <v>634</v>
      </c>
      <c r="CJ8" s="59">
        <f t="shared" si="8"/>
        <v>564</v>
      </c>
      <c r="CK8" s="60"/>
      <c r="CL8" s="43">
        <v>244</v>
      </c>
      <c r="CM8" s="43"/>
      <c r="CN8" s="43">
        <v>320</v>
      </c>
      <c r="CO8" s="43">
        <f t="shared" si="9"/>
        <v>20</v>
      </c>
      <c r="CP8" s="43">
        <v>355</v>
      </c>
      <c r="CQ8" s="43">
        <f t="shared" si="10"/>
        <v>5</v>
      </c>
      <c r="CR8" s="61">
        <f t="shared" si="6"/>
        <v>11.09375</v>
      </c>
      <c r="CS8" s="62">
        <v>10</v>
      </c>
      <c r="CT8" s="63">
        <f t="shared" si="7"/>
        <v>88.958990536277611</v>
      </c>
      <c r="CU8" s="64">
        <v>1</v>
      </c>
      <c r="CV8" s="64"/>
      <c r="CW8" s="64"/>
      <c r="CX8" s="64"/>
      <c r="CY8" s="65">
        <v>530</v>
      </c>
      <c r="CZ8" s="65">
        <v>305</v>
      </c>
      <c r="DA8" s="66">
        <f t="shared" si="11"/>
        <v>57.547169811320757</v>
      </c>
      <c r="DB8" s="64">
        <f t="shared" si="12"/>
        <v>15</v>
      </c>
      <c r="DC8" s="62">
        <v>93</v>
      </c>
      <c r="DD8" s="64"/>
      <c r="DE8" s="62">
        <v>106</v>
      </c>
      <c r="DF8" s="64">
        <v>45</v>
      </c>
      <c r="DG8" s="67"/>
      <c r="DH8" s="67">
        <v>0</v>
      </c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/>
      <c r="EI8" s="51"/>
      <c r="EJ8" s="51"/>
      <c r="EK8" s="51"/>
      <c r="EL8" s="51">
        <v>300</v>
      </c>
      <c r="EM8" s="51">
        <v>350</v>
      </c>
      <c r="EN8" s="51">
        <v>290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770</v>
      </c>
      <c r="CA9" s="38">
        <v>429</v>
      </c>
      <c r="CB9" s="56">
        <f t="shared" si="17"/>
        <v>26.801880551719432</v>
      </c>
      <c r="CC9" s="57">
        <f t="shared" si="18"/>
        <v>24.855429389801031</v>
      </c>
      <c r="CD9" s="57">
        <v>18.100000000000001</v>
      </c>
      <c r="CE9" s="43">
        <v>339</v>
      </c>
      <c r="CF9" s="43">
        <v>1</v>
      </c>
      <c r="CG9" s="45">
        <v>480</v>
      </c>
      <c r="CH9" s="43">
        <v>233</v>
      </c>
      <c r="CI9" s="58">
        <v>1880</v>
      </c>
      <c r="CJ9" s="59">
        <f t="shared" si="8"/>
        <v>1303</v>
      </c>
      <c r="CK9" s="60"/>
      <c r="CL9" s="43">
        <v>20</v>
      </c>
      <c r="CM9" s="43"/>
      <c r="CN9" s="43">
        <v>1283</v>
      </c>
      <c r="CO9" s="43">
        <f t="shared" si="9"/>
        <v>42</v>
      </c>
      <c r="CP9" s="43">
        <v>2795</v>
      </c>
      <c r="CQ9" s="43">
        <f t="shared" si="10"/>
        <v>44</v>
      </c>
      <c r="CR9" s="61">
        <f t="shared" si="6"/>
        <v>21.784879189399845</v>
      </c>
      <c r="CS9" s="62">
        <v>95</v>
      </c>
      <c r="CT9" s="63">
        <f t="shared" si="7"/>
        <v>69.308510638297875</v>
      </c>
      <c r="CU9" s="64">
        <v>3</v>
      </c>
      <c r="CV9" s="64"/>
      <c r="CW9" s="64"/>
      <c r="CX9" s="64"/>
      <c r="CY9" s="65">
        <v>1100</v>
      </c>
      <c r="CZ9" s="64">
        <v>640</v>
      </c>
      <c r="DA9" s="66">
        <f t="shared" si="11"/>
        <v>58.18181818181818</v>
      </c>
      <c r="DB9" s="64">
        <f t="shared" si="12"/>
        <v>20</v>
      </c>
      <c r="DC9" s="62">
        <v>99</v>
      </c>
      <c r="DD9" s="64">
        <v>99</v>
      </c>
      <c r="DE9" s="62">
        <v>363</v>
      </c>
      <c r="DF9" s="64">
        <v>243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/>
      <c r="EI9" s="51"/>
      <c r="EJ9" s="51"/>
      <c r="EK9" s="51"/>
      <c r="EL9" s="51">
        <v>1241</v>
      </c>
      <c r="EM9" s="51">
        <v>2751</v>
      </c>
      <c r="EN9" s="51">
        <v>620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449</v>
      </c>
      <c r="CA10" s="38">
        <v>485</v>
      </c>
      <c r="CB10" s="56">
        <f t="shared" si="17"/>
        <v>23.954619124797407</v>
      </c>
      <c r="CC10" s="57">
        <f t="shared" si="18"/>
        <v>23.0064829821718</v>
      </c>
      <c r="CD10" s="57">
        <v>15.2</v>
      </c>
      <c r="CE10" s="43">
        <v>90</v>
      </c>
      <c r="CF10" s="43">
        <v>1</v>
      </c>
      <c r="CG10" s="45">
        <v>140</v>
      </c>
      <c r="CH10" s="43">
        <v>90</v>
      </c>
      <c r="CI10" s="58">
        <v>760</v>
      </c>
      <c r="CJ10" s="59">
        <f t="shared" si="8"/>
        <v>665</v>
      </c>
      <c r="CK10" s="60"/>
      <c r="CL10" s="43">
        <v>45</v>
      </c>
      <c r="CM10" s="43"/>
      <c r="CN10" s="43">
        <v>620</v>
      </c>
      <c r="CO10" s="43">
        <f t="shared" si="9"/>
        <v>52</v>
      </c>
      <c r="CP10" s="43">
        <v>1629</v>
      </c>
      <c r="CQ10" s="43">
        <f t="shared" si="10"/>
        <v>97</v>
      </c>
      <c r="CR10" s="61">
        <f t="shared" si="6"/>
        <v>26.274193548387096</v>
      </c>
      <c r="CS10" s="62">
        <v>35</v>
      </c>
      <c r="CT10" s="63">
        <f t="shared" si="7"/>
        <v>87.5</v>
      </c>
      <c r="CU10" s="64">
        <v>3</v>
      </c>
      <c r="CV10" s="66"/>
      <c r="CW10" s="66"/>
      <c r="CX10" s="66"/>
      <c r="CY10" s="65">
        <v>800</v>
      </c>
      <c r="CZ10" s="64">
        <v>400</v>
      </c>
      <c r="DA10" s="64">
        <f t="shared" si="11"/>
        <v>50</v>
      </c>
      <c r="DB10" s="64">
        <f t="shared" si="12"/>
        <v>50</v>
      </c>
      <c r="DC10" s="62">
        <v>30</v>
      </c>
      <c r="DD10" s="64">
        <v>10</v>
      </c>
      <c r="DE10" s="62">
        <v>180</v>
      </c>
      <c r="DF10" s="64">
        <v>220</v>
      </c>
      <c r="DG10" s="67"/>
      <c r="DH10" s="67">
        <v>0</v>
      </c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/>
      <c r="EI10" s="51"/>
      <c r="EJ10" s="51"/>
      <c r="EK10" s="51"/>
      <c r="EL10" s="51">
        <v>568</v>
      </c>
      <c r="EM10" s="51">
        <v>1532</v>
      </c>
      <c r="EN10" s="51">
        <v>350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400</v>
      </c>
      <c r="CA11" s="38">
        <v>450</v>
      </c>
      <c r="CB11" s="56">
        <f t="shared" si="17"/>
        <v>21.645182957393484</v>
      </c>
      <c r="CC11" s="57">
        <f t="shared" si="18"/>
        <v>19.025413533834588</v>
      </c>
      <c r="CD11" s="57">
        <v>12.2</v>
      </c>
      <c r="CE11" s="80">
        <v>70</v>
      </c>
      <c r="CF11" s="43">
        <v>1</v>
      </c>
      <c r="CG11" s="45">
        <v>70</v>
      </c>
      <c r="CH11" s="80">
        <v>70</v>
      </c>
      <c r="CI11" s="58">
        <v>590</v>
      </c>
      <c r="CJ11" s="59">
        <f t="shared" si="8"/>
        <v>565</v>
      </c>
      <c r="CK11" s="60"/>
      <c r="CL11" s="43">
        <v>45</v>
      </c>
      <c r="CM11" s="43"/>
      <c r="CN11" s="43">
        <v>520</v>
      </c>
      <c r="CO11" s="43">
        <f t="shared" si="9"/>
        <v>20</v>
      </c>
      <c r="CP11" s="43">
        <v>1440</v>
      </c>
      <c r="CQ11" s="43">
        <f t="shared" si="10"/>
        <v>90</v>
      </c>
      <c r="CR11" s="61">
        <f t="shared" si="6"/>
        <v>27.692307692307693</v>
      </c>
      <c r="CS11" s="62">
        <v>40</v>
      </c>
      <c r="CT11" s="63">
        <f t="shared" si="7"/>
        <v>95.762711864406782</v>
      </c>
      <c r="CU11" s="64">
        <v>2</v>
      </c>
      <c r="CV11" s="66"/>
      <c r="CW11" s="66"/>
      <c r="CX11" s="66"/>
      <c r="CY11" s="65">
        <v>500</v>
      </c>
      <c r="CZ11" s="64">
        <v>250</v>
      </c>
      <c r="DA11" s="66">
        <f t="shared" si="11"/>
        <v>50</v>
      </c>
      <c r="DB11" s="64">
        <f t="shared" si="12"/>
        <v>10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>
        <v>0</v>
      </c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/>
      <c r="EI11" s="51"/>
      <c r="EJ11" s="51"/>
      <c r="EK11" s="51"/>
      <c r="EL11" s="51">
        <v>500</v>
      </c>
      <c r="EM11" s="51">
        <v>1350</v>
      </c>
      <c r="EN11" s="51">
        <v>240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490</v>
      </c>
      <c r="CA12" s="38">
        <v>986</v>
      </c>
      <c r="CB12" s="56">
        <f t="shared" si="17"/>
        <v>14.627454121321946</v>
      </c>
      <c r="CC12" s="57">
        <f t="shared" si="18"/>
        <v>13.051465214300732</v>
      </c>
      <c r="CD12" s="57">
        <v>10</v>
      </c>
      <c r="CE12" s="80">
        <v>250</v>
      </c>
      <c r="CF12" s="43">
        <v>1</v>
      </c>
      <c r="CG12" s="45">
        <v>250</v>
      </c>
      <c r="CH12" s="43">
        <v>201</v>
      </c>
      <c r="CI12" s="58">
        <v>1380</v>
      </c>
      <c r="CJ12" s="59">
        <f t="shared" si="8"/>
        <v>968</v>
      </c>
      <c r="CK12" s="60">
        <v>162</v>
      </c>
      <c r="CL12" s="43"/>
      <c r="CM12" s="43">
        <v>80</v>
      </c>
      <c r="CN12" s="43">
        <v>968</v>
      </c>
      <c r="CO12" s="43">
        <f t="shared" si="9"/>
        <v>8</v>
      </c>
      <c r="CP12" s="43">
        <v>2615</v>
      </c>
      <c r="CQ12" s="43">
        <f t="shared" si="10"/>
        <v>22</v>
      </c>
      <c r="CR12" s="61">
        <f t="shared" si="6"/>
        <v>27.014462809917354</v>
      </c>
      <c r="CS12" s="62">
        <v>140</v>
      </c>
      <c r="CT12" s="63">
        <f t="shared" si="7"/>
        <v>70.144927536231876</v>
      </c>
      <c r="CU12" s="64">
        <v>3</v>
      </c>
      <c r="CV12" s="64"/>
      <c r="CW12" s="64"/>
      <c r="CX12" s="64"/>
      <c r="CY12" s="65">
        <v>1800</v>
      </c>
      <c r="CZ12" s="64">
        <v>410</v>
      </c>
      <c r="DA12" s="66">
        <f t="shared" si="11"/>
        <v>22.777777777777779</v>
      </c>
      <c r="DB12" s="64">
        <f t="shared" si="12"/>
        <v>50</v>
      </c>
      <c r="DC12" s="62">
        <v>55</v>
      </c>
      <c r="DD12" s="64">
        <v>55</v>
      </c>
      <c r="DE12" s="62">
        <v>350</v>
      </c>
      <c r="DF12" s="64">
        <v>200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/>
      <c r="EI12" s="51"/>
      <c r="EJ12" s="51"/>
      <c r="EK12" s="51"/>
      <c r="EL12" s="51">
        <v>960</v>
      </c>
      <c r="EM12" s="51">
        <v>2593</v>
      </c>
      <c r="EN12" s="51">
        <v>360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540</v>
      </c>
      <c r="CA13" s="38">
        <v>690</v>
      </c>
      <c r="CB13" s="56">
        <f t="shared" si="17"/>
        <v>26.212692967409946</v>
      </c>
      <c r="CC13" s="57">
        <f t="shared" si="18"/>
        <v>24.365351629502573</v>
      </c>
      <c r="CD13" s="57">
        <v>22</v>
      </c>
      <c r="CE13" s="80">
        <v>350</v>
      </c>
      <c r="CF13" s="43">
        <v>1</v>
      </c>
      <c r="CG13" s="45">
        <v>350</v>
      </c>
      <c r="CH13" s="43">
        <v>280</v>
      </c>
      <c r="CI13" s="58">
        <v>1113</v>
      </c>
      <c r="CJ13" s="59">
        <f t="shared" si="8"/>
        <v>798</v>
      </c>
      <c r="CK13" s="60"/>
      <c r="CL13" s="43">
        <v>68</v>
      </c>
      <c r="CM13" s="57"/>
      <c r="CN13" s="43">
        <v>730</v>
      </c>
      <c r="CO13" s="43">
        <f t="shared" si="9"/>
        <v>20</v>
      </c>
      <c r="CP13" s="43">
        <v>1636</v>
      </c>
      <c r="CQ13" s="43">
        <f t="shared" si="10"/>
        <v>64</v>
      </c>
      <c r="CR13" s="61">
        <f t="shared" si="6"/>
        <v>22.410958904109588</v>
      </c>
      <c r="CS13" s="62">
        <v>45</v>
      </c>
      <c r="CT13" s="63">
        <f t="shared" si="7"/>
        <v>71.698113207547166</v>
      </c>
      <c r="CU13" s="64">
        <v>2</v>
      </c>
      <c r="CV13" s="64"/>
      <c r="CW13" s="64"/>
      <c r="CX13" s="64"/>
      <c r="CY13" s="65">
        <v>800</v>
      </c>
      <c r="CZ13" s="64">
        <v>300</v>
      </c>
      <c r="DA13" s="66">
        <f t="shared" si="11"/>
        <v>37.5</v>
      </c>
      <c r="DB13" s="64">
        <f t="shared" si="12"/>
        <v>20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/>
      <c r="EI13" s="51"/>
      <c r="EJ13" s="51"/>
      <c r="EK13" s="51"/>
      <c r="EL13" s="51">
        <v>710</v>
      </c>
      <c r="EM13" s="51">
        <v>1572</v>
      </c>
      <c r="EN13" s="51">
        <v>280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60</v>
      </c>
      <c r="CA14" s="38">
        <v>60</v>
      </c>
      <c r="CB14" s="56">
        <f t="shared" si="17"/>
        <v>21.774533918439221</v>
      </c>
      <c r="CC14" s="57">
        <f t="shared" si="18"/>
        <v>21.256184140649022</v>
      </c>
      <c r="CD14" s="57">
        <v>23.5</v>
      </c>
      <c r="CE14" s="43">
        <v>150</v>
      </c>
      <c r="CF14" s="43">
        <v>2</v>
      </c>
      <c r="CG14" s="45">
        <v>150</v>
      </c>
      <c r="CH14" s="43">
        <v>130</v>
      </c>
      <c r="CI14" s="58">
        <v>1085</v>
      </c>
      <c r="CJ14" s="59">
        <f t="shared" si="8"/>
        <v>740</v>
      </c>
      <c r="CK14" s="60"/>
      <c r="CL14" s="43">
        <v>200</v>
      </c>
      <c r="CM14" s="43">
        <v>15</v>
      </c>
      <c r="CN14" s="43">
        <v>540</v>
      </c>
      <c r="CO14" s="43">
        <f t="shared" si="9"/>
        <v>40</v>
      </c>
      <c r="CP14" s="43">
        <v>1300</v>
      </c>
      <c r="CQ14" s="43">
        <f t="shared" si="10"/>
        <v>100</v>
      </c>
      <c r="CR14" s="61">
        <f t="shared" si="6"/>
        <v>24.074074074074076</v>
      </c>
      <c r="CS14" s="62">
        <v>40</v>
      </c>
      <c r="CT14" s="63">
        <f t="shared" si="7"/>
        <v>68.202764976958534</v>
      </c>
      <c r="CU14" s="64">
        <v>3</v>
      </c>
      <c r="CV14" s="64"/>
      <c r="CW14" s="64"/>
      <c r="CX14" s="64"/>
      <c r="CY14" s="65">
        <v>900</v>
      </c>
      <c r="CZ14" s="64">
        <v>130</v>
      </c>
      <c r="DA14" s="66">
        <f t="shared" si="11"/>
        <v>14.444444444444443</v>
      </c>
      <c r="DB14" s="64">
        <f t="shared" si="12"/>
        <v>0</v>
      </c>
      <c r="DC14" s="62">
        <v>56</v>
      </c>
      <c r="DD14" s="64"/>
      <c r="DE14" s="62">
        <v>223</v>
      </c>
      <c r="DF14" s="64">
        <v>230</v>
      </c>
      <c r="DG14" s="67"/>
      <c r="DH14" s="67">
        <v>0</v>
      </c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/>
      <c r="EI14" s="51"/>
      <c r="EJ14" s="51"/>
      <c r="EK14" s="51"/>
      <c r="EL14" s="51">
        <v>500</v>
      </c>
      <c r="EM14" s="51">
        <v>1200</v>
      </c>
      <c r="EN14" s="51">
        <v>130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265</v>
      </c>
      <c r="CA15" s="38">
        <v>240</v>
      </c>
      <c r="CB15" s="56">
        <f t="shared" si="17"/>
        <v>31.974431818181817</v>
      </c>
      <c r="CC15" s="57">
        <f t="shared" si="18"/>
        <v>31.94602272727273</v>
      </c>
      <c r="CD15" s="57">
        <v>26</v>
      </c>
      <c r="CE15" s="43">
        <v>620</v>
      </c>
      <c r="CF15" s="43">
        <v>2</v>
      </c>
      <c r="CG15" s="45">
        <v>1000</v>
      </c>
      <c r="CH15" s="43">
        <v>620</v>
      </c>
      <c r="CI15" s="58">
        <v>2000</v>
      </c>
      <c r="CJ15" s="59">
        <f t="shared" si="8"/>
        <v>1520</v>
      </c>
      <c r="CK15" s="60">
        <v>150</v>
      </c>
      <c r="CL15" s="43">
        <v>420</v>
      </c>
      <c r="CM15" s="43"/>
      <c r="CN15" s="43">
        <v>1100</v>
      </c>
      <c r="CO15" s="43">
        <f t="shared" si="9"/>
        <v>80</v>
      </c>
      <c r="CP15" s="43">
        <v>1970</v>
      </c>
      <c r="CQ15" s="43">
        <f t="shared" si="10"/>
        <v>135</v>
      </c>
      <c r="CR15" s="61">
        <f t="shared" si="6"/>
        <v>17.90909090909091</v>
      </c>
      <c r="CS15" s="62">
        <v>80</v>
      </c>
      <c r="CT15" s="63">
        <f t="shared" si="7"/>
        <v>76</v>
      </c>
      <c r="CU15" s="64">
        <v>4</v>
      </c>
      <c r="CV15" s="66"/>
      <c r="CW15" s="66"/>
      <c r="CX15" s="66"/>
      <c r="CY15" s="65">
        <v>1200</v>
      </c>
      <c r="CZ15" s="64">
        <v>195</v>
      </c>
      <c r="DA15" s="66">
        <f t="shared" si="11"/>
        <v>16.25</v>
      </c>
      <c r="DB15" s="64">
        <f t="shared" si="12"/>
        <v>15</v>
      </c>
      <c r="DC15" s="62">
        <v>220</v>
      </c>
      <c r="DD15" s="64">
        <v>220</v>
      </c>
      <c r="DE15" s="62">
        <v>345</v>
      </c>
      <c r="DF15" s="64">
        <v>240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/>
      <c r="EI15" s="51"/>
      <c r="EJ15" s="51"/>
      <c r="EK15" s="51"/>
      <c r="EL15" s="51">
        <v>1020</v>
      </c>
      <c r="EM15" s="51">
        <v>1835</v>
      </c>
      <c r="EN15" s="51">
        <v>180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850</v>
      </c>
      <c r="CA16" s="38">
        <v>918</v>
      </c>
      <c r="CB16" s="56">
        <f t="shared" si="17"/>
        <v>25.755247181266263</v>
      </c>
      <c r="CC16" s="57">
        <f t="shared" si="18"/>
        <v>24.261925411968775</v>
      </c>
      <c r="CD16" s="57">
        <v>23.8</v>
      </c>
      <c r="CE16" s="80">
        <v>500</v>
      </c>
      <c r="CF16" s="43"/>
      <c r="CG16" s="45">
        <v>500</v>
      </c>
      <c r="CH16" s="43">
        <v>300</v>
      </c>
      <c r="CI16" s="58">
        <v>1863</v>
      </c>
      <c r="CJ16" s="59">
        <f t="shared" si="8"/>
        <v>1783</v>
      </c>
      <c r="CK16" s="60">
        <v>311</v>
      </c>
      <c r="CL16" s="43">
        <v>210</v>
      </c>
      <c r="CM16" s="43"/>
      <c r="CN16" s="43">
        <v>1573</v>
      </c>
      <c r="CO16" s="43">
        <f t="shared" si="9"/>
        <v>33</v>
      </c>
      <c r="CP16" s="43">
        <v>3097</v>
      </c>
      <c r="CQ16" s="43">
        <f t="shared" si="10"/>
        <v>232</v>
      </c>
      <c r="CR16" s="61">
        <f t="shared" si="6"/>
        <v>19.68849332485696</v>
      </c>
      <c r="CS16" s="62">
        <v>42</v>
      </c>
      <c r="CT16" s="63">
        <f t="shared" si="7"/>
        <v>95.705850778314556</v>
      </c>
      <c r="CU16" s="64">
        <v>6</v>
      </c>
      <c r="CV16" s="64">
        <v>355</v>
      </c>
      <c r="CW16" s="64">
        <v>314</v>
      </c>
      <c r="CX16" s="64">
        <f>CW16/CV16*100</f>
        <v>88.450704225352112</v>
      </c>
      <c r="CY16" s="65">
        <v>1700</v>
      </c>
      <c r="CZ16" s="64">
        <v>380</v>
      </c>
      <c r="DA16" s="66">
        <f t="shared" si="11"/>
        <v>22.352941176470591</v>
      </c>
      <c r="DB16" s="64">
        <f t="shared" si="12"/>
        <v>0</v>
      </c>
      <c r="DC16" s="62">
        <v>110</v>
      </c>
      <c r="DD16" s="64">
        <v>110</v>
      </c>
      <c r="DE16" s="62">
        <v>325</v>
      </c>
      <c r="DF16" s="64">
        <v>366</v>
      </c>
      <c r="DG16" s="67">
        <v>23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/>
      <c r="EI16" s="51"/>
      <c r="EJ16" s="51"/>
      <c r="EK16" s="51"/>
      <c r="EL16" s="51">
        <v>1540</v>
      </c>
      <c r="EM16" s="51">
        <v>2865</v>
      </c>
      <c r="EN16" s="51">
        <v>380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3">
        <v>1</v>
      </c>
      <c r="CG17" s="45">
        <v>100</v>
      </c>
      <c r="CH17" s="43">
        <v>100</v>
      </c>
      <c r="CI17" s="58">
        <v>520</v>
      </c>
      <c r="CJ17" s="59">
        <f t="shared" si="8"/>
        <v>400</v>
      </c>
      <c r="CK17" s="60"/>
      <c r="CL17" s="43">
        <v>50</v>
      </c>
      <c r="CM17" s="43"/>
      <c r="CN17" s="43">
        <v>350</v>
      </c>
      <c r="CO17" s="43">
        <f t="shared" si="9"/>
        <v>30</v>
      </c>
      <c r="CP17" s="43">
        <v>918</v>
      </c>
      <c r="CQ17" s="43">
        <f t="shared" si="10"/>
        <v>133</v>
      </c>
      <c r="CR17" s="61">
        <f t="shared" si="6"/>
        <v>26.228571428571428</v>
      </c>
      <c r="CS17" s="62">
        <v>14</v>
      </c>
      <c r="CT17" s="63">
        <f t="shared" si="7"/>
        <v>76.923076923076934</v>
      </c>
      <c r="CU17" s="64">
        <v>1</v>
      </c>
      <c r="CV17" s="66"/>
      <c r="CW17" s="66"/>
      <c r="CX17" s="64"/>
      <c r="CY17" s="65">
        <v>350</v>
      </c>
      <c r="CZ17" s="64">
        <v>220</v>
      </c>
      <c r="DA17" s="66">
        <f t="shared" si="11"/>
        <v>62.857142857142854</v>
      </c>
      <c r="DB17" s="64">
        <f t="shared" si="12"/>
        <v>50</v>
      </c>
      <c r="DC17" s="62">
        <v>57</v>
      </c>
      <c r="DD17" s="64">
        <v>60</v>
      </c>
      <c r="DE17" s="62">
        <v>80</v>
      </c>
      <c r="DF17" s="64">
        <v>145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/>
      <c r="EI17" s="51"/>
      <c r="EJ17" s="51"/>
      <c r="EK17" s="51"/>
      <c r="EL17" s="51">
        <v>320</v>
      </c>
      <c r="EM17" s="51">
        <v>785</v>
      </c>
      <c r="EN17" s="51">
        <v>170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>
        <v>14</v>
      </c>
      <c r="CA18" s="38">
        <v>20</v>
      </c>
      <c r="CB18" s="56">
        <f t="shared" si="17"/>
        <v>24.88738700684295</v>
      </c>
      <c r="CC18" s="57">
        <f t="shared" si="18"/>
        <v>24.534404832305484</v>
      </c>
      <c r="CD18" s="57">
        <v>22</v>
      </c>
      <c r="CE18" s="80">
        <v>500</v>
      </c>
      <c r="CF18" s="43">
        <v>2</v>
      </c>
      <c r="CG18" s="45">
        <v>500</v>
      </c>
      <c r="CH18" s="80">
        <v>500</v>
      </c>
      <c r="CI18" s="58">
        <v>1800</v>
      </c>
      <c r="CJ18" s="59">
        <f t="shared" si="8"/>
        <v>1197</v>
      </c>
      <c r="CK18" s="86"/>
      <c r="CL18" s="43">
        <v>87</v>
      </c>
      <c r="CM18" s="43"/>
      <c r="CN18" s="43">
        <v>1110</v>
      </c>
      <c r="CO18" s="43">
        <f t="shared" si="9"/>
        <v>85</v>
      </c>
      <c r="CP18" s="43">
        <v>1815</v>
      </c>
      <c r="CQ18" s="43">
        <f t="shared" si="10"/>
        <v>147</v>
      </c>
      <c r="CR18" s="61">
        <f t="shared" si="6"/>
        <v>16.351351351351351</v>
      </c>
      <c r="CS18" s="62">
        <v>35</v>
      </c>
      <c r="CT18" s="63">
        <f t="shared" si="7"/>
        <v>66.5</v>
      </c>
      <c r="CU18" s="64">
        <v>4</v>
      </c>
      <c r="CV18" s="64"/>
      <c r="CW18" s="64"/>
      <c r="CX18" s="64"/>
      <c r="CY18" s="65">
        <v>1500</v>
      </c>
      <c r="CZ18" s="64">
        <v>509</v>
      </c>
      <c r="DA18" s="66">
        <f t="shared" si="11"/>
        <v>33.93333333333333</v>
      </c>
      <c r="DB18" s="64">
        <f t="shared" si="12"/>
        <v>25</v>
      </c>
      <c r="DC18" s="62">
        <v>110</v>
      </c>
      <c r="DD18" s="64">
        <v>110</v>
      </c>
      <c r="DE18" s="62">
        <v>337</v>
      </c>
      <c r="DF18" s="64">
        <v>220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/>
      <c r="EI18" s="51"/>
      <c r="EJ18" s="51"/>
      <c r="EK18" s="51"/>
      <c r="EL18" s="51">
        <v>1025</v>
      </c>
      <c r="EM18" s="51">
        <v>1668</v>
      </c>
      <c r="EN18" s="51">
        <v>484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/>
      <c r="CA19" s="38"/>
      <c r="CB19" s="56">
        <f t="shared" si="17"/>
        <v>30.644726301735648</v>
      </c>
      <c r="CC19" s="57">
        <f t="shared" si="18"/>
        <v>29.819759679572762</v>
      </c>
      <c r="CD19" s="57">
        <v>16.8</v>
      </c>
      <c r="CE19" s="80">
        <v>63</v>
      </c>
      <c r="CF19" s="43"/>
      <c r="CG19" s="45">
        <v>60</v>
      </c>
      <c r="CH19" s="80">
        <v>63</v>
      </c>
      <c r="CI19" s="58">
        <v>287</v>
      </c>
      <c r="CJ19" s="59">
        <f t="shared" si="8"/>
        <v>114</v>
      </c>
      <c r="CK19" s="87"/>
      <c r="CL19" s="43">
        <v>40</v>
      </c>
      <c r="CM19" s="43"/>
      <c r="CN19" s="43">
        <v>74</v>
      </c>
      <c r="CO19" s="43">
        <f t="shared" si="9"/>
        <v>10</v>
      </c>
      <c r="CP19" s="43">
        <v>149</v>
      </c>
      <c r="CQ19" s="43">
        <f t="shared" si="10"/>
        <v>18</v>
      </c>
      <c r="CR19" s="61">
        <f t="shared" si="6"/>
        <v>20.135135135135137</v>
      </c>
      <c r="CS19" s="62"/>
      <c r="CT19" s="63">
        <f t="shared" si="7"/>
        <v>39.721254355400696</v>
      </c>
      <c r="CU19" s="88">
        <v>1</v>
      </c>
      <c r="CV19" s="66"/>
      <c r="CW19" s="66"/>
      <c r="CX19" s="64"/>
      <c r="CY19" s="65">
        <v>300</v>
      </c>
      <c r="CZ19" s="64">
        <v>10</v>
      </c>
      <c r="DA19" s="66">
        <f t="shared" si="11"/>
        <v>3.3333333333333335</v>
      </c>
      <c r="DB19" s="64">
        <f t="shared" si="12"/>
        <v>0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/>
      <c r="EI19" s="51"/>
      <c r="EJ19" s="51"/>
      <c r="EK19" s="51"/>
      <c r="EL19" s="51">
        <v>64</v>
      </c>
      <c r="EM19" s="51">
        <v>131</v>
      </c>
      <c r="EN19" s="51">
        <v>10</v>
      </c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63</v>
      </c>
      <c r="CA20" s="38">
        <v>74</v>
      </c>
      <c r="CB20" s="56">
        <f t="shared" si="17"/>
        <v>15.373989954138459</v>
      </c>
      <c r="CC20" s="57">
        <f t="shared" si="18"/>
        <v>14.148394846036252</v>
      </c>
      <c r="CD20" s="57">
        <v>4.9000000000000004</v>
      </c>
      <c r="CE20" s="80">
        <v>100</v>
      </c>
      <c r="CF20" s="43">
        <v>1</v>
      </c>
      <c r="CG20" s="45">
        <v>100</v>
      </c>
      <c r="CH20" s="80">
        <v>100</v>
      </c>
      <c r="CI20" s="58">
        <v>355</v>
      </c>
      <c r="CJ20" s="59">
        <f t="shared" si="8"/>
        <v>297</v>
      </c>
      <c r="CK20" s="87"/>
      <c r="CL20" s="43">
        <v>195</v>
      </c>
      <c r="CM20" s="43"/>
      <c r="CN20" s="43">
        <v>102</v>
      </c>
      <c r="CO20" s="43">
        <f t="shared" si="9"/>
        <v>47</v>
      </c>
      <c r="CP20" s="43">
        <v>188</v>
      </c>
      <c r="CQ20" s="43">
        <f t="shared" si="10"/>
        <v>88</v>
      </c>
      <c r="CR20" s="61">
        <f t="shared" si="6"/>
        <v>18.431372549019606</v>
      </c>
      <c r="CS20" s="62"/>
      <c r="CT20" s="63">
        <f t="shared" si="7"/>
        <v>83.661971830985919</v>
      </c>
      <c r="CU20" s="64">
        <v>1</v>
      </c>
      <c r="CV20" s="66"/>
      <c r="CW20" s="66"/>
      <c r="CX20" s="64"/>
      <c r="CY20" s="65">
        <v>280</v>
      </c>
      <c r="CZ20" s="65">
        <v>68</v>
      </c>
      <c r="DA20" s="66">
        <f t="shared" si="11"/>
        <v>24.285714285714285</v>
      </c>
      <c r="DB20" s="64">
        <f t="shared" si="12"/>
        <v>1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/>
      <c r="EI20" s="51"/>
      <c r="EJ20" s="51"/>
      <c r="EK20" s="51"/>
      <c r="EL20" s="51">
        <v>55</v>
      </c>
      <c r="EM20" s="51">
        <v>100</v>
      </c>
      <c r="EN20" s="51">
        <v>67</v>
      </c>
    </row>
    <row r="21" spans="1:144" s="71" customFormat="1" ht="29.25" customHeight="1" x14ac:dyDescent="0.25">
      <c r="A21" s="38">
        <v>17</v>
      </c>
      <c r="B21" s="235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235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115</v>
      </c>
      <c r="CK22" s="87"/>
      <c r="CL22" s="43">
        <v>65</v>
      </c>
      <c r="CM22" s="43"/>
      <c r="CN22" s="43">
        <v>50</v>
      </c>
      <c r="CO22" s="43">
        <f t="shared" si="9"/>
        <v>0</v>
      </c>
      <c r="CP22" s="43">
        <v>125</v>
      </c>
      <c r="CQ22" s="43">
        <f t="shared" si="10"/>
        <v>0</v>
      </c>
      <c r="CR22" s="61">
        <f t="shared" si="6"/>
        <v>25</v>
      </c>
      <c r="CS22" s="62"/>
      <c r="CT22" s="62">
        <f t="shared" si="7"/>
        <v>100</v>
      </c>
      <c r="CU22" s="64"/>
      <c r="CV22" s="66"/>
      <c r="CW22" s="66"/>
      <c r="CX22" s="64"/>
      <c r="CY22" s="65">
        <v>115</v>
      </c>
      <c r="CZ22" s="78">
        <v>115</v>
      </c>
      <c r="DA22" s="66">
        <f t="shared" si="11"/>
        <v>100</v>
      </c>
      <c r="DB22" s="64">
        <f t="shared" si="12"/>
        <v>0</v>
      </c>
      <c r="DC22" s="63"/>
      <c r="DD22" s="66"/>
      <c r="DE22" s="62">
        <v>25</v>
      </c>
      <c r="DF22" s="64">
        <v>25</v>
      </c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50</v>
      </c>
      <c r="EM22" s="51">
        <v>125</v>
      </c>
      <c r="EN22" s="51">
        <v>115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/>
      <c r="EI23" s="51"/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42.820512820512818</v>
      </c>
      <c r="CD24" s="57">
        <v>26.7</v>
      </c>
      <c r="CE24" s="43">
        <v>95</v>
      </c>
      <c r="CF24" s="43"/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>
        <v>0</v>
      </c>
      <c r="CO24" s="43">
        <f t="shared" si="9"/>
        <v>0</v>
      </c>
      <c r="CP24" s="43">
        <v>0</v>
      </c>
      <c r="CQ24" s="43">
        <f t="shared" si="10"/>
        <v>0</v>
      </c>
      <c r="CR24" s="61">
        <v>0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15</v>
      </c>
      <c r="DA24" s="66">
        <f t="shared" si="11"/>
        <v>8.3333333333333321</v>
      </c>
      <c r="DB24" s="64">
        <f t="shared" si="12"/>
        <v>0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/>
      <c r="EI24" s="51"/>
      <c r="EJ24" s="51"/>
      <c r="EK24" s="51"/>
      <c r="EL24" s="51">
        <v>0</v>
      </c>
      <c r="EM24" s="51">
        <v>0</v>
      </c>
      <c r="EN24" s="51">
        <v>15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255</v>
      </c>
      <c r="CX25" s="92">
        <f>CW25/CV25*100</f>
        <v>72.857142857142847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>
        <v>5</v>
      </c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12.906309751434035</v>
      </c>
      <c r="CD26" s="57"/>
      <c r="CE26" s="43">
        <v>650</v>
      </c>
      <c r="CF26" s="43"/>
      <c r="CG26" s="45">
        <v>270</v>
      </c>
      <c r="CH26" s="43">
        <v>432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/>
      <c r="DA26" s="66">
        <f t="shared" si="11"/>
        <v>0</v>
      </c>
      <c r="DB26" s="64">
        <f t="shared" si="12"/>
        <v>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/>
      <c r="EI26" s="51"/>
      <c r="EJ26" s="51"/>
      <c r="EK26" s="51"/>
      <c r="EL26" s="51">
        <v>554</v>
      </c>
      <c r="EM26" s="51">
        <v>1031</v>
      </c>
      <c r="EN26" s="51"/>
    </row>
    <row r="27" spans="1:144" s="115" customFormat="1" ht="29.25" customHeight="1" x14ac:dyDescent="0.25">
      <c r="A27" s="103"/>
      <c r="B27" s="104" t="s">
        <v>130</v>
      </c>
      <c r="C27" s="84">
        <f>SUM(C5:C26)</f>
        <v>2770</v>
      </c>
      <c r="D27" s="41">
        <f>SUM(D5:D26)</f>
        <v>40</v>
      </c>
      <c r="E27" s="41">
        <f>SUM(E5:E26)</f>
        <v>22605</v>
      </c>
      <c r="F27" s="41">
        <f>SUM(F5:F26)</f>
        <v>22334</v>
      </c>
      <c r="G27" s="41">
        <f>F27/E27*100</f>
        <v>98.801150188011505</v>
      </c>
      <c r="H27" s="41" t="e">
        <f>F27-#REF!</f>
        <v>#REF!</v>
      </c>
      <c r="I27" s="41">
        <f t="shared" ref="I27:R27" si="20">SUM(I5:I26)</f>
        <v>20674</v>
      </c>
      <c r="J27" s="41">
        <f t="shared" si="20"/>
        <v>12393</v>
      </c>
      <c r="K27" s="41">
        <f t="shared" si="20"/>
        <v>6684</v>
      </c>
      <c r="L27" s="41">
        <f t="shared" si="20"/>
        <v>3925</v>
      </c>
      <c r="M27" s="41">
        <f t="shared" si="20"/>
        <v>20</v>
      </c>
      <c r="N27" s="41">
        <f t="shared" si="20"/>
        <v>20674</v>
      </c>
      <c r="O27" s="41">
        <f t="shared" si="20"/>
        <v>4542</v>
      </c>
      <c r="P27" s="41">
        <f t="shared" si="20"/>
        <v>0</v>
      </c>
      <c r="Q27" s="41">
        <f t="shared" si="20"/>
        <v>19344</v>
      </c>
      <c r="R27" s="41">
        <f t="shared" si="20"/>
        <v>19344</v>
      </c>
      <c r="S27" s="45">
        <f t="shared" si="1"/>
        <v>100</v>
      </c>
      <c r="T27" s="45" t="e">
        <f>R27-#REF!</f>
        <v>#REF!</v>
      </c>
      <c r="U27" s="41">
        <f t="shared" ref="U27:BI27" si="21">SUM(U5:U26)</f>
        <v>550</v>
      </c>
      <c r="V27" s="41">
        <f t="shared" si="21"/>
        <v>700</v>
      </c>
      <c r="W27" s="41">
        <f t="shared" si="21"/>
        <v>0</v>
      </c>
      <c r="X27" s="41">
        <f t="shared" si="21"/>
        <v>0</v>
      </c>
      <c r="Y27" s="41">
        <f t="shared" si="21"/>
        <v>20</v>
      </c>
      <c r="Z27" s="41">
        <f t="shared" si="21"/>
        <v>1080</v>
      </c>
      <c r="AA27" s="41">
        <f t="shared" si="21"/>
        <v>1249</v>
      </c>
      <c r="AB27" s="41">
        <f t="shared" si="21"/>
        <v>2061</v>
      </c>
      <c r="AC27" s="41">
        <f t="shared" si="21"/>
        <v>2287</v>
      </c>
      <c r="AD27" s="41">
        <f t="shared" si="21"/>
        <v>965</v>
      </c>
      <c r="AE27" s="41">
        <f t="shared" si="21"/>
        <v>444</v>
      </c>
      <c r="AF27" s="41">
        <f t="shared" si="21"/>
        <v>442</v>
      </c>
      <c r="AG27" s="41">
        <f t="shared" si="21"/>
        <v>120</v>
      </c>
      <c r="AH27" s="41">
        <f t="shared" si="21"/>
        <v>0</v>
      </c>
      <c r="AI27" s="41">
        <f t="shared" si="21"/>
        <v>0</v>
      </c>
      <c r="AJ27" s="41">
        <f t="shared" si="21"/>
        <v>465</v>
      </c>
      <c r="AK27" s="41">
        <f t="shared" si="21"/>
        <v>460</v>
      </c>
      <c r="AL27" s="41">
        <f t="shared" si="21"/>
        <v>70</v>
      </c>
      <c r="AM27" s="41">
        <f t="shared" si="21"/>
        <v>55</v>
      </c>
      <c r="AN27" s="41">
        <f t="shared" si="21"/>
        <v>21</v>
      </c>
      <c r="AO27" s="41">
        <f t="shared" si="21"/>
        <v>9</v>
      </c>
      <c r="AP27" s="41">
        <f t="shared" si="21"/>
        <v>25</v>
      </c>
      <c r="AQ27" s="41">
        <f t="shared" si="21"/>
        <v>4069</v>
      </c>
      <c r="AR27" s="41">
        <f t="shared" si="21"/>
        <v>4204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1"/>
        <v>0</v>
      </c>
      <c r="AZ27" s="41">
        <f t="shared" si="21"/>
        <v>0</v>
      </c>
      <c r="BA27" s="41">
        <f t="shared" si="21"/>
        <v>0</v>
      </c>
      <c r="BB27" s="41">
        <f t="shared" si="21"/>
        <v>2192</v>
      </c>
      <c r="BC27" s="41">
        <f t="shared" si="21"/>
        <v>15248</v>
      </c>
      <c r="BD27" s="41">
        <f t="shared" si="21"/>
        <v>415</v>
      </c>
      <c r="BE27" s="41">
        <f t="shared" si="21"/>
        <v>550</v>
      </c>
      <c r="BF27" s="41">
        <f t="shared" si="21"/>
        <v>290</v>
      </c>
      <c r="BG27" s="41">
        <f t="shared" si="21"/>
        <v>61</v>
      </c>
      <c r="BH27" s="105">
        <f t="shared" si="21"/>
        <v>21187</v>
      </c>
      <c r="BI27" s="106">
        <f t="shared" si="21"/>
        <v>21187</v>
      </c>
      <c r="BJ27" s="107">
        <f>BI27/BH27*100</f>
        <v>100</v>
      </c>
      <c r="BK27" s="108">
        <f>SUM(BK5:BK26)</f>
        <v>21187</v>
      </c>
      <c r="BL27" s="106">
        <f>SUM(BL5:BL26)</f>
        <v>15340</v>
      </c>
      <c r="BM27" s="106">
        <f>SUM(BM5:BM26)</f>
        <v>15707</v>
      </c>
      <c r="BN27" s="107">
        <f>BM27/BL27*100</f>
        <v>102.39243807040417</v>
      </c>
      <c r="BO27" s="108">
        <f>SUM(BO5:BO26)</f>
        <v>15707</v>
      </c>
      <c r="BP27" s="108">
        <f>SUM(BP5:BP26)</f>
        <v>38390</v>
      </c>
      <c r="BQ27" s="108">
        <f>SUM(BQ5:BQ26)</f>
        <v>62745</v>
      </c>
      <c r="BR27" s="107">
        <f>BQ27/BP27*100</f>
        <v>163.44100026048449</v>
      </c>
      <c r="BS27" s="108">
        <f>SUM(BS5:BS26)</f>
        <v>62745</v>
      </c>
      <c r="BT27" s="106">
        <f>SUM(BT5:BT26)</f>
        <v>61100</v>
      </c>
      <c r="BU27" s="106">
        <f>SUM(BU5:BU26)</f>
        <v>81263</v>
      </c>
      <c r="BV27" s="106">
        <f>SUM(BV5:BV26)</f>
        <v>52723</v>
      </c>
      <c r="BW27" s="107">
        <f t="shared" si="16"/>
        <v>64.879465439375849</v>
      </c>
      <c r="BX27" s="106">
        <f>SUM(BX5:BX26)</f>
        <v>52723</v>
      </c>
      <c r="BY27" s="106">
        <f>SUM(BY5:BY26)</f>
        <v>17171</v>
      </c>
      <c r="BZ27" s="41">
        <f>SUM(BZ5:BZ26)</f>
        <v>6779</v>
      </c>
      <c r="CA27" s="41">
        <f>SUM(CA5:CA26)</f>
        <v>10034</v>
      </c>
      <c r="CB27" s="109">
        <f>((BM27*0.45)+(BQ27*0.34)+(BV27/1.33*0.18)+(CA27*0.2))/DI27*10</f>
        <v>26.144633432466968</v>
      </c>
      <c r="CC27" s="109">
        <f>(BO27*0.45+BS27*0.35+(BX27/1.33*0.17))/DI27*10</f>
        <v>24.908029300270176</v>
      </c>
      <c r="CD27" s="109"/>
      <c r="CE27" s="110">
        <f>SUM(CE5:CE26)</f>
        <v>5731</v>
      </c>
      <c r="CF27" s="110">
        <f>SUM(CF5:CF26)</f>
        <v>15</v>
      </c>
      <c r="CG27" s="110">
        <f>SUM(CG5:CG26)</f>
        <v>6514</v>
      </c>
      <c r="CH27" s="110">
        <f>SUM(CH5:CH26)</f>
        <v>4756</v>
      </c>
      <c r="CI27" s="110">
        <f t="shared" ref="CI27:CQ27" si="22">SUM(CI5:CI26)</f>
        <v>24920</v>
      </c>
      <c r="CJ27" s="110">
        <f t="shared" si="22"/>
        <v>19865</v>
      </c>
      <c r="CK27" s="110">
        <f t="shared" si="22"/>
        <v>1109</v>
      </c>
      <c r="CL27" s="110">
        <f t="shared" si="22"/>
        <v>2453</v>
      </c>
      <c r="CM27" s="110">
        <f t="shared" si="22"/>
        <v>95</v>
      </c>
      <c r="CN27" s="110">
        <f t="shared" si="22"/>
        <v>17412</v>
      </c>
      <c r="CO27" s="110">
        <f t="shared" si="22"/>
        <v>749</v>
      </c>
      <c r="CP27" s="110">
        <f t="shared" si="22"/>
        <v>42838</v>
      </c>
      <c r="CQ27" s="110">
        <f t="shared" si="22"/>
        <v>1966.8000000000002</v>
      </c>
      <c r="CR27" s="109">
        <f t="shared" si="6"/>
        <v>24.602572938203537</v>
      </c>
      <c r="CS27" s="111">
        <f>SUM(CS5:CS26)</f>
        <v>1077</v>
      </c>
      <c r="CT27" s="112">
        <f>CJ27/CI27*100</f>
        <v>79.715088282504013</v>
      </c>
      <c r="CU27" s="110">
        <f>SUM(CU5:CU26)</f>
        <v>55</v>
      </c>
      <c r="CV27" s="110">
        <f t="shared" ref="CV27:EN27" si="23">SUM(CV5:CV26)</f>
        <v>705</v>
      </c>
      <c r="CW27" s="110">
        <f t="shared" si="23"/>
        <v>569</v>
      </c>
      <c r="CX27" s="110">
        <f>CW27/CV27*100</f>
        <v>80.709219858156033</v>
      </c>
      <c r="CY27" s="45">
        <f t="shared" si="23"/>
        <v>21046</v>
      </c>
      <c r="CZ27" s="45">
        <f t="shared" si="23"/>
        <v>6291</v>
      </c>
      <c r="DA27" s="113">
        <f t="shared" si="11"/>
        <v>29.891665874750544</v>
      </c>
      <c r="DB27" s="45">
        <f t="shared" si="23"/>
        <v>291</v>
      </c>
      <c r="DC27" s="45">
        <f t="shared" si="23"/>
        <v>1455</v>
      </c>
      <c r="DD27" s="45">
        <f>SUM(DD5:DD25)</f>
        <v>1140</v>
      </c>
      <c r="DE27" s="45">
        <f>SUM(DE5:DE26)</f>
        <v>4879</v>
      </c>
      <c r="DF27" s="45">
        <f>SUM(DF5:DF25)</f>
        <v>4611</v>
      </c>
      <c r="DG27" s="114">
        <f t="shared" si="23"/>
        <v>28</v>
      </c>
      <c r="DH27" s="114">
        <f t="shared" si="23"/>
        <v>0</v>
      </c>
      <c r="DI27" s="114">
        <f t="shared" si="23"/>
        <v>14360</v>
      </c>
      <c r="DJ27" s="114">
        <f t="shared" si="23"/>
        <v>423</v>
      </c>
      <c r="DK27" s="114">
        <f t="shared" si="23"/>
        <v>95</v>
      </c>
      <c r="DL27" s="114">
        <f t="shared" si="23"/>
        <v>423</v>
      </c>
      <c r="DM27" s="114">
        <f t="shared" si="23"/>
        <v>5514</v>
      </c>
      <c r="DN27" s="114">
        <f t="shared" si="23"/>
        <v>1233.3694963573012</v>
      </c>
      <c r="DO27" s="114">
        <f t="shared" si="23"/>
        <v>34</v>
      </c>
      <c r="DP27" s="114">
        <f t="shared" si="23"/>
        <v>7</v>
      </c>
      <c r="DQ27" s="114">
        <f t="shared" si="23"/>
        <v>27</v>
      </c>
      <c r="DR27" s="114">
        <f t="shared" si="23"/>
        <v>400</v>
      </c>
      <c r="DS27" s="114">
        <f t="shared" si="23"/>
        <v>344</v>
      </c>
      <c r="DT27" s="114">
        <f t="shared" si="23"/>
        <v>27</v>
      </c>
      <c r="DU27" s="114">
        <f t="shared" si="23"/>
        <v>5</v>
      </c>
      <c r="DV27" s="114">
        <f t="shared" si="23"/>
        <v>22</v>
      </c>
      <c r="DW27" s="114">
        <f t="shared" si="23"/>
        <v>338</v>
      </c>
      <c r="DX27" s="114">
        <f t="shared" si="23"/>
        <v>259</v>
      </c>
      <c r="DY27" s="114">
        <f t="shared" si="23"/>
        <v>25</v>
      </c>
      <c r="DZ27" s="114">
        <f t="shared" si="23"/>
        <v>25</v>
      </c>
      <c r="EA27" s="114">
        <f t="shared" si="23"/>
        <v>1957</v>
      </c>
      <c r="EB27" s="114">
        <f t="shared" si="23"/>
        <v>782.8</v>
      </c>
      <c r="EC27" s="114">
        <f t="shared" si="23"/>
        <v>86</v>
      </c>
      <c r="ED27" s="114">
        <f t="shared" si="23"/>
        <v>74</v>
      </c>
      <c r="EE27" s="114">
        <f t="shared" si="23"/>
        <v>2695</v>
      </c>
      <c r="EF27" s="114">
        <f t="shared" si="23"/>
        <v>526.42857142857144</v>
      </c>
      <c r="EG27" s="114">
        <f t="shared" si="23"/>
        <v>0</v>
      </c>
      <c r="EH27" s="114"/>
      <c r="EI27" s="114"/>
      <c r="EJ27" s="114"/>
      <c r="EK27" s="114"/>
      <c r="EL27" s="114">
        <f t="shared" si="23"/>
        <v>16663</v>
      </c>
      <c r="EM27" s="114">
        <f t="shared" si="23"/>
        <v>40871.199999999997</v>
      </c>
      <c r="EN27" s="114">
        <f t="shared" si="23"/>
        <v>6000</v>
      </c>
    </row>
    <row r="28" spans="1:144" s="138" customFormat="1" ht="29.25" customHeight="1" x14ac:dyDescent="0.25">
      <c r="A28" s="116"/>
      <c r="B28" s="117" t="s">
        <v>131</v>
      </c>
      <c r="C28" s="118">
        <v>430</v>
      </c>
      <c r="D28" s="118">
        <v>0</v>
      </c>
      <c r="E28" s="119">
        <v>9100</v>
      </c>
      <c r="F28" s="118">
        <v>9100</v>
      </c>
      <c r="G28" s="41">
        <f>F28/E28*100</f>
        <v>100</v>
      </c>
      <c r="H28" s="41">
        <v>0</v>
      </c>
      <c r="I28" s="119">
        <v>6604</v>
      </c>
      <c r="J28" s="118">
        <v>3000</v>
      </c>
      <c r="K28" s="120">
        <v>1235</v>
      </c>
      <c r="L28" s="121">
        <v>800</v>
      </c>
      <c r="M28" s="121"/>
      <c r="N28" s="120">
        <v>6604</v>
      </c>
      <c r="O28" s="121">
        <v>1200</v>
      </c>
      <c r="P28" s="121"/>
      <c r="Q28" s="120">
        <v>6732</v>
      </c>
      <c r="R28" s="121">
        <v>6732</v>
      </c>
      <c r="S28" s="45">
        <f t="shared" si="1"/>
        <v>100</v>
      </c>
      <c r="T28" s="45"/>
      <c r="U28" s="121"/>
      <c r="V28" s="121"/>
      <c r="W28" s="121"/>
      <c r="X28" s="121"/>
      <c r="Y28" s="38"/>
      <c r="Z28" s="120"/>
      <c r="AA28" s="121"/>
      <c r="AB28" s="121"/>
      <c r="AC28" s="121"/>
      <c r="AD28" s="121"/>
      <c r="AE28" s="121"/>
      <c r="AF28" s="121"/>
      <c r="AG28" s="121"/>
      <c r="AH28" s="121"/>
      <c r="AI28" s="121"/>
      <c r="AJ28" s="120">
        <v>1660</v>
      </c>
      <c r="AK28" s="121">
        <v>1600</v>
      </c>
      <c r="AL28" s="120">
        <v>230</v>
      </c>
      <c r="AM28" s="121">
        <v>200</v>
      </c>
      <c r="AN28" s="121"/>
      <c r="AO28" s="121"/>
      <c r="AP28" s="121"/>
      <c r="AQ28" s="120">
        <v>980</v>
      </c>
      <c r="AR28" s="121">
        <v>550</v>
      </c>
      <c r="AS28" s="121"/>
      <c r="AT28" s="121"/>
      <c r="AU28" s="121"/>
      <c r="AV28" s="121"/>
      <c r="AW28" s="121"/>
      <c r="AX28" s="121"/>
      <c r="AY28" s="121"/>
      <c r="AZ28" s="121"/>
      <c r="BA28" s="121"/>
      <c r="BB28" s="121">
        <v>3900</v>
      </c>
      <c r="BC28" s="121">
        <v>3600</v>
      </c>
      <c r="BD28" s="121"/>
      <c r="BE28" s="121"/>
      <c r="BF28" s="121">
        <v>1700</v>
      </c>
      <c r="BG28" s="121">
        <v>270</v>
      </c>
      <c r="BH28" s="122">
        <v>6577</v>
      </c>
      <c r="BI28" s="123">
        <v>6577</v>
      </c>
      <c r="BJ28" s="124">
        <f>BI28/BH28*100</f>
        <v>100</v>
      </c>
      <c r="BK28" s="123"/>
      <c r="BL28" s="123">
        <v>2050</v>
      </c>
      <c r="BM28" s="123">
        <v>2000</v>
      </c>
      <c r="BN28" s="124">
        <f>BM28/BL28*100</f>
        <v>97.560975609756099</v>
      </c>
      <c r="BO28" s="123"/>
      <c r="BP28" s="123">
        <v>5000</v>
      </c>
      <c r="BQ28" s="123">
        <v>6440</v>
      </c>
      <c r="BR28" s="124">
        <f>BQ28/BP28*100</f>
        <v>128.80000000000001</v>
      </c>
      <c r="BS28" s="123"/>
      <c r="BT28" s="123">
        <v>8500</v>
      </c>
      <c r="BU28" s="123">
        <v>11305</v>
      </c>
      <c r="BV28" s="123">
        <v>8160</v>
      </c>
      <c r="BW28" s="124">
        <f t="shared" si="16"/>
        <v>72.180451127819538</v>
      </c>
      <c r="BX28" s="123"/>
      <c r="BY28" s="123">
        <v>560</v>
      </c>
      <c r="BZ28" s="125">
        <v>120</v>
      </c>
      <c r="CA28" s="125">
        <v>140</v>
      </c>
      <c r="CB28" s="126">
        <f>((BM28*0.45)+(BQ28*0.34)+(BV28/1.33*0.18)+(CA28*0.2))/DI28*10</f>
        <v>19.519005558278501</v>
      </c>
      <c r="CC28" s="125"/>
      <c r="CD28" s="125"/>
      <c r="CE28" s="125">
        <v>600</v>
      </c>
      <c r="CF28" s="125"/>
      <c r="CG28" s="125">
        <v>600</v>
      </c>
      <c r="CH28" s="125">
        <v>375</v>
      </c>
      <c r="CI28" s="125">
        <v>8096</v>
      </c>
      <c r="CJ28" s="59">
        <v>4420</v>
      </c>
      <c r="CK28" s="127">
        <v>20</v>
      </c>
      <c r="CL28" s="127">
        <v>1100</v>
      </c>
      <c r="CM28" s="127"/>
      <c r="CN28" s="127">
        <v>3790</v>
      </c>
      <c r="CO28" s="127"/>
      <c r="CP28" s="127">
        <v>7580</v>
      </c>
      <c r="CQ28" s="127"/>
      <c r="CR28" s="128">
        <f t="shared" si="6"/>
        <v>20</v>
      </c>
      <c r="CS28" s="129"/>
      <c r="CT28" s="129">
        <f>CJ28/CI28*100</f>
        <v>54.594861660079054</v>
      </c>
      <c r="CU28" s="127"/>
      <c r="CV28" s="127"/>
      <c r="CW28" s="130"/>
      <c r="CX28" s="131"/>
      <c r="CY28" s="132"/>
      <c r="CZ28" s="132">
        <v>725</v>
      </c>
      <c r="DA28" s="113"/>
      <c r="DB28" s="132"/>
      <c r="DC28" s="130"/>
      <c r="DD28" s="130"/>
      <c r="DE28" s="130"/>
      <c r="DF28" s="130"/>
      <c r="DG28" s="134"/>
      <c r="DH28" s="134"/>
      <c r="DI28" s="135">
        <v>2163</v>
      </c>
      <c r="DJ28" s="134">
        <v>553</v>
      </c>
      <c r="DK28" s="134"/>
      <c r="DL28" s="134">
        <v>549</v>
      </c>
      <c r="DM28" s="134">
        <v>7023</v>
      </c>
      <c r="DN28" s="136">
        <f>DM28/DL28*10</f>
        <v>127.92349726775956</v>
      </c>
      <c r="DO28" s="134"/>
      <c r="DP28" s="134"/>
      <c r="DQ28" s="134">
        <v>20</v>
      </c>
      <c r="DR28" s="134">
        <v>650</v>
      </c>
      <c r="DS28" s="137">
        <f>DR28/DQ28*10</f>
        <v>325</v>
      </c>
      <c r="DT28" s="134"/>
      <c r="DU28" s="134"/>
      <c r="DV28" s="134">
        <v>16</v>
      </c>
      <c r="DW28" s="134">
        <v>384</v>
      </c>
      <c r="DX28" s="137">
        <f>DW28/DV28*10</f>
        <v>240</v>
      </c>
      <c r="DY28" s="134"/>
      <c r="DZ28" s="134">
        <v>27</v>
      </c>
      <c r="EA28" s="134">
        <v>832</v>
      </c>
      <c r="EB28" s="137">
        <f>EA28/DZ28*10</f>
        <v>308.14814814814815</v>
      </c>
      <c r="EC28" s="134"/>
      <c r="ED28" s="134">
        <f>DQ28+DV28+DZ28</f>
        <v>63</v>
      </c>
      <c r="EE28" s="134">
        <f>DR28+DW28+EA28</f>
        <v>1866</v>
      </c>
      <c r="EF28" s="137">
        <f>EE28/ED28*10</f>
        <v>296.1904761904762</v>
      </c>
      <c r="EH28" s="139"/>
      <c r="EI28" s="140"/>
      <c r="EJ28" s="139"/>
    </row>
    <row r="29" spans="1:144" s="152" customFormat="1" ht="24" customHeight="1" x14ac:dyDescent="0.25">
      <c r="A29" s="141"/>
      <c r="B29" s="117" t="s">
        <v>132</v>
      </c>
      <c r="C29" s="142"/>
      <c r="D29" s="142"/>
      <c r="E29" s="142"/>
      <c r="F29" s="142"/>
      <c r="G29" s="142"/>
      <c r="H29" s="142"/>
      <c r="I29" s="142"/>
      <c r="J29" s="142"/>
      <c r="K29" s="141"/>
      <c r="L29" s="141"/>
      <c r="M29" s="141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4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5">
        <v>26442</v>
      </c>
      <c r="BI29" s="145">
        <v>24587</v>
      </c>
      <c r="BJ29" s="146">
        <f>BI29/BH29*100</f>
        <v>92.984645639512891</v>
      </c>
      <c r="BK29" s="145"/>
      <c r="BL29" s="145">
        <v>13500</v>
      </c>
      <c r="BM29" s="145">
        <v>12254</v>
      </c>
      <c r="BN29" s="146">
        <f>BM29/BL29*100</f>
        <v>90.770370370370372</v>
      </c>
      <c r="BO29" s="145"/>
      <c r="BP29" s="145">
        <v>37900</v>
      </c>
      <c r="BQ29" s="145">
        <v>56695</v>
      </c>
      <c r="BR29" s="146">
        <f>BQ29/BP29*100</f>
        <v>149.5910290237467</v>
      </c>
      <c r="BS29" s="145"/>
      <c r="BT29" s="145"/>
      <c r="BU29" s="145">
        <v>73000</v>
      </c>
      <c r="BV29" s="145">
        <v>31793</v>
      </c>
      <c r="BW29" s="146">
        <f t="shared" si="16"/>
        <v>43.552054794520551</v>
      </c>
      <c r="BX29" s="145"/>
      <c r="BY29" s="145">
        <v>9386</v>
      </c>
      <c r="BZ29" s="147"/>
      <c r="CA29" s="147">
        <v>10171</v>
      </c>
      <c r="CB29" s="148">
        <v>23.1</v>
      </c>
      <c r="CC29" s="147"/>
      <c r="CD29" s="147"/>
      <c r="CE29" s="147">
        <v>6480</v>
      </c>
      <c r="CF29" s="147"/>
      <c r="CG29" s="147">
        <v>7600</v>
      </c>
      <c r="CH29" s="147">
        <v>6308</v>
      </c>
      <c r="CI29" s="147">
        <v>24880</v>
      </c>
      <c r="CJ29" s="147"/>
      <c r="CK29" s="147"/>
      <c r="CL29" s="147">
        <v>173</v>
      </c>
      <c r="CM29" s="147"/>
      <c r="CN29" s="147">
        <v>13356</v>
      </c>
      <c r="CO29" s="147"/>
      <c r="CP29" s="147">
        <v>16762</v>
      </c>
      <c r="CQ29" s="147"/>
      <c r="CR29" s="128">
        <f t="shared" si="6"/>
        <v>12.55016471997604</v>
      </c>
      <c r="CS29" s="149"/>
      <c r="CT29" s="149">
        <v>54</v>
      </c>
      <c r="CU29" s="147"/>
      <c r="CV29" s="147">
        <v>700</v>
      </c>
      <c r="CW29" s="147">
        <v>195</v>
      </c>
      <c r="CX29" s="150"/>
      <c r="CY29" s="147">
        <v>21475</v>
      </c>
      <c r="CZ29" s="147">
        <v>8279</v>
      </c>
      <c r="DA29" s="113">
        <f t="shared" si="11"/>
        <v>38.551804423748543</v>
      </c>
      <c r="DB29" s="147"/>
      <c r="DC29" s="147">
        <v>1274</v>
      </c>
      <c r="DD29" s="147">
        <v>1090</v>
      </c>
      <c r="DE29" s="147">
        <v>5964</v>
      </c>
      <c r="DF29" s="147">
        <v>5766</v>
      </c>
      <c r="DG29" s="152">
        <v>13</v>
      </c>
      <c r="DH29" s="152">
        <v>7</v>
      </c>
      <c r="EH29" s="153"/>
      <c r="EI29" s="140"/>
      <c r="EJ29" s="153"/>
    </row>
    <row r="30" spans="1:144" ht="12.75" customHeight="1" x14ac:dyDescent="0.3">
      <c r="B30" s="155"/>
      <c r="C30" s="156"/>
      <c r="Y30" s="135"/>
      <c r="EH30" s="163"/>
      <c r="EI30" s="140"/>
      <c r="EJ30" s="163"/>
      <c r="EK30" s="163"/>
      <c r="EL30" s="163"/>
      <c r="EM30" s="163"/>
    </row>
    <row r="31" spans="1:144" ht="12.75" customHeight="1" x14ac:dyDescent="0.3">
      <c r="B31" s="155"/>
      <c r="C31" s="156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CV34" s="164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EH35" s="163"/>
      <c r="EI35" s="140"/>
      <c r="EJ35" s="163"/>
      <c r="EK35" s="163"/>
      <c r="EL35" s="163"/>
      <c r="EM35" s="163"/>
    </row>
    <row r="36" spans="2:143" x14ac:dyDescent="0.3"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I47" s="115"/>
    </row>
    <row r="48" spans="2:143" x14ac:dyDescent="0.3">
      <c r="EI48" s="138"/>
    </row>
    <row r="49" spans="139:139" x14ac:dyDescent="0.3">
      <c r="EI49" s="152"/>
    </row>
  </sheetData>
  <mergeCells count="75"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</mergeCells>
  <pageMargins left="0.51181102362204722" right="0.11811023622047245" top="0.55118110236220474" bottom="0.55118110236220474" header="0.31496062992125984" footer="0.31496062992125984"/>
  <pageSetup paperSize="9" scale="4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49"/>
  <sheetViews>
    <sheetView view="pageBreakPreview" topLeftCell="B1" zoomScale="55" zoomScaleNormal="43" zoomScaleSheetLayoutView="55" zoomScalePageLayoutView="29" workbookViewId="0">
      <selection activeCell="CT27" sqref="CT27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13.4414062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10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13.4414062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7" width="9.77734375" style="162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58" width="5.88671875" style="162" customWidth="1"/>
    <col min="359" max="359" width="10" style="162" customWidth="1"/>
    <col min="360" max="360" width="9.5546875" style="162" customWidth="1"/>
    <col min="361" max="361" width="7.109375" style="162" customWidth="1"/>
    <col min="362" max="362" width="7.21875" style="162" customWidth="1"/>
    <col min="363" max="363" width="8.44140625" style="162" customWidth="1"/>
    <col min="364" max="364" width="8.88671875" style="162" customWidth="1"/>
    <col min="365" max="365" width="8.33203125" style="162" customWidth="1"/>
    <col min="366" max="366" width="9.21875" style="162" customWidth="1"/>
    <col min="367" max="367" width="7.109375" style="162" customWidth="1"/>
    <col min="368" max="368" width="7.6640625" style="162" customWidth="1"/>
    <col min="369" max="392" width="0" style="162" hidden="1" customWidth="1"/>
    <col min="393" max="393" width="9.109375" style="162" customWidth="1"/>
    <col min="394" max="394" width="13.109375" style="162" customWidth="1"/>
    <col min="395" max="397" width="9.44140625" style="162" bestFit="1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13.4414062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3" width="9.77734375" style="162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4" width="5.88671875" style="162" customWidth="1"/>
    <col min="615" max="615" width="10" style="162" customWidth="1"/>
    <col min="616" max="616" width="9.5546875" style="162" customWidth="1"/>
    <col min="617" max="617" width="7.109375" style="162" customWidth="1"/>
    <col min="618" max="618" width="7.21875" style="162" customWidth="1"/>
    <col min="619" max="619" width="8.44140625" style="162" customWidth="1"/>
    <col min="620" max="620" width="8.88671875" style="162" customWidth="1"/>
    <col min="621" max="621" width="8.33203125" style="162" customWidth="1"/>
    <col min="622" max="622" width="9.21875" style="162" customWidth="1"/>
    <col min="623" max="623" width="7.109375" style="162" customWidth="1"/>
    <col min="624" max="624" width="7.6640625" style="162" customWidth="1"/>
    <col min="625" max="648" width="0" style="162" hidden="1" customWidth="1"/>
    <col min="649" max="649" width="9.109375" style="162" customWidth="1"/>
    <col min="650" max="650" width="13.109375" style="162" customWidth="1"/>
    <col min="651" max="653" width="9.44140625" style="162" bestFit="1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13.4414062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9" width="9.77734375" style="162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0" width="5.88671875" style="162" customWidth="1"/>
    <col min="871" max="871" width="10" style="162" customWidth="1"/>
    <col min="872" max="872" width="9.5546875" style="162" customWidth="1"/>
    <col min="873" max="873" width="7.109375" style="162" customWidth="1"/>
    <col min="874" max="874" width="7.21875" style="162" customWidth="1"/>
    <col min="875" max="875" width="8.44140625" style="162" customWidth="1"/>
    <col min="876" max="876" width="8.88671875" style="162" customWidth="1"/>
    <col min="877" max="877" width="8.33203125" style="162" customWidth="1"/>
    <col min="878" max="878" width="9.21875" style="162" customWidth="1"/>
    <col min="879" max="879" width="7.109375" style="162" customWidth="1"/>
    <col min="880" max="880" width="7.6640625" style="162" customWidth="1"/>
    <col min="881" max="904" width="0" style="162" hidden="1" customWidth="1"/>
    <col min="905" max="905" width="9.109375" style="162" customWidth="1"/>
    <col min="906" max="906" width="13.109375" style="162" customWidth="1"/>
    <col min="907" max="909" width="9.44140625" style="162" bestFit="1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13.4414062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5" width="9.77734375" style="162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6" width="5.88671875" style="162" customWidth="1"/>
    <col min="1127" max="1127" width="10" style="162" customWidth="1"/>
    <col min="1128" max="1128" width="9.5546875" style="162" customWidth="1"/>
    <col min="1129" max="1129" width="7.109375" style="162" customWidth="1"/>
    <col min="1130" max="1130" width="7.21875" style="162" customWidth="1"/>
    <col min="1131" max="1131" width="8.44140625" style="162" customWidth="1"/>
    <col min="1132" max="1132" width="8.88671875" style="162" customWidth="1"/>
    <col min="1133" max="1133" width="8.33203125" style="162" customWidth="1"/>
    <col min="1134" max="1134" width="9.21875" style="162" customWidth="1"/>
    <col min="1135" max="1135" width="7.109375" style="162" customWidth="1"/>
    <col min="1136" max="1136" width="7.6640625" style="162" customWidth="1"/>
    <col min="1137" max="1160" width="0" style="162" hidden="1" customWidth="1"/>
    <col min="1161" max="1161" width="9.109375" style="162" customWidth="1"/>
    <col min="1162" max="1162" width="13.109375" style="162" customWidth="1"/>
    <col min="1163" max="1165" width="9.44140625" style="162" bestFit="1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13.4414062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1" width="9.77734375" style="162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2" width="5.88671875" style="162" customWidth="1"/>
    <col min="1383" max="1383" width="10" style="162" customWidth="1"/>
    <col min="1384" max="1384" width="9.5546875" style="162" customWidth="1"/>
    <col min="1385" max="1385" width="7.109375" style="162" customWidth="1"/>
    <col min="1386" max="1386" width="7.21875" style="162" customWidth="1"/>
    <col min="1387" max="1387" width="8.44140625" style="162" customWidth="1"/>
    <col min="1388" max="1388" width="8.88671875" style="162" customWidth="1"/>
    <col min="1389" max="1389" width="8.33203125" style="162" customWidth="1"/>
    <col min="1390" max="1390" width="9.21875" style="162" customWidth="1"/>
    <col min="1391" max="1391" width="7.109375" style="162" customWidth="1"/>
    <col min="1392" max="1392" width="7.6640625" style="162" customWidth="1"/>
    <col min="1393" max="1416" width="0" style="162" hidden="1" customWidth="1"/>
    <col min="1417" max="1417" width="9.109375" style="162" customWidth="1"/>
    <col min="1418" max="1418" width="13.109375" style="162" customWidth="1"/>
    <col min="1419" max="1421" width="9.44140625" style="162" bestFit="1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13.4414062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7" width="9.77734375" style="162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38" width="5.88671875" style="162" customWidth="1"/>
    <col min="1639" max="1639" width="10" style="162" customWidth="1"/>
    <col min="1640" max="1640" width="9.5546875" style="162" customWidth="1"/>
    <col min="1641" max="1641" width="7.109375" style="162" customWidth="1"/>
    <col min="1642" max="1642" width="7.21875" style="162" customWidth="1"/>
    <col min="1643" max="1643" width="8.44140625" style="162" customWidth="1"/>
    <col min="1644" max="1644" width="8.88671875" style="162" customWidth="1"/>
    <col min="1645" max="1645" width="8.33203125" style="162" customWidth="1"/>
    <col min="1646" max="1646" width="9.21875" style="162" customWidth="1"/>
    <col min="1647" max="1647" width="7.109375" style="162" customWidth="1"/>
    <col min="1648" max="1648" width="7.6640625" style="162" customWidth="1"/>
    <col min="1649" max="1672" width="0" style="162" hidden="1" customWidth="1"/>
    <col min="1673" max="1673" width="9.109375" style="162" customWidth="1"/>
    <col min="1674" max="1674" width="13.109375" style="162" customWidth="1"/>
    <col min="1675" max="1677" width="9.44140625" style="162" bestFit="1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13.4414062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3" width="9.77734375" style="162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4" width="5.88671875" style="162" customWidth="1"/>
    <col min="1895" max="1895" width="10" style="162" customWidth="1"/>
    <col min="1896" max="1896" width="9.5546875" style="162" customWidth="1"/>
    <col min="1897" max="1897" width="7.109375" style="162" customWidth="1"/>
    <col min="1898" max="1898" width="7.21875" style="162" customWidth="1"/>
    <col min="1899" max="1899" width="8.44140625" style="162" customWidth="1"/>
    <col min="1900" max="1900" width="8.88671875" style="162" customWidth="1"/>
    <col min="1901" max="1901" width="8.33203125" style="162" customWidth="1"/>
    <col min="1902" max="1902" width="9.21875" style="162" customWidth="1"/>
    <col min="1903" max="1903" width="7.109375" style="162" customWidth="1"/>
    <col min="1904" max="1904" width="7.6640625" style="162" customWidth="1"/>
    <col min="1905" max="1928" width="0" style="162" hidden="1" customWidth="1"/>
    <col min="1929" max="1929" width="9.109375" style="162" customWidth="1"/>
    <col min="1930" max="1930" width="13.109375" style="162" customWidth="1"/>
    <col min="1931" max="1933" width="9.44140625" style="162" bestFit="1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13.4414062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9" width="9.77734375" style="162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0" width="5.88671875" style="162" customWidth="1"/>
    <col min="2151" max="2151" width="10" style="162" customWidth="1"/>
    <col min="2152" max="2152" width="9.5546875" style="162" customWidth="1"/>
    <col min="2153" max="2153" width="7.109375" style="162" customWidth="1"/>
    <col min="2154" max="2154" width="7.21875" style="162" customWidth="1"/>
    <col min="2155" max="2155" width="8.44140625" style="162" customWidth="1"/>
    <col min="2156" max="2156" width="8.88671875" style="162" customWidth="1"/>
    <col min="2157" max="2157" width="8.33203125" style="162" customWidth="1"/>
    <col min="2158" max="2158" width="9.21875" style="162" customWidth="1"/>
    <col min="2159" max="2159" width="7.109375" style="162" customWidth="1"/>
    <col min="2160" max="2160" width="7.6640625" style="162" customWidth="1"/>
    <col min="2161" max="2184" width="0" style="162" hidden="1" customWidth="1"/>
    <col min="2185" max="2185" width="9.109375" style="162" customWidth="1"/>
    <col min="2186" max="2186" width="13.109375" style="162" customWidth="1"/>
    <col min="2187" max="2189" width="9.44140625" style="162" bestFit="1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13.4414062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5" width="9.77734375" style="162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6" width="5.88671875" style="162" customWidth="1"/>
    <col min="2407" max="2407" width="10" style="162" customWidth="1"/>
    <col min="2408" max="2408" width="9.5546875" style="162" customWidth="1"/>
    <col min="2409" max="2409" width="7.109375" style="162" customWidth="1"/>
    <col min="2410" max="2410" width="7.21875" style="162" customWidth="1"/>
    <col min="2411" max="2411" width="8.44140625" style="162" customWidth="1"/>
    <col min="2412" max="2412" width="8.88671875" style="162" customWidth="1"/>
    <col min="2413" max="2413" width="8.33203125" style="162" customWidth="1"/>
    <col min="2414" max="2414" width="9.21875" style="162" customWidth="1"/>
    <col min="2415" max="2415" width="7.109375" style="162" customWidth="1"/>
    <col min="2416" max="2416" width="7.6640625" style="162" customWidth="1"/>
    <col min="2417" max="2440" width="0" style="162" hidden="1" customWidth="1"/>
    <col min="2441" max="2441" width="9.109375" style="162" customWidth="1"/>
    <col min="2442" max="2442" width="13.109375" style="162" customWidth="1"/>
    <col min="2443" max="2445" width="9.44140625" style="162" bestFit="1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13.4414062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1" width="9.77734375" style="162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2" width="5.88671875" style="162" customWidth="1"/>
    <col min="2663" max="2663" width="10" style="162" customWidth="1"/>
    <col min="2664" max="2664" width="9.5546875" style="162" customWidth="1"/>
    <col min="2665" max="2665" width="7.109375" style="162" customWidth="1"/>
    <col min="2666" max="2666" width="7.21875" style="162" customWidth="1"/>
    <col min="2667" max="2667" width="8.44140625" style="162" customWidth="1"/>
    <col min="2668" max="2668" width="8.88671875" style="162" customWidth="1"/>
    <col min="2669" max="2669" width="8.33203125" style="162" customWidth="1"/>
    <col min="2670" max="2670" width="9.21875" style="162" customWidth="1"/>
    <col min="2671" max="2671" width="7.109375" style="162" customWidth="1"/>
    <col min="2672" max="2672" width="7.6640625" style="162" customWidth="1"/>
    <col min="2673" max="2696" width="0" style="162" hidden="1" customWidth="1"/>
    <col min="2697" max="2697" width="9.109375" style="162" customWidth="1"/>
    <col min="2698" max="2698" width="13.109375" style="162" customWidth="1"/>
    <col min="2699" max="2701" width="9.44140625" style="162" bestFit="1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13.4414062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7" width="9.77734375" style="162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18" width="5.88671875" style="162" customWidth="1"/>
    <col min="2919" max="2919" width="10" style="162" customWidth="1"/>
    <col min="2920" max="2920" width="9.5546875" style="162" customWidth="1"/>
    <col min="2921" max="2921" width="7.109375" style="162" customWidth="1"/>
    <col min="2922" max="2922" width="7.21875" style="162" customWidth="1"/>
    <col min="2923" max="2923" width="8.44140625" style="162" customWidth="1"/>
    <col min="2924" max="2924" width="8.88671875" style="162" customWidth="1"/>
    <col min="2925" max="2925" width="8.33203125" style="162" customWidth="1"/>
    <col min="2926" max="2926" width="9.21875" style="162" customWidth="1"/>
    <col min="2927" max="2927" width="7.109375" style="162" customWidth="1"/>
    <col min="2928" max="2928" width="7.6640625" style="162" customWidth="1"/>
    <col min="2929" max="2952" width="0" style="162" hidden="1" customWidth="1"/>
    <col min="2953" max="2953" width="9.109375" style="162" customWidth="1"/>
    <col min="2954" max="2954" width="13.109375" style="162" customWidth="1"/>
    <col min="2955" max="2957" width="9.44140625" style="162" bestFit="1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13.4414062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3" width="9.77734375" style="162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4" width="5.88671875" style="162" customWidth="1"/>
    <col min="3175" max="3175" width="10" style="162" customWidth="1"/>
    <col min="3176" max="3176" width="9.5546875" style="162" customWidth="1"/>
    <col min="3177" max="3177" width="7.109375" style="162" customWidth="1"/>
    <col min="3178" max="3178" width="7.21875" style="162" customWidth="1"/>
    <col min="3179" max="3179" width="8.44140625" style="162" customWidth="1"/>
    <col min="3180" max="3180" width="8.88671875" style="162" customWidth="1"/>
    <col min="3181" max="3181" width="8.33203125" style="162" customWidth="1"/>
    <col min="3182" max="3182" width="9.21875" style="162" customWidth="1"/>
    <col min="3183" max="3183" width="7.109375" style="162" customWidth="1"/>
    <col min="3184" max="3184" width="7.6640625" style="162" customWidth="1"/>
    <col min="3185" max="3208" width="0" style="162" hidden="1" customWidth="1"/>
    <col min="3209" max="3209" width="9.109375" style="162" customWidth="1"/>
    <col min="3210" max="3210" width="13.109375" style="162" customWidth="1"/>
    <col min="3211" max="3213" width="9.44140625" style="162" bestFit="1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13.4414062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9" width="9.77734375" style="162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0" width="5.88671875" style="162" customWidth="1"/>
    <col min="3431" max="3431" width="10" style="162" customWidth="1"/>
    <col min="3432" max="3432" width="9.5546875" style="162" customWidth="1"/>
    <col min="3433" max="3433" width="7.109375" style="162" customWidth="1"/>
    <col min="3434" max="3434" width="7.21875" style="162" customWidth="1"/>
    <col min="3435" max="3435" width="8.44140625" style="162" customWidth="1"/>
    <col min="3436" max="3436" width="8.88671875" style="162" customWidth="1"/>
    <col min="3437" max="3437" width="8.33203125" style="162" customWidth="1"/>
    <col min="3438" max="3438" width="9.21875" style="162" customWidth="1"/>
    <col min="3439" max="3439" width="7.109375" style="162" customWidth="1"/>
    <col min="3440" max="3440" width="7.6640625" style="162" customWidth="1"/>
    <col min="3441" max="3464" width="0" style="162" hidden="1" customWidth="1"/>
    <col min="3465" max="3465" width="9.109375" style="162" customWidth="1"/>
    <col min="3466" max="3466" width="13.109375" style="162" customWidth="1"/>
    <col min="3467" max="3469" width="9.44140625" style="162" bestFit="1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13.4414062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5" width="9.77734375" style="162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6" width="5.88671875" style="162" customWidth="1"/>
    <col min="3687" max="3687" width="10" style="162" customWidth="1"/>
    <col min="3688" max="3688" width="9.5546875" style="162" customWidth="1"/>
    <col min="3689" max="3689" width="7.109375" style="162" customWidth="1"/>
    <col min="3690" max="3690" width="7.21875" style="162" customWidth="1"/>
    <col min="3691" max="3691" width="8.44140625" style="162" customWidth="1"/>
    <col min="3692" max="3692" width="8.88671875" style="162" customWidth="1"/>
    <col min="3693" max="3693" width="8.33203125" style="162" customWidth="1"/>
    <col min="3694" max="3694" width="9.21875" style="162" customWidth="1"/>
    <col min="3695" max="3695" width="7.109375" style="162" customWidth="1"/>
    <col min="3696" max="3696" width="7.6640625" style="162" customWidth="1"/>
    <col min="3697" max="3720" width="0" style="162" hidden="1" customWidth="1"/>
    <col min="3721" max="3721" width="9.109375" style="162" customWidth="1"/>
    <col min="3722" max="3722" width="13.109375" style="162" customWidth="1"/>
    <col min="3723" max="3725" width="9.44140625" style="162" bestFit="1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13.4414062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1" width="9.77734375" style="162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2" width="5.88671875" style="162" customWidth="1"/>
    <col min="3943" max="3943" width="10" style="162" customWidth="1"/>
    <col min="3944" max="3944" width="9.5546875" style="162" customWidth="1"/>
    <col min="3945" max="3945" width="7.109375" style="162" customWidth="1"/>
    <col min="3946" max="3946" width="7.21875" style="162" customWidth="1"/>
    <col min="3947" max="3947" width="8.44140625" style="162" customWidth="1"/>
    <col min="3948" max="3948" width="8.88671875" style="162" customWidth="1"/>
    <col min="3949" max="3949" width="8.33203125" style="162" customWidth="1"/>
    <col min="3950" max="3950" width="9.21875" style="162" customWidth="1"/>
    <col min="3951" max="3951" width="7.109375" style="162" customWidth="1"/>
    <col min="3952" max="3952" width="7.6640625" style="162" customWidth="1"/>
    <col min="3953" max="3976" width="0" style="162" hidden="1" customWidth="1"/>
    <col min="3977" max="3977" width="9.109375" style="162" customWidth="1"/>
    <col min="3978" max="3978" width="13.109375" style="162" customWidth="1"/>
    <col min="3979" max="3981" width="9.44140625" style="162" bestFit="1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13.4414062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7" width="9.77734375" style="162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198" width="5.88671875" style="162" customWidth="1"/>
    <col min="4199" max="4199" width="10" style="162" customWidth="1"/>
    <col min="4200" max="4200" width="9.5546875" style="162" customWidth="1"/>
    <col min="4201" max="4201" width="7.109375" style="162" customWidth="1"/>
    <col min="4202" max="4202" width="7.21875" style="162" customWidth="1"/>
    <col min="4203" max="4203" width="8.44140625" style="162" customWidth="1"/>
    <col min="4204" max="4204" width="8.88671875" style="162" customWidth="1"/>
    <col min="4205" max="4205" width="8.33203125" style="162" customWidth="1"/>
    <col min="4206" max="4206" width="9.21875" style="162" customWidth="1"/>
    <col min="4207" max="4207" width="7.109375" style="162" customWidth="1"/>
    <col min="4208" max="4208" width="7.6640625" style="162" customWidth="1"/>
    <col min="4209" max="4232" width="0" style="162" hidden="1" customWidth="1"/>
    <col min="4233" max="4233" width="9.109375" style="162" customWidth="1"/>
    <col min="4234" max="4234" width="13.109375" style="162" customWidth="1"/>
    <col min="4235" max="4237" width="9.44140625" style="162" bestFit="1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13.4414062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3" width="9.77734375" style="162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4" width="5.88671875" style="162" customWidth="1"/>
    <col min="4455" max="4455" width="10" style="162" customWidth="1"/>
    <col min="4456" max="4456" width="9.5546875" style="162" customWidth="1"/>
    <col min="4457" max="4457" width="7.109375" style="162" customWidth="1"/>
    <col min="4458" max="4458" width="7.21875" style="162" customWidth="1"/>
    <col min="4459" max="4459" width="8.44140625" style="162" customWidth="1"/>
    <col min="4460" max="4460" width="8.88671875" style="162" customWidth="1"/>
    <col min="4461" max="4461" width="8.33203125" style="162" customWidth="1"/>
    <col min="4462" max="4462" width="9.21875" style="162" customWidth="1"/>
    <col min="4463" max="4463" width="7.109375" style="162" customWidth="1"/>
    <col min="4464" max="4464" width="7.6640625" style="162" customWidth="1"/>
    <col min="4465" max="4488" width="0" style="162" hidden="1" customWidth="1"/>
    <col min="4489" max="4489" width="9.109375" style="162" customWidth="1"/>
    <col min="4490" max="4490" width="13.109375" style="162" customWidth="1"/>
    <col min="4491" max="4493" width="9.44140625" style="162" bestFit="1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13.4414062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9" width="9.77734375" style="162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0" width="5.88671875" style="162" customWidth="1"/>
    <col min="4711" max="4711" width="10" style="162" customWidth="1"/>
    <col min="4712" max="4712" width="9.5546875" style="162" customWidth="1"/>
    <col min="4713" max="4713" width="7.109375" style="162" customWidth="1"/>
    <col min="4714" max="4714" width="7.21875" style="162" customWidth="1"/>
    <col min="4715" max="4715" width="8.44140625" style="162" customWidth="1"/>
    <col min="4716" max="4716" width="8.88671875" style="162" customWidth="1"/>
    <col min="4717" max="4717" width="8.33203125" style="162" customWidth="1"/>
    <col min="4718" max="4718" width="9.21875" style="162" customWidth="1"/>
    <col min="4719" max="4719" width="7.109375" style="162" customWidth="1"/>
    <col min="4720" max="4720" width="7.6640625" style="162" customWidth="1"/>
    <col min="4721" max="4744" width="0" style="162" hidden="1" customWidth="1"/>
    <col min="4745" max="4745" width="9.109375" style="162" customWidth="1"/>
    <col min="4746" max="4746" width="13.109375" style="162" customWidth="1"/>
    <col min="4747" max="4749" width="9.44140625" style="162" bestFit="1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13.4414062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5" width="9.77734375" style="162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6" width="5.88671875" style="162" customWidth="1"/>
    <col min="4967" max="4967" width="10" style="162" customWidth="1"/>
    <col min="4968" max="4968" width="9.5546875" style="162" customWidth="1"/>
    <col min="4969" max="4969" width="7.109375" style="162" customWidth="1"/>
    <col min="4970" max="4970" width="7.21875" style="162" customWidth="1"/>
    <col min="4971" max="4971" width="8.44140625" style="162" customWidth="1"/>
    <col min="4972" max="4972" width="8.88671875" style="162" customWidth="1"/>
    <col min="4973" max="4973" width="8.33203125" style="162" customWidth="1"/>
    <col min="4974" max="4974" width="9.21875" style="162" customWidth="1"/>
    <col min="4975" max="4975" width="7.109375" style="162" customWidth="1"/>
    <col min="4976" max="4976" width="7.6640625" style="162" customWidth="1"/>
    <col min="4977" max="5000" width="0" style="162" hidden="1" customWidth="1"/>
    <col min="5001" max="5001" width="9.109375" style="162" customWidth="1"/>
    <col min="5002" max="5002" width="13.109375" style="162" customWidth="1"/>
    <col min="5003" max="5005" width="9.44140625" style="162" bestFit="1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13.4414062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1" width="9.77734375" style="162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2" width="5.88671875" style="162" customWidth="1"/>
    <col min="5223" max="5223" width="10" style="162" customWidth="1"/>
    <col min="5224" max="5224" width="9.5546875" style="162" customWidth="1"/>
    <col min="5225" max="5225" width="7.109375" style="162" customWidth="1"/>
    <col min="5226" max="5226" width="7.21875" style="162" customWidth="1"/>
    <col min="5227" max="5227" width="8.44140625" style="162" customWidth="1"/>
    <col min="5228" max="5228" width="8.88671875" style="162" customWidth="1"/>
    <col min="5229" max="5229" width="8.33203125" style="162" customWidth="1"/>
    <col min="5230" max="5230" width="9.21875" style="162" customWidth="1"/>
    <col min="5231" max="5231" width="7.109375" style="162" customWidth="1"/>
    <col min="5232" max="5232" width="7.6640625" style="162" customWidth="1"/>
    <col min="5233" max="5256" width="0" style="162" hidden="1" customWidth="1"/>
    <col min="5257" max="5257" width="9.109375" style="162" customWidth="1"/>
    <col min="5258" max="5258" width="13.109375" style="162" customWidth="1"/>
    <col min="5259" max="5261" width="9.44140625" style="162" bestFit="1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13.4414062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7" width="9.77734375" style="162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78" width="5.88671875" style="162" customWidth="1"/>
    <col min="5479" max="5479" width="10" style="162" customWidth="1"/>
    <col min="5480" max="5480" width="9.5546875" style="162" customWidth="1"/>
    <col min="5481" max="5481" width="7.109375" style="162" customWidth="1"/>
    <col min="5482" max="5482" width="7.21875" style="162" customWidth="1"/>
    <col min="5483" max="5483" width="8.44140625" style="162" customWidth="1"/>
    <col min="5484" max="5484" width="8.88671875" style="162" customWidth="1"/>
    <col min="5485" max="5485" width="8.33203125" style="162" customWidth="1"/>
    <col min="5486" max="5486" width="9.21875" style="162" customWidth="1"/>
    <col min="5487" max="5487" width="7.109375" style="162" customWidth="1"/>
    <col min="5488" max="5488" width="7.6640625" style="162" customWidth="1"/>
    <col min="5489" max="5512" width="0" style="162" hidden="1" customWidth="1"/>
    <col min="5513" max="5513" width="9.109375" style="162" customWidth="1"/>
    <col min="5514" max="5514" width="13.109375" style="162" customWidth="1"/>
    <col min="5515" max="5517" width="9.44140625" style="162" bestFit="1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13.4414062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3" width="9.77734375" style="162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4" width="5.88671875" style="162" customWidth="1"/>
    <col min="5735" max="5735" width="10" style="162" customWidth="1"/>
    <col min="5736" max="5736" width="9.5546875" style="162" customWidth="1"/>
    <col min="5737" max="5737" width="7.109375" style="162" customWidth="1"/>
    <col min="5738" max="5738" width="7.21875" style="162" customWidth="1"/>
    <col min="5739" max="5739" width="8.44140625" style="162" customWidth="1"/>
    <col min="5740" max="5740" width="8.88671875" style="162" customWidth="1"/>
    <col min="5741" max="5741" width="8.33203125" style="162" customWidth="1"/>
    <col min="5742" max="5742" width="9.21875" style="162" customWidth="1"/>
    <col min="5743" max="5743" width="7.109375" style="162" customWidth="1"/>
    <col min="5744" max="5744" width="7.6640625" style="162" customWidth="1"/>
    <col min="5745" max="5768" width="0" style="162" hidden="1" customWidth="1"/>
    <col min="5769" max="5769" width="9.109375" style="162" customWidth="1"/>
    <col min="5770" max="5770" width="13.109375" style="162" customWidth="1"/>
    <col min="5771" max="5773" width="9.44140625" style="162" bestFit="1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13.4414062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9" width="9.77734375" style="162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0" width="5.88671875" style="162" customWidth="1"/>
    <col min="5991" max="5991" width="10" style="162" customWidth="1"/>
    <col min="5992" max="5992" width="9.5546875" style="162" customWidth="1"/>
    <col min="5993" max="5993" width="7.109375" style="162" customWidth="1"/>
    <col min="5994" max="5994" width="7.21875" style="162" customWidth="1"/>
    <col min="5995" max="5995" width="8.44140625" style="162" customWidth="1"/>
    <col min="5996" max="5996" width="8.88671875" style="162" customWidth="1"/>
    <col min="5997" max="5997" width="8.33203125" style="162" customWidth="1"/>
    <col min="5998" max="5998" width="9.21875" style="162" customWidth="1"/>
    <col min="5999" max="5999" width="7.109375" style="162" customWidth="1"/>
    <col min="6000" max="6000" width="7.6640625" style="162" customWidth="1"/>
    <col min="6001" max="6024" width="0" style="162" hidden="1" customWidth="1"/>
    <col min="6025" max="6025" width="9.109375" style="162" customWidth="1"/>
    <col min="6026" max="6026" width="13.109375" style="162" customWidth="1"/>
    <col min="6027" max="6029" width="9.44140625" style="162" bestFit="1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13.4414062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5" width="9.77734375" style="162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6" width="5.88671875" style="162" customWidth="1"/>
    <col min="6247" max="6247" width="10" style="162" customWidth="1"/>
    <col min="6248" max="6248" width="9.5546875" style="162" customWidth="1"/>
    <col min="6249" max="6249" width="7.109375" style="162" customWidth="1"/>
    <col min="6250" max="6250" width="7.21875" style="162" customWidth="1"/>
    <col min="6251" max="6251" width="8.44140625" style="162" customWidth="1"/>
    <col min="6252" max="6252" width="8.88671875" style="162" customWidth="1"/>
    <col min="6253" max="6253" width="8.33203125" style="162" customWidth="1"/>
    <col min="6254" max="6254" width="9.21875" style="162" customWidth="1"/>
    <col min="6255" max="6255" width="7.109375" style="162" customWidth="1"/>
    <col min="6256" max="6256" width="7.6640625" style="162" customWidth="1"/>
    <col min="6257" max="6280" width="0" style="162" hidden="1" customWidth="1"/>
    <col min="6281" max="6281" width="9.109375" style="162" customWidth="1"/>
    <col min="6282" max="6282" width="13.109375" style="162" customWidth="1"/>
    <col min="6283" max="6285" width="9.44140625" style="162" bestFit="1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13.4414062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1" width="9.77734375" style="162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2" width="5.88671875" style="162" customWidth="1"/>
    <col min="6503" max="6503" width="10" style="162" customWidth="1"/>
    <col min="6504" max="6504" width="9.5546875" style="162" customWidth="1"/>
    <col min="6505" max="6505" width="7.109375" style="162" customWidth="1"/>
    <col min="6506" max="6506" width="7.21875" style="162" customWidth="1"/>
    <col min="6507" max="6507" width="8.44140625" style="162" customWidth="1"/>
    <col min="6508" max="6508" width="8.88671875" style="162" customWidth="1"/>
    <col min="6509" max="6509" width="8.33203125" style="162" customWidth="1"/>
    <col min="6510" max="6510" width="9.21875" style="162" customWidth="1"/>
    <col min="6511" max="6511" width="7.109375" style="162" customWidth="1"/>
    <col min="6512" max="6512" width="7.6640625" style="162" customWidth="1"/>
    <col min="6513" max="6536" width="0" style="162" hidden="1" customWidth="1"/>
    <col min="6537" max="6537" width="9.109375" style="162" customWidth="1"/>
    <col min="6538" max="6538" width="13.109375" style="162" customWidth="1"/>
    <col min="6539" max="6541" width="9.44140625" style="162" bestFit="1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13.4414062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7" width="9.77734375" style="162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58" width="5.88671875" style="162" customWidth="1"/>
    <col min="6759" max="6759" width="10" style="162" customWidth="1"/>
    <col min="6760" max="6760" width="9.5546875" style="162" customWidth="1"/>
    <col min="6761" max="6761" width="7.109375" style="162" customWidth="1"/>
    <col min="6762" max="6762" width="7.21875" style="162" customWidth="1"/>
    <col min="6763" max="6763" width="8.44140625" style="162" customWidth="1"/>
    <col min="6764" max="6764" width="8.88671875" style="162" customWidth="1"/>
    <col min="6765" max="6765" width="8.33203125" style="162" customWidth="1"/>
    <col min="6766" max="6766" width="9.21875" style="162" customWidth="1"/>
    <col min="6767" max="6767" width="7.109375" style="162" customWidth="1"/>
    <col min="6768" max="6768" width="7.6640625" style="162" customWidth="1"/>
    <col min="6769" max="6792" width="0" style="162" hidden="1" customWidth="1"/>
    <col min="6793" max="6793" width="9.109375" style="162" customWidth="1"/>
    <col min="6794" max="6794" width="13.109375" style="162" customWidth="1"/>
    <col min="6795" max="6797" width="9.44140625" style="162" bestFit="1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13.4414062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3" width="9.77734375" style="162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4" width="5.88671875" style="162" customWidth="1"/>
    <col min="7015" max="7015" width="10" style="162" customWidth="1"/>
    <col min="7016" max="7016" width="9.5546875" style="162" customWidth="1"/>
    <col min="7017" max="7017" width="7.109375" style="162" customWidth="1"/>
    <col min="7018" max="7018" width="7.21875" style="162" customWidth="1"/>
    <col min="7019" max="7019" width="8.44140625" style="162" customWidth="1"/>
    <col min="7020" max="7020" width="8.88671875" style="162" customWidth="1"/>
    <col min="7021" max="7021" width="8.33203125" style="162" customWidth="1"/>
    <col min="7022" max="7022" width="9.21875" style="162" customWidth="1"/>
    <col min="7023" max="7023" width="7.109375" style="162" customWidth="1"/>
    <col min="7024" max="7024" width="7.6640625" style="162" customWidth="1"/>
    <col min="7025" max="7048" width="0" style="162" hidden="1" customWidth="1"/>
    <col min="7049" max="7049" width="9.109375" style="162" customWidth="1"/>
    <col min="7050" max="7050" width="13.109375" style="162" customWidth="1"/>
    <col min="7051" max="7053" width="9.44140625" style="162" bestFit="1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13.4414062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9" width="9.77734375" style="162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0" width="5.88671875" style="162" customWidth="1"/>
    <col min="7271" max="7271" width="10" style="162" customWidth="1"/>
    <col min="7272" max="7272" width="9.5546875" style="162" customWidth="1"/>
    <col min="7273" max="7273" width="7.109375" style="162" customWidth="1"/>
    <col min="7274" max="7274" width="7.21875" style="162" customWidth="1"/>
    <col min="7275" max="7275" width="8.44140625" style="162" customWidth="1"/>
    <col min="7276" max="7276" width="8.88671875" style="162" customWidth="1"/>
    <col min="7277" max="7277" width="8.33203125" style="162" customWidth="1"/>
    <col min="7278" max="7278" width="9.21875" style="162" customWidth="1"/>
    <col min="7279" max="7279" width="7.109375" style="162" customWidth="1"/>
    <col min="7280" max="7280" width="7.6640625" style="162" customWidth="1"/>
    <col min="7281" max="7304" width="0" style="162" hidden="1" customWidth="1"/>
    <col min="7305" max="7305" width="9.109375" style="162" customWidth="1"/>
    <col min="7306" max="7306" width="13.109375" style="162" customWidth="1"/>
    <col min="7307" max="7309" width="9.44140625" style="162" bestFit="1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13.4414062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5" width="9.77734375" style="162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6" width="5.88671875" style="162" customWidth="1"/>
    <col min="7527" max="7527" width="10" style="162" customWidth="1"/>
    <col min="7528" max="7528" width="9.5546875" style="162" customWidth="1"/>
    <col min="7529" max="7529" width="7.109375" style="162" customWidth="1"/>
    <col min="7530" max="7530" width="7.21875" style="162" customWidth="1"/>
    <col min="7531" max="7531" width="8.44140625" style="162" customWidth="1"/>
    <col min="7532" max="7532" width="8.88671875" style="162" customWidth="1"/>
    <col min="7533" max="7533" width="8.33203125" style="162" customWidth="1"/>
    <col min="7534" max="7534" width="9.21875" style="162" customWidth="1"/>
    <col min="7535" max="7535" width="7.109375" style="162" customWidth="1"/>
    <col min="7536" max="7536" width="7.6640625" style="162" customWidth="1"/>
    <col min="7537" max="7560" width="0" style="162" hidden="1" customWidth="1"/>
    <col min="7561" max="7561" width="9.109375" style="162" customWidth="1"/>
    <col min="7562" max="7562" width="13.109375" style="162" customWidth="1"/>
    <col min="7563" max="7565" width="9.44140625" style="162" bestFit="1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13.4414062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1" width="9.77734375" style="162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2" width="5.88671875" style="162" customWidth="1"/>
    <col min="7783" max="7783" width="10" style="162" customWidth="1"/>
    <col min="7784" max="7784" width="9.5546875" style="162" customWidth="1"/>
    <col min="7785" max="7785" width="7.109375" style="162" customWidth="1"/>
    <col min="7786" max="7786" width="7.21875" style="162" customWidth="1"/>
    <col min="7787" max="7787" width="8.44140625" style="162" customWidth="1"/>
    <col min="7788" max="7788" width="8.88671875" style="162" customWidth="1"/>
    <col min="7789" max="7789" width="8.33203125" style="162" customWidth="1"/>
    <col min="7790" max="7790" width="9.21875" style="162" customWidth="1"/>
    <col min="7791" max="7791" width="7.109375" style="162" customWidth="1"/>
    <col min="7792" max="7792" width="7.6640625" style="162" customWidth="1"/>
    <col min="7793" max="7816" width="0" style="162" hidden="1" customWidth="1"/>
    <col min="7817" max="7817" width="9.109375" style="162" customWidth="1"/>
    <col min="7818" max="7818" width="13.109375" style="162" customWidth="1"/>
    <col min="7819" max="7821" width="9.44140625" style="162" bestFit="1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13.4414062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7" width="9.77734375" style="162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38" width="5.88671875" style="162" customWidth="1"/>
    <col min="8039" max="8039" width="10" style="162" customWidth="1"/>
    <col min="8040" max="8040" width="9.5546875" style="162" customWidth="1"/>
    <col min="8041" max="8041" width="7.109375" style="162" customWidth="1"/>
    <col min="8042" max="8042" width="7.21875" style="162" customWidth="1"/>
    <col min="8043" max="8043" width="8.44140625" style="162" customWidth="1"/>
    <col min="8044" max="8044" width="8.88671875" style="162" customWidth="1"/>
    <col min="8045" max="8045" width="8.33203125" style="162" customWidth="1"/>
    <col min="8046" max="8046" width="9.21875" style="162" customWidth="1"/>
    <col min="8047" max="8047" width="7.109375" style="162" customWidth="1"/>
    <col min="8048" max="8048" width="7.6640625" style="162" customWidth="1"/>
    <col min="8049" max="8072" width="0" style="162" hidden="1" customWidth="1"/>
    <col min="8073" max="8073" width="9.109375" style="162" customWidth="1"/>
    <col min="8074" max="8074" width="13.109375" style="162" customWidth="1"/>
    <col min="8075" max="8077" width="9.44140625" style="162" bestFit="1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13.4414062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3" width="9.77734375" style="162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4" width="5.88671875" style="162" customWidth="1"/>
    <col min="8295" max="8295" width="10" style="162" customWidth="1"/>
    <col min="8296" max="8296" width="9.5546875" style="162" customWidth="1"/>
    <col min="8297" max="8297" width="7.109375" style="162" customWidth="1"/>
    <col min="8298" max="8298" width="7.21875" style="162" customWidth="1"/>
    <col min="8299" max="8299" width="8.44140625" style="162" customWidth="1"/>
    <col min="8300" max="8300" width="8.88671875" style="162" customWidth="1"/>
    <col min="8301" max="8301" width="8.33203125" style="162" customWidth="1"/>
    <col min="8302" max="8302" width="9.21875" style="162" customWidth="1"/>
    <col min="8303" max="8303" width="7.109375" style="162" customWidth="1"/>
    <col min="8304" max="8304" width="7.6640625" style="162" customWidth="1"/>
    <col min="8305" max="8328" width="0" style="162" hidden="1" customWidth="1"/>
    <col min="8329" max="8329" width="9.109375" style="162" customWidth="1"/>
    <col min="8330" max="8330" width="13.109375" style="162" customWidth="1"/>
    <col min="8331" max="8333" width="9.44140625" style="162" bestFit="1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13.4414062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9" width="9.77734375" style="162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0" width="5.88671875" style="162" customWidth="1"/>
    <col min="8551" max="8551" width="10" style="162" customWidth="1"/>
    <col min="8552" max="8552" width="9.5546875" style="162" customWidth="1"/>
    <col min="8553" max="8553" width="7.109375" style="162" customWidth="1"/>
    <col min="8554" max="8554" width="7.21875" style="162" customWidth="1"/>
    <col min="8555" max="8555" width="8.44140625" style="162" customWidth="1"/>
    <col min="8556" max="8556" width="8.88671875" style="162" customWidth="1"/>
    <col min="8557" max="8557" width="8.33203125" style="162" customWidth="1"/>
    <col min="8558" max="8558" width="9.21875" style="162" customWidth="1"/>
    <col min="8559" max="8559" width="7.109375" style="162" customWidth="1"/>
    <col min="8560" max="8560" width="7.6640625" style="162" customWidth="1"/>
    <col min="8561" max="8584" width="0" style="162" hidden="1" customWidth="1"/>
    <col min="8585" max="8585" width="9.109375" style="162" customWidth="1"/>
    <col min="8586" max="8586" width="13.109375" style="162" customWidth="1"/>
    <col min="8587" max="8589" width="9.44140625" style="162" bestFit="1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13.4414062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5" width="9.77734375" style="162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6" width="5.88671875" style="162" customWidth="1"/>
    <col min="8807" max="8807" width="10" style="162" customWidth="1"/>
    <col min="8808" max="8808" width="9.5546875" style="162" customWidth="1"/>
    <col min="8809" max="8809" width="7.109375" style="162" customWidth="1"/>
    <col min="8810" max="8810" width="7.21875" style="162" customWidth="1"/>
    <col min="8811" max="8811" width="8.44140625" style="162" customWidth="1"/>
    <col min="8812" max="8812" width="8.88671875" style="162" customWidth="1"/>
    <col min="8813" max="8813" width="8.33203125" style="162" customWidth="1"/>
    <col min="8814" max="8814" width="9.21875" style="162" customWidth="1"/>
    <col min="8815" max="8815" width="7.109375" style="162" customWidth="1"/>
    <col min="8816" max="8816" width="7.6640625" style="162" customWidth="1"/>
    <col min="8817" max="8840" width="0" style="162" hidden="1" customWidth="1"/>
    <col min="8841" max="8841" width="9.109375" style="162" customWidth="1"/>
    <col min="8842" max="8842" width="13.109375" style="162" customWidth="1"/>
    <col min="8843" max="8845" width="9.44140625" style="162" bestFit="1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13.4414062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1" width="9.77734375" style="162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2" width="5.88671875" style="162" customWidth="1"/>
    <col min="9063" max="9063" width="10" style="162" customWidth="1"/>
    <col min="9064" max="9064" width="9.5546875" style="162" customWidth="1"/>
    <col min="9065" max="9065" width="7.109375" style="162" customWidth="1"/>
    <col min="9066" max="9066" width="7.21875" style="162" customWidth="1"/>
    <col min="9067" max="9067" width="8.44140625" style="162" customWidth="1"/>
    <col min="9068" max="9068" width="8.88671875" style="162" customWidth="1"/>
    <col min="9069" max="9069" width="8.33203125" style="162" customWidth="1"/>
    <col min="9070" max="9070" width="9.21875" style="162" customWidth="1"/>
    <col min="9071" max="9071" width="7.109375" style="162" customWidth="1"/>
    <col min="9072" max="9072" width="7.6640625" style="162" customWidth="1"/>
    <col min="9073" max="9096" width="0" style="162" hidden="1" customWidth="1"/>
    <col min="9097" max="9097" width="9.109375" style="162" customWidth="1"/>
    <col min="9098" max="9098" width="13.109375" style="162" customWidth="1"/>
    <col min="9099" max="9101" width="9.44140625" style="162" bestFit="1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13.4414062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7" width="9.77734375" style="162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18" width="5.88671875" style="162" customWidth="1"/>
    <col min="9319" max="9319" width="10" style="162" customWidth="1"/>
    <col min="9320" max="9320" width="9.5546875" style="162" customWidth="1"/>
    <col min="9321" max="9321" width="7.109375" style="162" customWidth="1"/>
    <col min="9322" max="9322" width="7.21875" style="162" customWidth="1"/>
    <col min="9323" max="9323" width="8.44140625" style="162" customWidth="1"/>
    <col min="9324" max="9324" width="8.88671875" style="162" customWidth="1"/>
    <col min="9325" max="9325" width="8.33203125" style="162" customWidth="1"/>
    <col min="9326" max="9326" width="9.21875" style="162" customWidth="1"/>
    <col min="9327" max="9327" width="7.109375" style="162" customWidth="1"/>
    <col min="9328" max="9328" width="7.6640625" style="162" customWidth="1"/>
    <col min="9329" max="9352" width="0" style="162" hidden="1" customWidth="1"/>
    <col min="9353" max="9353" width="9.109375" style="162" customWidth="1"/>
    <col min="9354" max="9354" width="13.109375" style="162" customWidth="1"/>
    <col min="9355" max="9357" width="9.44140625" style="162" bestFit="1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13.4414062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3" width="9.77734375" style="162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4" width="5.88671875" style="162" customWidth="1"/>
    <col min="9575" max="9575" width="10" style="162" customWidth="1"/>
    <col min="9576" max="9576" width="9.5546875" style="162" customWidth="1"/>
    <col min="9577" max="9577" width="7.109375" style="162" customWidth="1"/>
    <col min="9578" max="9578" width="7.21875" style="162" customWidth="1"/>
    <col min="9579" max="9579" width="8.44140625" style="162" customWidth="1"/>
    <col min="9580" max="9580" width="8.88671875" style="162" customWidth="1"/>
    <col min="9581" max="9581" width="8.33203125" style="162" customWidth="1"/>
    <col min="9582" max="9582" width="9.21875" style="162" customWidth="1"/>
    <col min="9583" max="9583" width="7.109375" style="162" customWidth="1"/>
    <col min="9584" max="9584" width="7.6640625" style="162" customWidth="1"/>
    <col min="9585" max="9608" width="0" style="162" hidden="1" customWidth="1"/>
    <col min="9609" max="9609" width="9.109375" style="162" customWidth="1"/>
    <col min="9610" max="9610" width="13.109375" style="162" customWidth="1"/>
    <col min="9611" max="9613" width="9.44140625" style="162" bestFit="1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13.4414062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9" width="9.77734375" style="162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0" width="5.88671875" style="162" customWidth="1"/>
    <col min="9831" max="9831" width="10" style="162" customWidth="1"/>
    <col min="9832" max="9832" width="9.5546875" style="162" customWidth="1"/>
    <col min="9833" max="9833" width="7.109375" style="162" customWidth="1"/>
    <col min="9834" max="9834" width="7.21875" style="162" customWidth="1"/>
    <col min="9835" max="9835" width="8.44140625" style="162" customWidth="1"/>
    <col min="9836" max="9836" width="8.88671875" style="162" customWidth="1"/>
    <col min="9837" max="9837" width="8.33203125" style="162" customWidth="1"/>
    <col min="9838" max="9838" width="9.21875" style="162" customWidth="1"/>
    <col min="9839" max="9839" width="7.109375" style="162" customWidth="1"/>
    <col min="9840" max="9840" width="7.6640625" style="162" customWidth="1"/>
    <col min="9841" max="9864" width="0" style="162" hidden="1" customWidth="1"/>
    <col min="9865" max="9865" width="9.109375" style="162" customWidth="1"/>
    <col min="9866" max="9866" width="13.109375" style="162" customWidth="1"/>
    <col min="9867" max="9869" width="9.44140625" style="162" bestFit="1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13.4414062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5" width="9.77734375" style="162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6" width="5.88671875" style="162" customWidth="1"/>
    <col min="10087" max="10087" width="10" style="162" customWidth="1"/>
    <col min="10088" max="10088" width="9.5546875" style="162" customWidth="1"/>
    <col min="10089" max="10089" width="7.109375" style="162" customWidth="1"/>
    <col min="10090" max="10090" width="7.21875" style="162" customWidth="1"/>
    <col min="10091" max="10091" width="8.44140625" style="162" customWidth="1"/>
    <col min="10092" max="10092" width="8.88671875" style="162" customWidth="1"/>
    <col min="10093" max="10093" width="8.33203125" style="162" customWidth="1"/>
    <col min="10094" max="10094" width="9.21875" style="162" customWidth="1"/>
    <col min="10095" max="10095" width="7.109375" style="162" customWidth="1"/>
    <col min="10096" max="10096" width="7.6640625" style="162" customWidth="1"/>
    <col min="10097" max="10120" width="0" style="162" hidden="1" customWidth="1"/>
    <col min="10121" max="10121" width="9.109375" style="162" customWidth="1"/>
    <col min="10122" max="10122" width="13.109375" style="162" customWidth="1"/>
    <col min="10123" max="10125" width="9.44140625" style="162" bestFit="1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13.4414062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1" width="9.77734375" style="162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2" width="5.88671875" style="162" customWidth="1"/>
    <col min="10343" max="10343" width="10" style="162" customWidth="1"/>
    <col min="10344" max="10344" width="9.5546875" style="162" customWidth="1"/>
    <col min="10345" max="10345" width="7.109375" style="162" customWidth="1"/>
    <col min="10346" max="10346" width="7.21875" style="162" customWidth="1"/>
    <col min="10347" max="10347" width="8.44140625" style="162" customWidth="1"/>
    <col min="10348" max="10348" width="8.88671875" style="162" customWidth="1"/>
    <col min="10349" max="10349" width="8.33203125" style="162" customWidth="1"/>
    <col min="10350" max="10350" width="9.21875" style="162" customWidth="1"/>
    <col min="10351" max="10351" width="7.109375" style="162" customWidth="1"/>
    <col min="10352" max="10352" width="7.6640625" style="162" customWidth="1"/>
    <col min="10353" max="10376" width="0" style="162" hidden="1" customWidth="1"/>
    <col min="10377" max="10377" width="9.109375" style="162" customWidth="1"/>
    <col min="10378" max="10378" width="13.109375" style="162" customWidth="1"/>
    <col min="10379" max="10381" width="9.44140625" style="162" bestFit="1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13.4414062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7" width="9.77734375" style="162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598" width="5.88671875" style="162" customWidth="1"/>
    <col min="10599" max="10599" width="10" style="162" customWidth="1"/>
    <col min="10600" max="10600" width="9.5546875" style="162" customWidth="1"/>
    <col min="10601" max="10601" width="7.109375" style="162" customWidth="1"/>
    <col min="10602" max="10602" width="7.21875" style="162" customWidth="1"/>
    <col min="10603" max="10603" width="8.44140625" style="162" customWidth="1"/>
    <col min="10604" max="10604" width="8.88671875" style="162" customWidth="1"/>
    <col min="10605" max="10605" width="8.33203125" style="162" customWidth="1"/>
    <col min="10606" max="10606" width="9.21875" style="162" customWidth="1"/>
    <col min="10607" max="10607" width="7.109375" style="162" customWidth="1"/>
    <col min="10608" max="10608" width="7.6640625" style="162" customWidth="1"/>
    <col min="10609" max="10632" width="0" style="162" hidden="1" customWidth="1"/>
    <col min="10633" max="10633" width="9.109375" style="162" customWidth="1"/>
    <col min="10634" max="10634" width="13.109375" style="162" customWidth="1"/>
    <col min="10635" max="10637" width="9.44140625" style="162" bestFit="1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13.4414062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3" width="9.77734375" style="162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4" width="5.88671875" style="162" customWidth="1"/>
    <col min="10855" max="10855" width="10" style="162" customWidth="1"/>
    <col min="10856" max="10856" width="9.5546875" style="162" customWidth="1"/>
    <col min="10857" max="10857" width="7.109375" style="162" customWidth="1"/>
    <col min="10858" max="10858" width="7.21875" style="162" customWidth="1"/>
    <col min="10859" max="10859" width="8.44140625" style="162" customWidth="1"/>
    <col min="10860" max="10860" width="8.88671875" style="162" customWidth="1"/>
    <col min="10861" max="10861" width="8.33203125" style="162" customWidth="1"/>
    <col min="10862" max="10862" width="9.21875" style="162" customWidth="1"/>
    <col min="10863" max="10863" width="7.109375" style="162" customWidth="1"/>
    <col min="10864" max="10864" width="7.6640625" style="162" customWidth="1"/>
    <col min="10865" max="10888" width="0" style="162" hidden="1" customWidth="1"/>
    <col min="10889" max="10889" width="9.109375" style="162" customWidth="1"/>
    <col min="10890" max="10890" width="13.109375" style="162" customWidth="1"/>
    <col min="10891" max="10893" width="9.44140625" style="162" bestFit="1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13.4414062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9" width="9.77734375" style="162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0" width="5.88671875" style="162" customWidth="1"/>
    <col min="11111" max="11111" width="10" style="162" customWidth="1"/>
    <col min="11112" max="11112" width="9.5546875" style="162" customWidth="1"/>
    <col min="11113" max="11113" width="7.109375" style="162" customWidth="1"/>
    <col min="11114" max="11114" width="7.21875" style="162" customWidth="1"/>
    <col min="11115" max="11115" width="8.44140625" style="162" customWidth="1"/>
    <col min="11116" max="11116" width="8.88671875" style="162" customWidth="1"/>
    <col min="11117" max="11117" width="8.33203125" style="162" customWidth="1"/>
    <col min="11118" max="11118" width="9.21875" style="162" customWidth="1"/>
    <col min="11119" max="11119" width="7.109375" style="162" customWidth="1"/>
    <col min="11120" max="11120" width="7.6640625" style="162" customWidth="1"/>
    <col min="11121" max="11144" width="0" style="162" hidden="1" customWidth="1"/>
    <col min="11145" max="11145" width="9.109375" style="162" customWidth="1"/>
    <col min="11146" max="11146" width="13.109375" style="162" customWidth="1"/>
    <col min="11147" max="11149" width="9.44140625" style="162" bestFit="1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13.4414062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5" width="9.77734375" style="162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6" width="5.88671875" style="162" customWidth="1"/>
    <col min="11367" max="11367" width="10" style="162" customWidth="1"/>
    <col min="11368" max="11368" width="9.5546875" style="162" customWidth="1"/>
    <col min="11369" max="11369" width="7.109375" style="162" customWidth="1"/>
    <col min="11370" max="11370" width="7.21875" style="162" customWidth="1"/>
    <col min="11371" max="11371" width="8.44140625" style="162" customWidth="1"/>
    <col min="11372" max="11372" width="8.88671875" style="162" customWidth="1"/>
    <col min="11373" max="11373" width="8.33203125" style="162" customWidth="1"/>
    <col min="11374" max="11374" width="9.21875" style="162" customWidth="1"/>
    <col min="11375" max="11375" width="7.109375" style="162" customWidth="1"/>
    <col min="11376" max="11376" width="7.6640625" style="162" customWidth="1"/>
    <col min="11377" max="11400" width="0" style="162" hidden="1" customWidth="1"/>
    <col min="11401" max="11401" width="9.109375" style="162" customWidth="1"/>
    <col min="11402" max="11402" width="13.109375" style="162" customWidth="1"/>
    <col min="11403" max="11405" width="9.44140625" style="162" bestFit="1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13.4414062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1" width="9.77734375" style="162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2" width="5.88671875" style="162" customWidth="1"/>
    <col min="11623" max="11623" width="10" style="162" customWidth="1"/>
    <col min="11624" max="11624" width="9.5546875" style="162" customWidth="1"/>
    <col min="11625" max="11625" width="7.109375" style="162" customWidth="1"/>
    <col min="11626" max="11626" width="7.21875" style="162" customWidth="1"/>
    <col min="11627" max="11627" width="8.44140625" style="162" customWidth="1"/>
    <col min="11628" max="11628" width="8.88671875" style="162" customWidth="1"/>
    <col min="11629" max="11629" width="8.33203125" style="162" customWidth="1"/>
    <col min="11630" max="11630" width="9.21875" style="162" customWidth="1"/>
    <col min="11631" max="11631" width="7.109375" style="162" customWidth="1"/>
    <col min="11632" max="11632" width="7.6640625" style="162" customWidth="1"/>
    <col min="11633" max="11656" width="0" style="162" hidden="1" customWidth="1"/>
    <col min="11657" max="11657" width="9.109375" style="162" customWidth="1"/>
    <col min="11658" max="11658" width="13.109375" style="162" customWidth="1"/>
    <col min="11659" max="11661" width="9.44140625" style="162" bestFit="1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13.4414062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7" width="9.77734375" style="162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78" width="5.88671875" style="162" customWidth="1"/>
    <col min="11879" max="11879" width="10" style="162" customWidth="1"/>
    <col min="11880" max="11880" width="9.5546875" style="162" customWidth="1"/>
    <col min="11881" max="11881" width="7.109375" style="162" customWidth="1"/>
    <col min="11882" max="11882" width="7.21875" style="162" customWidth="1"/>
    <col min="11883" max="11883" width="8.44140625" style="162" customWidth="1"/>
    <col min="11884" max="11884" width="8.88671875" style="162" customWidth="1"/>
    <col min="11885" max="11885" width="8.33203125" style="162" customWidth="1"/>
    <col min="11886" max="11886" width="9.21875" style="162" customWidth="1"/>
    <col min="11887" max="11887" width="7.109375" style="162" customWidth="1"/>
    <col min="11888" max="11888" width="7.6640625" style="162" customWidth="1"/>
    <col min="11889" max="11912" width="0" style="162" hidden="1" customWidth="1"/>
    <col min="11913" max="11913" width="9.109375" style="162" customWidth="1"/>
    <col min="11914" max="11914" width="13.109375" style="162" customWidth="1"/>
    <col min="11915" max="11917" width="9.44140625" style="162" bestFit="1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13.4414062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3" width="9.77734375" style="162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4" width="5.88671875" style="162" customWidth="1"/>
    <col min="12135" max="12135" width="10" style="162" customWidth="1"/>
    <col min="12136" max="12136" width="9.5546875" style="162" customWidth="1"/>
    <col min="12137" max="12137" width="7.109375" style="162" customWidth="1"/>
    <col min="12138" max="12138" width="7.21875" style="162" customWidth="1"/>
    <col min="12139" max="12139" width="8.44140625" style="162" customWidth="1"/>
    <col min="12140" max="12140" width="8.88671875" style="162" customWidth="1"/>
    <col min="12141" max="12141" width="8.33203125" style="162" customWidth="1"/>
    <col min="12142" max="12142" width="9.21875" style="162" customWidth="1"/>
    <col min="12143" max="12143" width="7.109375" style="162" customWidth="1"/>
    <col min="12144" max="12144" width="7.6640625" style="162" customWidth="1"/>
    <col min="12145" max="12168" width="0" style="162" hidden="1" customWidth="1"/>
    <col min="12169" max="12169" width="9.109375" style="162" customWidth="1"/>
    <col min="12170" max="12170" width="13.109375" style="162" customWidth="1"/>
    <col min="12171" max="12173" width="9.44140625" style="162" bestFit="1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13.4414062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9" width="9.77734375" style="162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0" width="5.88671875" style="162" customWidth="1"/>
    <col min="12391" max="12391" width="10" style="162" customWidth="1"/>
    <col min="12392" max="12392" width="9.5546875" style="162" customWidth="1"/>
    <col min="12393" max="12393" width="7.109375" style="162" customWidth="1"/>
    <col min="12394" max="12394" width="7.21875" style="162" customWidth="1"/>
    <col min="12395" max="12395" width="8.44140625" style="162" customWidth="1"/>
    <col min="12396" max="12396" width="8.88671875" style="162" customWidth="1"/>
    <col min="12397" max="12397" width="8.33203125" style="162" customWidth="1"/>
    <col min="12398" max="12398" width="9.21875" style="162" customWidth="1"/>
    <col min="12399" max="12399" width="7.109375" style="162" customWidth="1"/>
    <col min="12400" max="12400" width="7.6640625" style="162" customWidth="1"/>
    <col min="12401" max="12424" width="0" style="162" hidden="1" customWidth="1"/>
    <col min="12425" max="12425" width="9.109375" style="162" customWidth="1"/>
    <col min="12426" max="12426" width="13.109375" style="162" customWidth="1"/>
    <col min="12427" max="12429" width="9.44140625" style="162" bestFit="1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13.4414062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5" width="9.77734375" style="162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6" width="5.88671875" style="162" customWidth="1"/>
    <col min="12647" max="12647" width="10" style="162" customWidth="1"/>
    <col min="12648" max="12648" width="9.5546875" style="162" customWidth="1"/>
    <col min="12649" max="12649" width="7.109375" style="162" customWidth="1"/>
    <col min="12650" max="12650" width="7.21875" style="162" customWidth="1"/>
    <col min="12651" max="12651" width="8.44140625" style="162" customWidth="1"/>
    <col min="12652" max="12652" width="8.88671875" style="162" customWidth="1"/>
    <col min="12653" max="12653" width="8.33203125" style="162" customWidth="1"/>
    <col min="12654" max="12654" width="9.21875" style="162" customWidth="1"/>
    <col min="12655" max="12655" width="7.109375" style="162" customWidth="1"/>
    <col min="12656" max="12656" width="7.6640625" style="162" customWidth="1"/>
    <col min="12657" max="12680" width="0" style="162" hidden="1" customWidth="1"/>
    <col min="12681" max="12681" width="9.109375" style="162" customWidth="1"/>
    <col min="12682" max="12682" width="13.109375" style="162" customWidth="1"/>
    <col min="12683" max="12685" width="9.44140625" style="162" bestFit="1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13.4414062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1" width="9.77734375" style="162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2" width="5.88671875" style="162" customWidth="1"/>
    <col min="12903" max="12903" width="10" style="162" customWidth="1"/>
    <col min="12904" max="12904" width="9.5546875" style="162" customWidth="1"/>
    <col min="12905" max="12905" width="7.109375" style="162" customWidth="1"/>
    <col min="12906" max="12906" width="7.21875" style="162" customWidth="1"/>
    <col min="12907" max="12907" width="8.44140625" style="162" customWidth="1"/>
    <col min="12908" max="12908" width="8.88671875" style="162" customWidth="1"/>
    <col min="12909" max="12909" width="8.33203125" style="162" customWidth="1"/>
    <col min="12910" max="12910" width="9.21875" style="162" customWidth="1"/>
    <col min="12911" max="12911" width="7.109375" style="162" customWidth="1"/>
    <col min="12912" max="12912" width="7.6640625" style="162" customWidth="1"/>
    <col min="12913" max="12936" width="0" style="162" hidden="1" customWidth="1"/>
    <col min="12937" max="12937" width="9.109375" style="162" customWidth="1"/>
    <col min="12938" max="12938" width="13.109375" style="162" customWidth="1"/>
    <col min="12939" max="12941" width="9.44140625" style="162" bestFit="1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13.4414062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7" width="9.77734375" style="162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58" width="5.88671875" style="162" customWidth="1"/>
    <col min="13159" max="13159" width="10" style="162" customWidth="1"/>
    <col min="13160" max="13160" width="9.5546875" style="162" customWidth="1"/>
    <col min="13161" max="13161" width="7.109375" style="162" customWidth="1"/>
    <col min="13162" max="13162" width="7.21875" style="162" customWidth="1"/>
    <col min="13163" max="13163" width="8.44140625" style="162" customWidth="1"/>
    <col min="13164" max="13164" width="8.88671875" style="162" customWidth="1"/>
    <col min="13165" max="13165" width="8.33203125" style="162" customWidth="1"/>
    <col min="13166" max="13166" width="9.21875" style="162" customWidth="1"/>
    <col min="13167" max="13167" width="7.109375" style="162" customWidth="1"/>
    <col min="13168" max="13168" width="7.6640625" style="162" customWidth="1"/>
    <col min="13169" max="13192" width="0" style="162" hidden="1" customWidth="1"/>
    <col min="13193" max="13193" width="9.109375" style="162" customWidth="1"/>
    <col min="13194" max="13194" width="13.109375" style="162" customWidth="1"/>
    <col min="13195" max="13197" width="9.44140625" style="162" bestFit="1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13.4414062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3" width="9.77734375" style="162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4" width="5.88671875" style="162" customWidth="1"/>
    <col min="13415" max="13415" width="10" style="162" customWidth="1"/>
    <col min="13416" max="13416" width="9.5546875" style="162" customWidth="1"/>
    <col min="13417" max="13417" width="7.109375" style="162" customWidth="1"/>
    <col min="13418" max="13418" width="7.21875" style="162" customWidth="1"/>
    <col min="13419" max="13419" width="8.44140625" style="162" customWidth="1"/>
    <col min="13420" max="13420" width="8.88671875" style="162" customWidth="1"/>
    <col min="13421" max="13421" width="8.33203125" style="162" customWidth="1"/>
    <col min="13422" max="13422" width="9.21875" style="162" customWidth="1"/>
    <col min="13423" max="13423" width="7.109375" style="162" customWidth="1"/>
    <col min="13424" max="13424" width="7.6640625" style="162" customWidth="1"/>
    <col min="13425" max="13448" width="0" style="162" hidden="1" customWidth="1"/>
    <col min="13449" max="13449" width="9.109375" style="162" customWidth="1"/>
    <col min="13450" max="13450" width="13.109375" style="162" customWidth="1"/>
    <col min="13451" max="13453" width="9.44140625" style="162" bestFit="1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13.4414062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9" width="9.77734375" style="162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0" width="5.88671875" style="162" customWidth="1"/>
    <col min="13671" max="13671" width="10" style="162" customWidth="1"/>
    <col min="13672" max="13672" width="9.5546875" style="162" customWidth="1"/>
    <col min="13673" max="13673" width="7.109375" style="162" customWidth="1"/>
    <col min="13674" max="13674" width="7.21875" style="162" customWidth="1"/>
    <col min="13675" max="13675" width="8.44140625" style="162" customWidth="1"/>
    <col min="13676" max="13676" width="8.88671875" style="162" customWidth="1"/>
    <col min="13677" max="13677" width="8.33203125" style="162" customWidth="1"/>
    <col min="13678" max="13678" width="9.21875" style="162" customWidth="1"/>
    <col min="13679" max="13679" width="7.109375" style="162" customWidth="1"/>
    <col min="13680" max="13680" width="7.6640625" style="162" customWidth="1"/>
    <col min="13681" max="13704" width="0" style="162" hidden="1" customWidth="1"/>
    <col min="13705" max="13705" width="9.109375" style="162" customWidth="1"/>
    <col min="13706" max="13706" width="13.109375" style="162" customWidth="1"/>
    <col min="13707" max="13709" width="9.44140625" style="162" bestFit="1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13.4414062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5" width="9.77734375" style="162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6" width="5.88671875" style="162" customWidth="1"/>
    <col min="13927" max="13927" width="10" style="162" customWidth="1"/>
    <col min="13928" max="13928" width="9.5546875" style="162" customWidth="1"/>
    <col min="13929" max="13929" width="7.109375" style="162" customWidth="1"/>
    <col min="13930" max="13930" width="7.21875" style="162" customWidth="1"/>
    <col min="13931" max="13931" width="8.44140625" style="162" customWidth="1"/>
    <col min="13932" max="13932" width="8.88671875" style="162" customWidth="1"/>
    <col min="13933" max="13933" width="8.33203125" style="162" customWidth="1"/>
    <col min="13934" max="13934" width="9.21875" style="162" customWidth="1"/>
    <col min="13935" max="13935" width="7.109375" style="162" customWidth="1"/>
    <col min="13936" max="13936" width="7.6640625" style="162" customWidth="1"/>
    <col min="13937" max="13960" width="0" style="162" hidden="1" customWidth="1"/>
    <col min="13961" max="13961" width="9.109375" style="162" customWidth="1"/>
    <col min="13962" max="13962" width="13.109375" style="162" customWidth="1"/>
    <col min="13963" max="13965" width="9.44140625" style="162" bestFit="1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13.4414062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1" width="9.77734375" style="162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2" width="5.88671875" style="162" customWidth="1"/>
    <col min="14183" max="14183" width="10" style="162" customWidth="1"/>
    <col min="14184" max="14184" width="9.5546875" style="162" customWidth="1"/>
    <col min="14185" max="14185" width="7.109375" style="162" customWidth="1"/>
    <col min="14186" max="14186" width="7.21875" style="162" customWidth="1"/>
    <col min="14187" max="14187" width="8.44140625" style="162" customWidth="1"/>
    <col min="14188" max="14188" width="8.88671875" style="162" customWidth="1"/>
    <col min="14189" max="14189" width="8.33203125" style="162" customWidth="1"/>
    <col min="14190" max="14190" width="9.21875" style="162" customWidth="1"/>
    <col min="14191" max="14191" width="7.109375" style="162" customWidth="1"/>
    <col min="14192" max="14192" width="7.6640625" style="162" customWidth="1"/>
    <col min="14193" max="14216" width="0" style="162" hidden="1" customWidth="1"/>
    <col min="14217" max="14217" width="9.109375" style="162" customWidth="1"/>
    <col min="14218" max="14218" width="13.109375" style="162" customWidth="1"/>
    <col min="14219" max="14221" width="9.44140625" style="162" bestFit="1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13.4414062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7" width="9.77734375" style="162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38" width="5.88671875" style="162" customWidth="1"/>
    <col min="14439" max="14439" width="10" style="162" customWidth="1"/>
    <col min="14440" max="14440" width="9.5546875" style="162" customWidth="1"/>
    <col min="14441" max="14441" width="7.109375" style="162" customWidth="1"/>
    <col min="14442" max="14442" width="7.21875" style="162" customWidth="1"/>
    <col min="14443" max="14443" width="8.44140625" style="162" customWidth="1"/>
    <col min="14444" max="14444" width="8.88671875" style="162" customWidth="1"/>
    <col min="14445" max="14445" width="8.33203125" style="162" customWidth="1"/>
    <col min="14446" max="14446" width="9.21875" style="162" customWidth="1"/>
    <col min="14447" max="14447" width="7.109375" style="162" customWidth="1"/>
    <col min="14448" max="14448" width="7.6640625" style="162" customWidth="1"/>
    <col min="14449" max="14472" width="0" style="162" hidden="1" customWidth="1"/>
    <col min="14473" max="14473" width="9.109375" style="162" customWidth="1"/>
    <col min="14474" max="14474" width="13.109375" style="162" customWidth="1"/>
    <col min="14475" max="14477" width="9.44140625" style="162" bestFit="1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13.4414062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3" width="9.77734375" style="162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4" width="5.88671875" style="162" customWidth="1"/>
    <col min="14695" max="14695" width="10" style="162" customWidth="1"/>
    <col min="14696" max="14696" width="9.5546875" style="162" customWidth="1"/>
    <col min="14697" max="14697" width="7.109375" style="162" customWidth="1"/>
    <col min="14698" max="14698" width="7.21875" style="162" customWidth="1"/>
    <col min="14699" max="14699" width="8.44140625" style="162" customWidth="1"/>
    <col min="14700" max="14700" width="8.88671875" style="162" customWidth="1"/>
    <col min="14701" max="14701" width="8.33203125" style="162" customWidth="1"/>
    <col min="14702" max="14702" width="9.21875" style="162" customWidth="1"/>
    <col min="14703" max="14703" width="7.109375" style="162" customWidth="1"/>
    <col min="14704" max="14704" width="7.6640625" style="162" customWidth="1"/>
    <col min="14705" max="14728" width="0" style="162" hidden="1" customWidth="1"/>
    <col min="14729" max="14729" width="9.109375" style="162" customWidth="1"/>
    <col min="14730" max="14730" width="13.109375" style="162" customWidth="1"/>
    <col min="14731" max="14733" width="9.44140625" style="162" bestFit="1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13.4414062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9" width="9.77734375" style="162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0" width="5.88671875" style="162" customWidth="1"/>
    <col min="14951" max="14951" width="10" style="162" customWidth="1"/>
    <col min="14952" max="14952" width="9.5546875" style="162" customWidth="1"/>
    <col min="14953" max="14953" width="7.109375" style="162" customWidth="1"/>
    <col min="14954" max="14954" width="7.21875" style="162" customWidth="1"/>
    <col min="14955" max="14955" width="8.44140625" style="162" customWidth="1"/>
    <col min="14956" max="14956" width="8.88671875" style="162" customWidth="1"/>
    <col min="14957" max="14957" width="8.33203125" style="162" customWidth="1"/>
    <col min="14958" max="14958" width="9.21875" style="162" customWidth="1"/>
    <col min="14959" max="14959" width="7.109375" style="162" customWidth="1"/>
    <col min="14960" max="14960" width="7.6640625" style="162" customWidth="1"/>
    <col min="14961" max="14984" width="0" style="162" hidden="1" customWidth="1"/>
    <col min="14985" max="14985" width="9.109375" style="162" customWidth="1"/>
    <col min="14986" max="14986" width="13.109375" style="162" customWidth="1"/>
    <col min="14987" max="14989" width="9.44140625" style="162" bestFit="1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13.4414062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5" width="9.77734375" style="162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6" width="5.88671875" style="162" customWidth="1"/>
    <col min="15207" max="15207" width="10" style="162" customWidth="1"/>
    <col min="15208" max="15208" width="9.5546875" style="162" customWidth="1"/>
    <col min="15209" max="15209" width="7.109375" style="162" customWidth="1"/>
    <col min="15210" max="15210" width="7.21875" style="162" customWidth="1"/>
    <col min="15211" max="15211" width="8.44140625" style="162" customWidth="1"/>
    <col min="15212" max="15212" width="8.88671875" style="162" customWidth="1"/>
    <col min="15213" max="15213" width="8.33203125" style="162" customWidth="1"/>
    <col min="15214" max="15214" width="9.21875" style="162" customWidth="1"/>
    <col min="15215" max="15215" width="7.109375" style="162" customWidth="1"/>
    <col min="15216" max="15216" width="7.6640625" style="162" customWidth="1"/>
    <col min="15217" max="15240" width="0" style="162" hidden="1" customWidth="1"/>
    <col min="15241" max="15241" width="9.109375" style="162" customWidth="1"/>
    <col min="15242" max="15242" width="13.109375" style="162" customWidth="1"/>
    <col min="15243" max="15245" width="9.44140625" style="162" bestFit="1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13.4414062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1" width="9.77734375" style="162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2" width="5.88671875" style="162" customWidth="1"/>
    <col min="15463" max="15463" width="10" style="162" customWidth="1"/>
    <col min="15464" max="15464" width="9.5546875" style="162" customWidth="1"/>
    <col min="15465" max="15465" width="7.109375" style="162" customWidth="1"/>
    <col min="15466" max="15466" width="7.21875" style="162" customWidth="1"/>
    <col min="15467" max="15467" width="8.44140625" style="162" customWidth="1"/>
    <col min="15468" max="15468" width="8.88671875" style="162" customWidth="1"/>
    <col min="15469" max="15469" width="8.33203125" style="162" customWidth="1"/>
    <col min="15470" max="15470" width="9.21875" style="162" customWidth="1"/>
    <col min="15471" max="15471" width="7.109375" style="162" customWidth="1"/>
    <col min="15472" max="15472" width="7.6640625" style="162" customWidth="1"/>
    <col min="15473" max="15496" width="0" style="162" hidden="1" customWidth="1"/>
    <col min="15497" max="15497" width="9.109375" style="162" customWidth="1"/>
    <col min="15498" max="15498" width="13.109375" style="162" customWidth="1"/>
    <col min="15499" max="15501" width="9.44140625" style="162" bestFit="1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13.4414062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7" width="9.77734375" style="162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18" width="5.88671875" style="162" customWidth="1"/>
    <col min="15719" max="15719" width="10" style="162" customWidth="1"/>
    <col min="15720" max="15720" width="9.5546875" style="162" customWidth="1"/>
    <col min="15721" max="15721" width="7.109375" style="162" customWidth="1"/>
    <col min="15722" max="15722" width="7.21875" style="162" customWidth="1"/>
    <col min="15723" max="15723" width="8.44140625" style="162" customWidth="1"/>
    <col min="15724" max="15724" width="8.88671875" style="162" customWidth="1"/>
    <col min="15725" max="15725" width="8.33203125" style="162" customWidth="1"/>
    <col min="15726" max="15726" width="9.21875" style="162" customWidth="1"/>
    <col min="15727" max="15727" width="7.109375" style="162" customWidth="1"/>
    <col min="15728" max="15728" width="7.6640625" style="162" customWidth="1"/>
    <col min="15729" max="15752" width="0" style="162" hidden="1" customWidth="1"/>
    <col min="15753" max="15753" width="9.109375" style="162" customWidth="1"/>
    <col min="15754" max="15754" width="13.109375" style="162" customWidth="1"/>
    <col min="15755" max="15757" width="9.44140625" style="162" bestFit="1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13.4414062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3" width="9.77734375" style="162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4" width="5.88671875" style="162" customWidth="1"/>
    <col min="15975" max="15975" width="10" style="162" customWidth="1"/>
    <col min="15976" max="15976" width="9.5546875" style="162" customWidth="1"/>
    <col min="15977" max="15977" width="7.109375" style="162" customWidth="1"/>
    <col min="15978" max="15978" width="7.21875" style="162" customWidth="1"/>
    <col min="15979" max="15979" width="8.44140625" style="162" customWidth="1"/>
    <col min="15980" max="15980" width="8.88671875" style="162" customWidth="1"/>
    <col min="15981" max="15981" width="8.33203125" style="162" customWidth="1"/>
    <col min="15982" max="15982" width="9.21875" style="162" customWidth="1"/>
    <col min="15983" max="15983" width="7.109375" style="162" customWidth="1"/>
    <col min="15984" max="15984" width="7.6640625" style="162" customWidth="1"/>
    <col min="15985" max="16008" width="0" style="162" hidden="1" customWidth="1"/>
    <col min="16009" max="16009" width="9.109375" style="162" customWidth="1"/>
    <col min="16010" max="16010" width="13.109375" style="162" customWidth="1"/>
    <col min="16011" max="16013" width="9.44140625" style="162" bestFit="1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13.4414062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9" width="9.77734375" style="162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0" width="5.88671875" style="162" customWidth="1"/>
    <col min="16231" max="16231" width="10" style="162" customWidth="1"/>
    <col min="16232" max="16232" width="9.5546875" style="162" customWidth="1"/>
    <col min="16233" max="16233" width="7.109375" style="162" customWidth="1"/>
    <col min="16234" max="16234" width="7.21875" style="162" customWidth="1"/>
    <col min="16235" max="16235" width="8.44140625" style="162" customWidth="1"/>
    <col min="16236" max="16236" width="8.88671875" style="162" customWidth="1"/>
    <col min="16237" max="16237" width="8.33203125" style="162" customWidth="1"/>
    <col min="16238" max="16238" width="9.21875" style="162" customWidth="1"/>
    <col min="16239" max="16239" width="7.109375" style="162" customWidth="1"/>
    <col min="16240" max="16240" width="7.6640625" style="162" customWidth="1"/>
    <col min="16241" max="16264" width="0" style="162" hidden="1" customWidth="1"/>
    <col min="16265" max="16265" width="9.109375" style="162" customWidth="1"/>
    <col min="16266" max="16266" width="13.109375" style="162" customWidth="1"/>
    <col min="16267" max="16269" width="9.44140625" style="162" bestFit="1" customWidth="1"/>
    <col min="16270" max="16384" width="9.109375" style="162"/>
  </cols>
  <sheetData>
    <row r="1" spans="1:149" s="4" customFormat="1" ht="73.5" customHeight="1" x14ac:dyDescent="0.25">
      <c r="A1" s="1"/>
      <c r="B1" s="545" t="s">
        <v>138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248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239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246" t="s">
        <v>38</v>
      </c>
      <c r="D3" s="240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249"/>
      <c r="U3" s="241"/>
      <c r="V3" s="242"/>
      <c r="W3" s="13" t="s">
        <v>43</v>
      </c>
      <c r="X3" s="242" t="s">
        <v>44</v>
      </c>
      <c r="Y3" s="242" t="s">
        <v>45</v>
      </c>
      <c r="Z3" s="14"/>
      <c r="AA3" s="14"/>
      <c r="AB3" s="14"/>
      <c r="AC3" s="243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236" t="s">
        <v>51</v>
      </c>
      <c r="E4" s="240" t="s">
        <v>50</v>
      </c>
      <c r="F4" s="240" t="s">
        <v>51</v>
      </c>
      <c r="G4" s="240" t="s">
        <v>70</v>
      </c>
      <c r="H4" s="240" t="s">
        <v>71</v>
      </c>
      <c r="I4" s="240" t="s">
        <v>50</v>
      </c>
      <c r="J4" s="240" t="s">
        <v>51</v>
      </c>
      <c r="K4" s="243" t="s">
        <v>50</v>
      </c>
      <c r="L4" s="243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247" t="s">
        <v>51</v>
      </c>
      <c r="S4" s="247" t="s">
        <v>70</v>
      </c>
      <c r="T4" s="247" t="s">
        <v>71</v>
      </c>
      <c r="U4" s="244" t="s">
        <v>50</v>
      </c>
      <c r="V4" s="244" t="s">
        <v>51</v>
      </c>
      <c r="W4" s="14" t="s">
        <v>73</v>
      </c>
      <c r="X4" s="244" t="s">
        <v>74</v>
      </c>
      <c r="Y4" s="21"/>
      <c r="Z4" s="14" t="s">
        <v>50</v>
      </c>
      <c r="AA4" s="14" t="s">
        <v>51</v>
      </c>
      <c r="AB4" s="14" t="s">
        <v>50</v>
      </c>
      <c r="AC4" s="243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237" t="s">
        <v>39</v>
      </c>
      <c r="BF4" s="238" t="s">
        <v>76</v>
      </c>
      <c r="BG4" s="28" t="s">
        <v>60</v>
      </c>
      <c r="BH4" s="29" t="s">
        <v>50</v>
      </c>
      <c r="BI4" s="237" t="s">
        <v>51</v>
      </c>
      <c r="BJ4" s="237" t="s">
        <v>70</v>
      </c>
      <c r="BK4" s="237" t="s">
        <v>77</v>
      </c>
      <c r="BL4" s="30" t="s">
        <v>50</v>
      </c>
      <c r="BM4" s="236" t="s">
        <v>51</v>
      </c>
      <c r="BN4" s="236" t="s">
        <v>70</v>
      </c>
      <c r="BO4" s="237" t="s">
        <v>78</v>
      </c>
      <c r="BP4" s="29" t="s">
        <v>50</v>
      </c>
      <c r="BQ4" s="31" t="s">
        <v>51</v>
      </c>
      <c r="BR4" s="236" t="s">
        <v>70</v>
      </c>
      <c r="BS4" s="237" t="s">
        <v>78</v>
      </c>
      <c r="BT4" s="32" t="s">
        <v>79</v>
      </c>
      <c r="BU4" s="32" t="s">
        <v>80</v>
      </c>
      <c r="BV4" s="25" t="s">
        <v>51</v>
      </c>
      <c r="BW4" s="237" t="s">
        <v>70</v>
      </c>
      <c r="BX4" s="237" t="s">
        <v>81</v>
      </c>
      <c r="BY4" s="484"/>
      <c r="BZ4" s="238" t="s">
        <v>82</v>
      </c>
      <c r="CA4" s="238" t="s">
        <v>83</v>
      </c>
      <c r="CB4" s="484"/>
      <c r="CC4" s="484"/>
      <c r="CD4" s="237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237" t="s">
        <v>90</v>
      </c>
      <c r="CO4" s="237" t="s">
        <v>91</v>
      </c>
      <c r="CP4" s="24" t="s">
        <v>92</v>
      </c>
      <c r="CQ4" s="237" t="s">
        <v>93</v>
      </c>
      <c r="CR4" s="24" t="s">
        <v>94</v>
      </c>
      <c r="CS4" s="24" t="s">
        <v>95</v>
      </c>
      <c r="CT4" s="237" t="s">
        <v>96</v>
      </c>
      <c r="CU4" s="25" t="s">
        <v>97</v>
      </c>
      <c r="CV4" s="245" t="s">
        <v>50</v>
      </c>
      <c r="CW4" s="245" t="s">
        <v>51</v>
      </c>
      <c r="CX4" s="245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237" t="s">
        <v>99</v>
      </c>
      <c r="DK4" s="237" t="s">
        <v>100</v>
      </c>
      <c r="DL4" s="237" t="s">
        <v>101</v>
      </c>
      <c r="DM4" s="236" t="s">
        <v>83</v>
      </c>
      <c r="DN4" s="236" t="s">
        <v>102</v>
      </c>
      <c r="DO4" s="237" t="s">
        <v>99</v>
      </c>
      <c r="DP4" s="237" t="s">
        <v>100</v>
      </c>
      <c r="DQ4" s="237" t="s">
        <v>101</v>
      </c>
      <c r="DR4" s="236" t="s">
        <v>83</v>
      </c>
      <c r="DS4" s="236" t="s">
        <v>102</v>
      </c>
      <c r="DT4" s="237" t="s">
        <v>99</v>
      </c>
      <c r="DU4" s="237" t="s">
        <v>103</v>
      </c>
      <c r="DV4" s="237" t="s">
        <v>101</v>
      </c>
      <c r="DW4" s="236" t="s">
        <v>83</v>
      </c>
      <c r="DX4" s="236" t="s">
        <v>102</v>
      </c>
      <c r="DY4" s="237" t="s">
        <v>99</v>
      </c>
      <c r="DZ4" s="237" t="s">
        <v>101</v>
      </c>
      <c r="EA4" s="236" t="s">
        <v>83</v>
      </c>
      <c r="EB4" s="236" t="s">
        <v>102</v>
      </c>
      <c r="EC4" s="238" t="s">
        <v>99</v>
      </c>
      <c r="ED4" s="238" t="s">
        <v>101</v>
      </c>
      <c r="EE4" s="28" t="s">
        <v>83</v>
      </c>
      <c r="EF4" s="236" t="s">
        <v>102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8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3350</v>
      </c>
      <c r="BP5" s="53">
        <v>8000</v>
      </c>
      <c r="BQ5" s="55">
        <v>29618</v>
      </c>
      <c r="BR5" s="55">
        <f>BQ5/BP5*100</f>
        <v>370.22499999999997</v>
      </c>
      <c r="BS5" s="55">
        <f t="shared" ref="BS5:BS26" si="4">BQ5-EJ5</f>
        <v>29618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1912</v>
      </c>
      <c r="CA5" s="38">
        <v>4187</v>
      </c>
      <c r="CB5" s="56">
        <f>((BM5*0.45)+(BQ5*0.34)+(BV5/1.33*0.18)+(CA5*0.2))/DI5*10</f>
        <v>31.695225938218027</v>
      </c>
      <c r="CC5" s="57">
        <f>(BO5*0.45+BS5*0.35+(BX5/1.33*0.17))/DI5*10</f>
        <v>30.313505233597141</v>
      </c>
      <c r="CD5" s="57">
        <v>23.1</v>
      </c>
      <c r="CE5" s="43">
        <v>1013</v>
      </c>
      <c r="CF5" s="43">
        <v>1</v>
      </c>
      <c r="CG5" s="45">
        <v>1500</v>
      </c>
      <c r="CH5" s="43">
        <v>994</v>
      </c>
      <c r="CI5" s="58">
        <v>6604</v>
      </c>
      <c r="CJ5" s="59">
        <f>CL5+CN5</f>
        <v>5896</v>
      </c>
      <c r="CK5" s="60">
        <v>200</v>
      </c>
      <c r="CL5" s="43">
        <v>414</v>
      </c>
      <c r="CM5" s="43"/>
      <c r="CN5" s="43">
        <v>5482</v>
      </c>
      <c r="CO5" s="43">
        <f>CN5-EL5</f>
        <v>425</v>
      </c>
      <c r="CP5" s="43">
        <v>15369</v>
      </c>
      <c r="CQ5" s="43">
        <f>CP5-EM5</f>
        <v>601</v>
      </c>
      <c r="CR5" s="61">
        <f t="shared" ref="CR5:CR29" si="6">CP5/CN5*10</f>
        <v>28.035388544326885</v>
      </c>
      <c r="CS5" s="62">
        <v>400</v>
      </c>
      <c r="CT5" s="63">
        <f t="shared" ref="CT5:CT24" si="7">CJ5/CI5*100</f>
        <v>89.279224712295573</v>
      </c>
      <c r="CU5" s="64">
        <v>16</v>
      </c>
      <c r="CV5" s="64"/>
      <c r="CW5" s="64"/>
      <c r="CX5" s="64"/>
      <c r="CY5" s="65">
        <v>5000</v>
      </c>
      <c r="CZ5" s="64">
        <v>1174</v>
      </c>
      <c r="DA5" s="66">
        <f>CZ5/CY5*100</f>
        <v>23.48</v>
      </c>
      <c r="DB5" s="64">
        <f>CZ5-EN5</f>
        <v>40</v>
      </c>
      <c r="DC5" s="62">
        <v>384</v>
      </c>
      <c r="DD5" s="64">
        <v>384</v>
      </c>
      <c r="DE5" s="62">
        <v>1383</v>
      </c>
      <c r="DF5" s="64">
        <v>1731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/>
      <c r="EI5" s="51"/>
      <c r="EJ5" s="70"/>
      <c r="EK5" s="51"/>
      <c r="EL5" s="51">
        <v>5057</v>
      </c>
      <c r="EM5" s="51">
        <v>14768</v>
      </c>
      <c r="EN5" s="51">
        <v>1134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6" si="8">CL6+CN6</f>
        <v>896</v>
      </c>
      <c r="CK6" s="60"/>
      <c r="CL6" s="43"/>
      <c r="CM6" s="43"/>
      <c r="CN6" s="43">
        <v>896</v>
      </c>
      <c r="CO6" s="43">
        <f t="shared" ref="CO6:CO26" si="9">CN6-EL6</f>
        <v>0</v>
      </c>
      <c r="CP6" s="43">
        <v>1801</v>
      </c>
      <c r="CQ6" s="43">
        <f t="shared" ref="CQ6:CQ26" si="10">CP6-EM6</f>
        <v>0</v>
      </c>
      <c r="CR6" s="61">
        <f t="shared" si="6"/>
        <v>20.100446428571427</v>
      </c>
      <c r="CS6" s="62"/>
      <c r="CT6" s="62">
        <f t="shared" si="7"/>
        <v>100</v>
      </c>
      <c r="CU6" s="64"/>
      <c r="CV6" s="66"/>
      <c r="CW6" s="66"/>
      <c r="CX6" s="66"/>
      <c r="CY6" s="65">
        <v>896</v>
      </c>
      <c r="CZ6" s="78"/>
      <c r="DA6" s="66">
        <f t="shared" ref="DA6:DA29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>
        <v>269</v>
      </c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>
        <v>896</v>
      </c>
      <c r="EM6" s="51">
        <v>1801</v>
      </c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29" si="16">BV7/BU7*100</f>
        <v>64.769230769230774</v>
      </c>
      <c r="BX7" s="54">
        <f t="shared" si="5"/>
        <v>8420</v>
      </c>
      <c r="BY7" s="55">
        <v>1210</v>
      </c>
      <c r="BZ7" s="43">
        <v>740</v>
      </c>
      <c r="CA7" s="43">
        <v>1370</v>
      </c>
      <c r="CB7" s="56">
        <f t="shared" ref="CB7:CB20" si="17">((BM7*0.45)+(BQ7*0.34)+(BV7/1.33*0.18)+(CA7*0.2))/DI7*10</f>
        <v>27.594995978093859</v>
      </c>
      <c r="CC7" s="57">
        <f t="shared" ref="CC7:CC20" si="18">(BO7*0.45+BS7*0.35+(BX7/1.33*0.17))/DI7*10</f>
        <v>25.877262021164377</v>
      </c>
      <c r="CD7" s="57">
        <v>18.899999999999999</v>
      </c>
      <c r="CE7" s="43">
        <v>521</v>
      </c>
      <c r="CF7" s="43">
        <v>1</v>
      </c>
      <c r="CG7" s="45">
        <v>521</v>
      </c>
      <c r="CH7" s="43">
        <v>458</v>
      </c>
      <c r="CI7" s="58">
        <v>1788</v>
      </c>
      <c r="CJ7" s="59">
        <f t="shared" si="8"/>
        <v>1738</v>
      </c>
      <c r="CK7" s="60">
        <v>286</v>
      </c>
      <c r="CL7" s="43">
        <v>250</v>
      </c>
      <c r="CM7" s="43"/>
      <c r="CN7" s="43">
        <v>1488</v>
      </c>
      <c r="CO7" s="43">
        <f t="shared" si="9"/>
        <v>28</v>
      </c>
      <c r="CP7" s="43">
        <v>5078</v>
      </c>
      <c r="CQ7" s="43">
        <f t="shared" si="10"/>
        <v>84</v>
      </c>
      <c r="CR7" s="61">
        <f t="shared" si="6"/>
        <v>34.126344086021504</v>
      </c>
      <c r="CS7" s="62">
        <v>101</v>
      </c>
      <c r="CT7" s="63">
        <f t="shared" si="7"/>
        <v>97.203579418344518</v>
      </c>
      <c r="CU7" s="64">
        <v>5</v>
      </c>
      <c r="CV7" s="66"/>
      <c r="CW7" s="66"/>
      <c r="CX7" s="66"/>
      <c r="CY7" s="65">
        <v>1700</v>
      </c>
      <c r="CZ7" s="65">
        <v>845</v>
      </c>
      <c r="DA7" s="66">
        <f t="shared" si="11"/>
        <v>49.705882352941174</v>
      </c>
      <c r="DB7" s="64">
        <f t="shared" si="12"/>
        <v>35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/>
      <c r="EI7" s="51"/>
      <c r="EJ7" s="70"/>
      <c r="EK7" s="51"/>
      <c r="EL7" s="51">
        <v>1460</v>
      </c>
      <c r="EM7" s="51">
        <v>4994</v>
      </c>
      <c r="EN7" s="51">
        <v>810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115</v>
      </c>
      <c r="CA8" s="38">
        <v>85</v>
      </c>
      <c r="CB8" s="56">
        <f t="shared" si="17"/>
        <v>22.810152636099268</v>
      </c>
      <c r="CC8" s="57">
        <f t="shared" si="18"/>
        <v>22.027491072370307</v>
      </c>
      <c r="CD8" s="57">
        <v>17.7</v>
      </c>
      <c r="CE8" s="43">
        <v>340</v>
      </c>
      <c r="CF8" s="43">
        <v>1</v>
      </c>
      <c r="CG8" s="45">
        <v>423</v>
      </c>
      <c r="CH8" s="43">
        <v>340</v>
      </c>
      <c r="CI8" s="58">
        <v>634</v>
      </c>
      <c r="CJ8" s="59">
        <f t="shared" si="8"/>
        <v>584</v>
      </c>
      <c r="CK8" s="60"/>
      <c r="CL8" s="43">
        <v>244</v>
      </c>
      <c r="CM8" s="43"/>
      <c r="CN8" s="43">
        <v>340</v>
      </c>
      <c r="CO8" s="43">
        <f t="shared" si="9"/>
        <v>20</v>
      </c>
      <c r="CP8" s="43">
        <v>375</v>
      </c>
      <c r="CQ8" s="43">
        <f t="shared" si="10"/>
        <v>20</v>
      </c>
      <c r="CR8" s="61">
        <f t="shared" si="6"/>
        <v>11.029411764705884</v>
      </c>
      <c r="CS8" s="62">
        <v>10</v>
      </c>
      <c r="CT8" s="63">
        <f t="shared" si="7"/>
        <v>92.113564668769726</v>
      </c>
      <c r="CU8" s="64">
        <v>1</v>
      </c>
      <c r="CV8" s="64"/>
      <c r="CW8" s="64"/>
      <c r="CX8" s="64"/>
      <c r="CY8" s="65">
        <v>530</v>
      </c>
      <c r="CZ8" s="65">
        <v>320</v>
      </c>
      <c r="DA8" s="66">
        <f t="shared" si="11"/>
        <v>60.377358490566039</v>
      </c>
      <c r="DB8" s="64">
        <f t="shared" si="12"/>
        <v>15</v>
      </c>
      <c r="DC8" s="62">
        <v>93</v>
      </c>
      <c r="DD8" s="64"/>
      <c r="DE8" s="62">
        <v>106</v>
      </c>
      <c r="DF8" s="64">
        <v>60</v>
      </c>
      <c r="DG8" s="67"/>
      <c r="DH8" s="67">
        <v>0</v>
      </c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/>
      <c r="EI8" s="51"/>
      <c r="EJ8" s="51"/>
      <c r="EK8" s="51"/>
      <c r="EL8" s="51">
        <v>320</v>
      </c>
      <c r="EM8" s="51">
        <v>355</v>
      </c>
      <c r="EN8" s="51">
        <v>305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830</v>
      </c>
      <c r="CA9" s="38">
        <v>450</v>
      </c>
      <c r="CB9" s="56">
        <f t="shared" si="17"/>
        <v>26.849499599338479</v>
      </c>
      <c r="CC9" s="57">
        <f t="shared" si="18"/>
        <v>24.855429389801031</v>
      </c>
      <c r="CD9" s="57">
        <v>18.100000000000001</v>
      </c>
      <c r="CE9" s="43">
        <v>357</v>
      </c>
      <c r="CF9" s="43">
        <v>2</v>
      </c>
      <c r="CG9" s="45">
        <v>480</v>
      </c>
      <c r="CH9" s="43">
        <v>233</v>
      </c>
      <c r="CI9" s="58">
        <v>1880</v>
      </c>
      <c r="CJ9" s="59">
        <f t="shared" si="8"/>
        <v>1340</v>
      </c>
      <c r="CK9" s="60"/>
      <c r="CL9" s="43">
        <v>20</v>
      </c>
      <c r="CM9" s="43"/>
      <c r="CN9" s="43">
        <v>1320</v>
      </c>
      <c r="CO9" s="43">
        <f t="shared" si="9"/>
        <v>37</v>
      </c>
      <c r="CP9" s="43">
        <v>2849</v>
      </c>
      <c r="CQ9" s="43">
        <f t="shared" si="10"/>
        <v>54</v>
      </c>
      <c r="CR9" s="61">
        <f t="shared" si="6"/>
        <v>21.583333333333332</v>
      </c>
      <c r="CS9" s="62">
        <v>95</v>
      </c>
      <c r="CT9" s="63">
        <f t="shared" si="7"/>
        <v>71.276595744680847</v>
      </c>
      <c r="CU9" s="64">
        <v>5</v>
      </c>
      <c r="CV9" s="64"/>
      <c r="CW9" s="64"/>
      <c r="CX9" s="64"/>
      <c r="CY9" s="65">
        <v>1100</v>
      </c>
      <c r="CZ9" s="64">
        <v>640</v>
      </c>
      <c r="DA9" s="66">
        <f t="shared" si="11"/>
        <v>58.18181818181818</v>
      </c>
      <c r="DB9" s="64">
        <f t="shared" si="12"/>
        <v>0</v>
      </c>
      <c r="DC9" s="62">
        <v>99</v>
      </c>
      <c r="DD9" s="64">
        <v>99</v>
      </c>
      <c r="DE9" s="62">
        <v>363</v>
      </c>
      <c r="DF9" s="64">
        <v>243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/>
      <c r="EI9" s="51"/>
      <c r="EJ9" s="51"/>
      <c r="EK9" s="51"/>
      <c r="EL9" s="51">
        <v>1283</v>
      </c>
      <c r="EM9" s="51">
        <v>2795</v>
      </c>
      <c r="EN9" s="51">
        <v>640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464</v>
      </c>
      <c r="CA10" s="38">
        <v>500</v>
      </c>
      <c r="CB10" s="56">
        <f t="shared" si="17"/>
        <v>24.003241491085898</v>
      </c>
      <c r="CC10" s="57">
        <f t="shared" si="18"/>
        <v>23.0064829821718</v>
      </c>
      <c r="CD10" s="57">
        <v>15.2</v>
      </c>
      <c r="CE10" s="43">
        <v>90</v>
      </c>
      <c r="CF10" s="43">
        <v>2</v>
      </c>
      <c r="CG10" s="45">
        <v>140</v>
      </c>
      <c r="CH10" s="43">
        <v>90</v>
      </c>
      <c r="CI10" s="58">
        <v>760</v>
      </c>
      <c r="CJ10" s="59">
        <f t="shared" si="8"/>
        <v>695</v>
      </c>
      <c r="CK10" s="60"/>
      <c r="CL10" s="43">
        <v>45</v>
      </c>
      <c r="CM10" s="43"/>
      <c r="CN10" s="43">
        <v>650</v>
      </c>
      <c r="CO10" s="43">
        <f t="shared" si="9"/>
        <v>30</v>
      </c>
      <c r="CP10" s="43">
        <v>1717</v>
      </c>
      <c r="CQ10" s="43">
        <f t="shared" si="10"/>
        <v>88</v>
      </c>
      <c r="CR10" s="61">
        <f t="shared" si="6"/>
        <v>26.415384615384614</v>
      </c>
      <c r="CS10" s="62">
        <v>35</v>
      </c>
      <c r="CT10" s="63">
        <f t="shared" si="7"/>
        <v>91.44736842105263</v>
      </c>
      <c r="CU10" s="64">
        <v>3</v>
      </c>
      <c r="CV10" s="66"/>
      <c r="CW10" s="66"/>
      <c r="CX10" s="66"/>
      <c r="CY10" s="65">
        <v>800</v>
      </c>
      <c r="CZ10" s="64">
        <v>430</v>
      </c>
      <c r="DA10" s="64">
        <f t="shared" si="11"/>
        <v>53.75</v>
      </c>
      <c r="DB10" s="64">
        <f t="shared" si="12"/>
        <v>30</v>
      </c>
      <c r="DC10" s="62">
        <v>30</v>
      </c>
      <c r="DD10" s="64">
        <v>10</v>
      </c>
      <c r="DE10" s="62">
        <v>180</v>
      </c>
      <c r="DF10" s="64">
        <v>220</v>
      </c>
      <c r="DG10" s="67"/>
      <c r="DH10" s="67">
        <v>0</v>
      </c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/>
      <c r="EI10" s="51"/>
      <c r="EJ10" s="51"/>
      <c r="EK10" s="51"/>
      <c r="EL10" s="51">
        <v>620</v>
      </c>
      <c r="EM10" s="51">
        <v>1629</v>
      </c>
      <c r="EN10" s="51">
        <v>400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430</v>
      </c>
      <c r="CA11" s="38">
        <v>470</v>
      </c>
      <c r="CB11" s="56">
        <f t="shared" si="17"/>
        <v>21.751849624060149</v>
      </c>
      <c r="CC11" s="57">
        <f t="shared" si="18"/>
        <v>19.025413533834588</v>
      </c>
      <c r="CD11" s="57">
        <v>12.2</v>
      </c>
      <c r="CE11" s="80">
        <v>70</v>
      </c>
      <c r="CF11" s="43">
        <v>2</v>
      </c>
      <c r="CG11" s="45">
        <v>70</v>
      </c>
      <c r="CH11" s="80">
        <v>70</v>
      </c>
      <c r="CI11" s="58">
        <v>590</v>
      </c>
      <c r="CJ11" s="59">
        <f t="shared" si="8"/>
        <v>590</v>
      </c>
      <c r="CK11" s="60"/>
      <c r="CL11" s="43">
        <v>45</v>
      </c>
      <c r="CM11" s="43"/>
      <c r="CN11" s="43">
        <v>545</v>
      </c>
      <c r="CO11" s="43">
        <f t="shared" si="9"/>
        <v>25</v>
      </c>
      <c r="CP11" s="43">
        <v>1526</v>
      </c>
      <c r="CQ11" s="43">
        <f t="shared" si="10"/>
        <v>86</v>
      </c>
      <c r="CR11" s="61">
        <f t="shared" si="6"/>
        <v>28</v>
      </c>
      <c r="CS11" s="62">
        <v>40</v>
      </c>
      <c r="CT11" s="63">
        <f t="shared" si="7"/>
        <v>100</v>
      </c>
      <c r="CU11" s="64">
        <v>2</v>
      </c>
      <c r="CV11" s="66"/>
      <c r="CW11" s="66"/>
      <c r="CX11" s="66"/>
      <c r="CY11" s="65">
        <v>500</v>
      </c>
      <c r="CZ11" s="64">
        <v>280</v>
      </c>
      <c r="DA11" s="66">
        <f t="shared" si="11"/>
        <v>56.000000000000007</v>
      </c>
      <c r="DB11" s="64">
        <f t="shared" si="12"/>
        <v>30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>
        <v>0</v>
      </c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/>
      <c r="EI11" s="51"/>
      <c r="EJ11" s="51"/>
      <c r="EK11" s="51"/>
      <c r="EL11" s="51">
        <v>520</v>
      </c>
      <c r="EM11" s="51">
        <v>1440</v>
      </c>
      <c r="EN11" s="51">
        <v>250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490</v>
      </c>
      <c r="CA12" s="38">
        <v>986</v>
      </c>
      <c r="CB12" s="56">
        <f t="shared" si="17"/>
        <v>14.627454121321946</v>
      </c>
      <c r="CC12" s="57">
        <f t="shared" si="18"/>
        <v>13.051465214300732</v>
      </c>
      <c r="CD12" s="57">
        <v>10</v>
      </c>
      <c r="CE12" s="80">
        <v>250</v>
      </c>
      <c r="CF12" s="43"/>
      <c r="CG12" s="45">
        <v>250</v>
      </c>
      <c r="CH12" s="43">
        <v>250</v>
      </c>
      <c r="CI12" s="58">
        <v>1380</v>
      </c>
      <c r="CJ12" s="59">
        <f t="shared" si="8"/>
        <v>968</v>
      </c>
      <c r="CK12" s="60">
        <v>162</v>
      </c>
      <c r="CL12" s="43"/>
      <c r="CM12" s="43">
        <v>80</v>
      </c>
      <c r="CN12" s="43">
        <v>968</v>
      </c>
      <c r="CO12" s="43">
        <f t="shared" si="9"/>
        <v>0</v>
      </c>
      <c r="CP12" s="43">
        <v>2615</v>
      </c>
      <c r="CQ12" s="43">
        <f t="shared" si="10"/>
        <v>0</v>
      </c>
      <c r="CR12" s="61">
        <f t="shared" si="6"/>
        <v>27.014462809917354</v>
      </c>
      <c r="CS12" s="62">
        <v>140</v>
      </c>
      <c r="CT12" s="63">
        <f t="shared" si="7"/>
        <v>70.144927536231876</v>
      </c>
      <c r="CU12" s="64">
        <v>4</v>
      </c>
      <c r="CV12" s="64"/>
      <c r="CW12" s="64"/>
      <c r="CX12" s="64"/>
      <c r="CY12" s="65">
        <v>1800</v>
      </c>
      <c r="CZ12" s="64">
        <v>410</v>
      </c>
      <c r="DA12" s="66">
        <f t="shared" si="11"/>
        <v>22.777777777777779</v>
      </c>
      <c r="DB12" s="64">
        <f t="shared" si="12"/>
        <v>0</v>
      </c>
      <c r="DC12" s="62">
        <v>55</v>
      </c>
      <c r="DD12" s="64">
        <v>55</v>
      </c>
      <c r="DE12" s="62">
        <v>350</v>
      </c>
      <c r="DF12" s="64">
        <v>200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/>
      <c r="EI12" s="51"/>
      <c r="EJ12" s="51"/>
      <c r="EK12" s="51"/>
      <c r="EL12" s="51">
        <v>968</v>
      </c>
      <c r="EM12" s="51">
        <v>2615</v>
      </c>
      <c r="EN12" s="51">
        <v>410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540</v>
      </c>
      <c r="CA13" s="38">
        <v>690</v>
      </c>
      <c r="CB13" s="56">
        <f t="shared" si="17"/>
        <v>26.212692967409946</v>
      </c>
      <c r="CC13" s="57">
        <f t="shared" si="18"/>
        <v>24.365351629502573</v>
      </c>
      <c r="CD13" s="57">
        <v>22</v>
      </c>
      <c r="CE13" s="80">
        <v>350</v>
      </c>
      <c r="CF13" s="43">
        <v>1</v>
      </c>
      <c r="CG13" s="45">
        <v>350</v>
      </c>
      <c r="CH13" s="43">
        <v>320</v>
      </c>
      <c r="CI13" s="58">
        <v>1113</v>
      </c>
      <c r="CJ13" s="59">
        <f t="shared" si="8"/>
        <v>818</v>
      </c>
      <c r="CK13" s="60"/>
      <c r="CL13" s="43">
        <v>68</v>
      </c>
      <c r="CM13" s="57"/>
      <c r="CN13" s="43">
        <v>750</v>
      </c>
      <c r="CO13" s="43">
        <f t="shared" si="9"/>
        <v>20</v>
      </c>
      <c r="CP13" s="43">
        <v>1697</v>
      </c>
      <c r="CQ13" s="43">
        <f t="shared" si="10"/>
        <v>61</v>
      </c>
      <c r="CR13" s="61">
        <f t="shared" si="6"/>
        <v>22.626666666666665</v>
      </c>
      <c r="CS13" s="62">
        <v>45</v>
      </c>
      <c r="CT13" s="63">
        <f t="shared" si="7"/>
        <v>73.495058400718776</v>
      </c>
      <c r="CU13" s="64">
        <v>1</v>
      </c>
      <c r="CV13" s="64"/>
      <c r="CW13" s="64"/>
      <c r="CX13" s="64"/>
      <c r="CY13" s="65">
        <v>800</v>
      </c>
      <c r="CZ13" s="64">
        <v>320</v>
      </c>
      <c r="DA13" s="66">
        <f t="shared" si="11"/>
        <v>40</v>
      </c>
      <c r="DB13" s="64">
        <f t="shared" si="12"/>
        <v>20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/>
      <c r="EI13" s="51"/>
      <c r="EJ13" s="51"/>
      <c r="EK13" s="51"/>
      <c r="EL13" s="51">
        <v>730</v>
      </c>
      <c r="EM13" s="51">
        <v>1636</v>
      </c>
      <c r="EN13" s="51">
        <v>300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70</v>
      </c>
      <c r="CA14" s="38">
        <v>80</v>
      </c>
      <c r="CB14" s="56">
        <f t="shared" si="17"/>
        <v>21.848883360818402</v>
      </c>
      <c r="CC14" s="57">
        <f t="shared" si="18"/>
        <v>21.256184140649022</v>
      </c>
      <c r="CD14" s="57">
        <v>23.5</v>
      </c>
      <c r="CE14" s="43">
        <v>150</v>
      </c>
      <c r="CF14" s="43"/>
      <c r="CG14" s="45">
        <v>150</v>
      </c>
      <c r="CH14" s="43">
        <v>150</v>
      </c>
      <c r="CI14" s="58">
        <v>1085</v>
      </c>
      <c r="CJ14" s="59">
        <f t="shared" si="8"/>
        <v>775</v>
      </c>
      <c r="CK14" s="60"/>
      <c r="CL14" s="43">
        <v>200</v>
      </c>
      <c r="CM14" s="43"/>
      <c r="CN14" s="43">
        <v>575</v>
      </c>
      <c r="CO14" s="43">
        <f t="shared" si="9"/>
        <v>35</v>
      </c>
      <c r="CP14" s="43">
        <v>1400</v>
      </c>
      <c r="CQ14" s="43">
        <f t="shared" si="10"/>
        <v>100</v>
      </c>
      <c r="CR14" s="61">
        <f t="shared" si="6"/>
        <v>24.347826086956523</v>
      </c>
      <c r="CS14" s="62">
        <v>40</v>
      </c>
      <c r="CT14" s="63">
        <f t="shared" si="7"/>
        <v>71.428571428571431</v>
      </c>
      <c r="CU14" s="64">
        <v>3</v>
      </c>
      <c r="CV14" s="64"/>
      <c r="CW14" s="64"/>
      <c r="CX14" s="64"/>
      <c r="CY14" s="65">
        <v>900</v>
      </c>
      <c r="CZ14" s="64">
        <v>130</v>
      </c>
      <c r="DA14" s="66">
        <f t="shared" si="11"/>
        <v>14.444444444444443</v>
      </c>
      <c r="DB14" s="64">
        <f t="shared" si="12"/>
        <v>0</v>
      </c>
      <c r="DC14" s="62">
        <v>56</v>
      </c>
      <c r="DD14" s="64"/>
      <c r="DE14" s="62">
        <v>223</v>
      </c>
      <c r="DF14" s="64">
        <v>230</v>
      </c>
      <c r="DG14" s="67"/>
      <c r="DH14" s="67">
        <v>0</v>
      </c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/>
      <c r="EI14" s="51"/>
      <c r="EJ14" s="51"/>
      <c r="EK14" s="51"/>
      <c r="EL14" s="51">
        <v>540</v>
      </c>
      <c r="EM14" s="51">
        <v>1300</v>
      </c>
      <c r="EN14" s="51">
        <v>130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265</v>
      </c>
      <c r="CA15" s="38">
        <v>240</v>
      </c>
      <c r="CB15" s="56">
        <f t="shared" si="17"/>
        <v>31.974431818181817</v>
      </c>
      <c r="CC15" s="57">
        <f t="shared" si="18"/>
        <v>31.94602272727273</v>
      </c>
      <c r="CD15" s="57">
        <v>26</v>
      </c>
      <c r="CE15" s="43">
        <v>800</v>
      </c>
      <c r="CF15" s="43">
        <v>1</v>
      </c>
      <c r="CG15" s="45">
        <v>1000</v>
      </c>
      <c r="CH15" s="43">
        <v>800</v>
      </c>
      <c r="CI15" s="58">
        <v>2000</v>
      </c>
      <c r="CJ15" s="59">
        <f t="shared" si="8"/>
        <v>1580</v>
      </c>
      <c r="CK15" s="60">
        <v>150</v>
      </c>
      <c r="CL15" s="43">
        <v>420</v>
      </c>
      <c r="CM15" s="43"/>
      <c r="CN15" s="43">
        <v>1160</v>
      </c>
      <c r="CO15" s="43">
        <f t="shared" si="9"/>
        <v>60</v>
      </c>
      <c r="CP15" s="43">
        <v>2150</v>
      </c>
      <c r="CQ15" s="43">
        <f t="shared" si="10"/>
        <v>180</v>
      </c>
      <c r="CR15" s="61">
        <f t="shared" si="6"/>
        <v>18.53448275862069</v>
      </c>
      <c r="CS15" s="62">
        <v>80</v>
      </c>
      <c r="CT15" s="63">
        <f t="shared" si="7"/>
        <v>79</v>
      </c>
      <c r="CU15" s="64">
        <v>3</v>
      </c>
      <c r="CV15" s="66"/>
      <c r="CW15" s="66"/>
      <c r="CX15" s="66"/>
      <c r="CY15" s="65">
        <v>1200</v>
      </c>
      <c r="CZ15" s="64">
        <v>220</v>
      </c>
      <c r="DA15" s="66">
        <f t="shared" si="11"/>
        <v>18.333333333333332</v>
      </c>
      <c r="DB15" s="64">
        <f t="shared" si="12"/>
        <v>25</v>
      </c>
      <c r="DC15" s="62">
        <v>220</v>
      </c>
      <c r="DD15" s="64">
        <v>220</v>
      </c>
      <c r="DE15" s="62">
        <v>345</v>
      </c>
      <c r="DF15" s="64">
        <v>260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/>
      <c r="EI15" s="51"/>
      <c r="EJ15" s="51"/>
      <c r="EK15" s="51"/>
      <c r="EL15" s="51">
        <v>1100</v>
      </c>
      <c r="EM15" s="51">
        <v>1970</v>
      </c>
      <c r="EN15" s="51">
        <v>195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850</v>
      </c>
      <c r="CA16" s="38">
        <v>918</v>
      </c>
      <c r="CB16" s="56">
        <f t="shared" si="17"/>
        <v>25.755247181266263</v>
      </c>
      <c r="CC16" s="57">
        <f t="shared" si="18"/>
        <v>24.261925411968775</v>
      </c>
      <c r="CD16" s="57">
        <v>23.8</v>
      </c>
      <c r="CE16" s="80">
        <v>500</v>
      </c>
      <c r="CF16" s="43"/>
      <c r="CG16" s="45">
        <v>500</v>
      </c>
      <c r="CH16" s="43">
        <v>430</v>
      </c>
      <c r="CI16" s="58">
        <v>1863</v>
      </c>
      <c r="CJ16" s="59">
        <f t="shared" si="8"/>
        <v>1863</v>
      </c>
      <c r="CK16" s="60">
        <v>311</v>
      </c>
      <c r="CL16" s="43">
        <v>210</v>
      </c>
      <c r="CM16" s="43"/>
      <c r="CN16" s="43">
        <v>1653</v>
      </c>
      <c r="CO16" s="43">
        <f t="shared" si="9"/>
        <v>80</v>
      </c>
      <c r="CP16" s="43">
        <v>3235</v>
      </c>
      <c r="CQ16" s="43">
        <f t="shared" si="10"/>
        <v>138</v>
      </c>
      <c r="CR16" s="61">
        <f t="shared" si="6"/>
        <v>19.570477918935268</v>
      </c>
      <c r="CS16" s="62">
        <v>42</v>
      </c>
      <c r="CT16" s="63">
        <f t="shared" si="7"/>
        <v>100</v>
      </c>
      <c r="CU16" s="64">
        <v>6</v>
      </c>
      <c r="CV16" s="64">
        <v>355</v>
      </c>
      <c r="CW16" s="64">
        <v>322</v>
      </c>
      <c r="CX16" s="64">
        <f>CW16/CV16*100</f>
        <v>90.704225352112672</v>
      </c>
      <c r="CY16" s="65">
        <v>1700</v>
      </c>
      <c r="CZ16" s="64">
        <v>380</v>
      </c>
      <c r="DA16" s="66">
        <f t="shared" si="11"/>
        <v>22.352941176470591</v>
      </c>
      <c r="DB16" s="64">
        <f t="shared" si="12"/>
        <v>0</v>
      </c>
      <c r="DC16" s="62">
        <v>110</v>
      </c>
      <c r="DD16" s="64">
        <v>110</v>
      </c>
      <c r="DE16" s="62">
        <v>325</v>
      </c>
      <c r="DF16" s="64">
        <v>366</v>
      </c>
      <c r="DG16" s="67">
        <v>25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/>
      <c r="EI16" s="51"/>
      <c r="EJ16" s="51"/>
      <c r="EK16" s="51"/>
      <c r="EL16" s="51">
        <v>1573</v>
      </c>
      <c r="EM16" s="51">
        <v>3097</v>
      </c>
      <c r="EN16" s="51">
        <v>380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3">
        <v>1</v>
      </c>
      <c r="CG17" s="45">
        <v>100</v>
      </c>
      <c r="CH17" s="43">
        <v>100</v>
      </c>
      <c r="CI17" s="58">
        <v>520</v>
      </c>
      <c r="CJ17" s="59">
        <f t="shared" si="8"/>
        <v>410</v>
      </c>
      <c r="CK17" s="60"/>
      <c r="CL17" s="43">
        <v>50</v>
      </c>
      <c r="CM17" s="43"/>
      <c r="CN17" s="43">
        <v>360</v>
      </c>
      <c r="CO17" s="43">
        <f t="shared" si="9"/>
        <v>10</v>
      </c>
      <c r="CP17" s="43">
        <v>974</v>
      </c>
      <c r="CQ17" s="43">
        <f t="shared" si="10"/>
        <v>56</v>
      </c>
      <c r="CR17" s="61">
        <f t="shared" si="6"/>
        <v>27.055555555555557</v>
      </c>
      <c r="CS17" s="62">
        <v>14</v>
      </c>
      <c r="CT17" s="63">
        <f t="shared" si="7"/>
        <v>78.84615384615384</v>
      </c>
      <c r="CU17" s="64">
        <v>2</v>
      </c>
      <c r="CV17" s="66"/>
      <c r="CW17" s="66"/>
      <c r="CX17" s="64"/>
      <c r="CY17" s="65">
        <v>350</v>
      </c>
      <c r="CZ17" s="64">
        <v>230</v>
      </c>
      <c r="DA17" s="66">
        <f t="shared" si="11"/>
        <v>65.714285714285708</v>
      </c>
      <c r="DB17" s="64">
        <f t="shared" si="12"/>
        <v>10</v>
      </c>
      <c r="DC17" s="62">
        <v>57</v>
      </c>
      <c r="DD17" s="64">
        <v>60</v>
      </c>
      <c r="DE17" s="62">
        <v>80</v>
      </c>
      <c r="DF17" s="64">
        <v>145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/>
      <c r="EI17" s="51"/>
      <c r="EJ17" s="51"/>
      <c r="EK17" s="51"/>
      <c r="EL17" s="51">
        <v>350</v>
      </c>
      <c r="EM17" s="51">
        <v>918</v>
      </c>
      <c r="EN17" s="51">
        <v>220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>
        <v>38</v>
      </c>
      <c r="CA18" s="38">
        <v>57</v>
      </c>
      <c r="CB18" s="56">
        <f t="shared" si="17"/>
        <v>25.02596378586917</v>
      </c>
      <c r="CC18" s="57">
        <f t="shared" si="18"/>
        <v>24.534404832305484</v>
      </c>
      <c r="CD18" s="57">
        <v>22</v>
      </c>
      <c r="CE18" s="80">
        <v>500</v>
      </c>
      <c r="CF18" s="43">
        <v>2</v>
      </c>
      <c r="CG18" s="45">
        <v>500</v>
      </c>
      <c r="CH18" s="80">
        <v>500</v>
      </c>
      <c r="CI18" s="58">
        <v>1800</v>
      </c>
      <c r="CJ18" s="59">
        <f t="shared" si="8"/>
        <v>1347</v>
      </c>
      <c r="CK18" s="86"/>
      <c r="CL18" s="43">
        <v>87</v>
      </c>
      <c r="CM18" s="43"/>
      <c r="CN18" s="43">
        <v>1260</v>
      </c>
      <c r="CO18" s="43">
        <f t="shared" si="9"/>
        <v>150</v>
      </c>
      <c r="CP18" s="43">
        <v>2016</v>
      </c>
      <c r="CQ18" s="43">
        <f t="shared" si="10"/>
        <v>201</v>
      </c>
      <c r="CR18" s="61">
        <f t="shared" si="6"/>
        <v>16</v>
      </c>
      <c r="CS18" s="62">
        <v>35</v>
      </c>
      <c r="CT18" s="63">
        <f t="shared" si="7"/>
        <v>74.833333333333329</v>
      </c>
      <c r="CU18" s="64">
        <v>5</v>
      </c>
      <c r="CV18" s="64"/>
      <c r="CW18" s="64"/>
      <c r="CX18" s="64"/>
      <c r="CY18" s="65">
        <v>1500</v>
      </c>
      <c r="CZ18" s="64">
        <v>542</v>
      </c>
      <c r="DA18" s="66">
        <f t="shared" si="11"/>
        <v>36.133333333333333</v>
      </c>
      <c r="DB18" s="64">
        <f t="shared" si="12"/>
        <v>33</v>
      </c>
      <c r="DC18" s="62">
        <v>110</v>
      </c>
      <c r="DD18" s="64">
        <v>110</v>
      </c>
      <c r="DE18" s="62">
        <v>337</v>
      </c>
      <c r="DF18" s="64">
        <v>250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/>
      <c r="EI18" s="51"/>
      <c r="EJ18" s="51"/>
      <c r="EK18" s="51"/>
      <c r="EL18" s="51">
        <v>1110</v>
      </c>
      <c r="EM18" s="51">
        <v>1815</v>
      </c>
      <c r="EN18" s="51">
        <v>509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/>
      <c r="CA19" s="38"/>
      <c r="CB19" s="56">
        <f t="shared" si="17"/>
        <v>30.644726301735648</v>
      </c>
      <c r="CC19" s="57">
        <f t="shared" si="18"/>
        <v>29.819759679572762</v>
      </c>
      <c r="CD19" s="57">
        <v>16.8</v>
      </c>
      <c r="CE19" s="80">
        <v>63</v>
      </c>
      <c r="CF19" s="43"/>
      <c r="CG19" s="45">
        <v>60</v>
      </c>
      <c r="CH19" s="80">
        <v>63</v>
      </c>
      <c r="CI19" s="58">
        <v>287</v>
      </c>
      <c r="CJ19" s="59">
        <f t="shared" si="8"/>
        <v>154</v>
      </c>
      <c r="CK19" s="87"/>
      <c r="CL19" s="43">
        <v>40</v>
      </c>
      <c r="CM19" s="43"/>
      <c r="CN19" s="43">
        <v>114</v>
      </c>
      <c r="CO19" s="43">
        <f t="shared" si="9"/>
        <v>40</v>
      </c>
      <c r="CP19" s="43">
        <v>189</v>
      </c>
      <c r="CQ19" s="43">
        <f t="shared" si="10"/>
        <v>40</v>
      </c>
      <c r="CR19" s="61">
        <f t="shared" si="6"/>
        <v>16.578947368421055</v>
      </c>
      <c r="CS19" s="62"/>
      <c r="CT19" s="63">
        <f t="shared" si="7"/>
        <v>53.658536585365859</v>
      </c>
      <c r="CU19" s="88">
        <v>1</v>
      </c>
      <c r="CV19" s="66"/>
      <c r="CW19" s="66"/>
      <c r="CX19" s="64"/>
      <c r="CY19" s="65">
        <v>300</v>
      </c>
      <c r="CZ19" s="64">
        <v>10</v>
      </c>
      <c r="DA19" s="66">
        <f t="shared" si="11"/>
        <v>3.3333333333333335</v>
      </c>
      <c r="DB19" s="64">
        <f t="shared" si="12"/>
        <v>0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/>
      <c r="EI19" s="51"/>
      <c r="EJ19" s="51"/>
      <c r="EK19" s="51"/>
      <c r="EL19" s="51">
        <v>74</v>
      </c>
      <c r="EM19" s="51">
        <v>149</v>
      </c>
      <c r="EN19" s="51">
        <v>10</v>
      </c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63</v>
      </c>
      <c r="CA20" s="38">
        <v>74</v>
      </c>
      <c r="CB20" s="56">
        <f t="shared" si="17"/>
        <v>15.373989954138459</v>
      </c>
      <c r="CC20" s="57">
        <f t="shared" si="18"/>
        <v>14.148394846036252</v>
      </c>
      <c r="CD20" s="57">
        <v>4.9000000000000004</v>
      </c>
      <c r="CE20" s="80">
        <v>100</v>
      </c>
      <c r="CF20" s="43"/>
      <c r="CG20" s="45">
        <v>100</v>
      </c>
      <c r="CH20" s="80">
        <v>100</v>
      </c>
      <c r="CI20" s="58">
        <v>355</v>
      </c>
      <c r="CJ20" s="59">
        <f t="shared" si="8"/>
        <v>299</v>
      </c>
      <c r="CK20" s="87"/>
      <c r="CL20" s="43">
        <v>195</v>
      </c>
      <c r="CM20" s="43"/>
      <c r="CN20" s="43">
        <v>104</v>
      </c>
      <c r="CO20" s="43">
        <f t="shared" si="9"/>
        <v>2</v>
      </c>
      <c r="CP20" s="43">
        <v>191</v>
      </c>
      <c r="CQ20" s="43">
        <f t="shared" si="10"/>
        <v>3</v>
      </c>
      <c r="CR20" s="61">
        <f t="shared" si="6"/>
        <v>18.365384615384613</v>
      </c>
      <c r="CS20" s="62"/>
      <c r="CT20" s="63">
        <f t="shared" si="7"/>
        <v>84.225352112676049</v>
      </c>
      <c r="CU20" s="64">
        <v>1</v>
      </c>
      <c r="CV20" s="66"/>
      <c r="CW20" s="66"/>
      <c r="CX20" s="64"/>
      <c r="CY20" s="65">
        <v>280</v>
      </c>
      <c r="CZ20" s="65">
        <v>68</v>
      </c>
      <c r="DA20" s="66">
        <f t="shared" si="11"/>
        <v>24.285714285714285</v>
      </c>
      <c r="DB20" s="64">
        <f t="shared" si="12"/>
        <v>0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/>
      <c r="EI20" s="51"/>
      <c r="EJ20" s="51"/>
      <c r="EK20" s="51"/>
      <c r="EL20" s="51">
        <v>102</v>
      </c>
      <c r="EM20" s="51">
        <v>188</v>
      </c>
      <c r="EN20" s="51">
        <v>68</v>
      </c>
    </row>
    <row r="21" spans="1:144" s="71" customFormat="1" ht="29.25" customHeight="1" x14ac:dyDescent="0.25">
      <c r="A21" s="38">
        <v>17</v>
      </c>
      <c r="B21" s="235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235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115</v>
      </c>
      <c r="CK22" s="87"/>
      <c r="CL22" s="43">
        <v>65</v>
      </c>
      <c r="CM22" s="43"/>
      <c r="CN22" s="43">
        <v>50</v>
      </c>
      <c r="CO22" s="43">
        <f t="shared" si="9"/>
        <v>0</v>
      </c>
      <c r="CP22" s="43">
        <v>125</v>
      </c>
      <c r="CQ22" s="43">
        <f t="shared" si="10"/>
        <v>0</v>
      </c>
      <c r="CR22" s="61">
        <f t="shared" si="6"/>
        <v>25</v>
      </c>
      <c r="CS22" s="62"/>
      <c r="CT22" s="62">
        <f t="shared" si="7"/>
        <v>100</v>
      </c>
      <c r="CU22" s="64"/>
      <c r="CV22" s="66"/>
      <c r="CW22" s="66"/>
      <c r="CX22" s="64"/>
      <c r="CY22" s="65">
        <v>115</v>
      </c>
      <c r="CZ22" s="78">
        <v>115</v>
      </c>
      <c r="DA22" s="66">
        <f t="shared" si="11"/>
        <v>100</v>
      </c>
      <c r="DB22" s="64">
        <f t="shared" si="12"/>
        <v>0</v>
      </c>
      <c r="DC22" s="63"/>
      <c r="DD22" s="66"/>
      <c r="DE22" s="62">
        <v>25</v>
      </c>
      <c r="DF22" s="64">
        <v>25</v>
      </c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50</v>
      </c>
      <c r="EM22" s="51">
        <v>125</v>
      </c>
      <c r="EN22" s="51">
        <v>115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/>
      <c r="EI23" s="51"/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42.820512820512818</v>
      </c>
      <c r="CD24" s="57">
        <v>26.7</v>
      </c>
      <c r="CE24" s="43">
        <v>95</v>
      </c>
      <c r="CF24" s="43"/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>
        <v>0</v>
      </c>
      <c r="CO24" s="43">
        <f t="shared" si="9"/>
        <v>0</v>
      </c>
      <c r="CP24" s="43">
        <v>0</v>
      </c>
      <c r="CQ24" s="43">
        <f t="shared" si="10"/>
        <v>0</v>
      </c>
      <c r="CR24" s="61">
        <v>0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15</v>
      </c>
      <c r="DA24" s="66">
        <f t="shared" si="11"/>
        <v>8.3333333333333321</v>
      </c>
      <c r="DB24" s="64">
        <f t="shared" si="12"/>
        <v>0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/>
      <c r="EI24" s="51"/>
      <c r="EJ24" s="51"/>
      <c r="EK24" s="51"/>
      <c r="EL24" s="51">
        <v>0</v>
      </c>
      <c r="EM24" s="51">
        <v>0</v>
      </c>
      <c r="EN24" s="51">
        <v>15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263</v>
      </c>
      <c r="CX25" s="92">
        <f>CW25/CV25*100</f>
        <v>75.142857142857139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>
        <v>6</v>
      </c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12.906309751434035</v>
      </c>
      <c r="CD26" s="57"/>
      <c r="CE26" s="43">
        <v>500</v>
      </c>
      <c r="CF26" s="43"/>
      <c r="CG26" s="45">
        <v>270</v>
      </c>
      <c r="CH26" s="43">
        <v>466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>
        <v>150</v>
      </c>
      <c r="DA26" s="66">
        <f t="shared" si="11"/>
        <v>19.35483870967742</v>
      </c>
      <c r="DB26" s="64">
        <f t="shared" si="12"/>
        <v>150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/>
      <c r="EI26" s="51"/>
      <c r="EJ26" s="51"/>
      <c r="EK26" s="51"/>
      <c r="EL26" s="51">
        <v>554</v>
      </c>
      <c r="EM26" s="51">
        <v>1031</v>
      </c>
      <c r="EN26" s="51"/>
    </row>
    <row r="27" spans="1:144" s="115" customFormat="1" ht="29.25" customHeight="1" x14ac:dyDescent="0.25">
      <c r="A27" s="103"/>
      <c r="B27" s="104" t="s">
        <v>130</v>
      </c>
      <c r="C27" s="84">
        <f>SUM(C5:C26)</f>
        <v>2770</v>
      </c>
      <c r="D27" s="41">
        <f>SUM(D5:D26)</f>
        <v>40</v>
      </c>
      <c r="E27" s="41">
        <f>SUM(E5:E26)</f>
        <v>22605</v>
      </c>
      <c r="F27" s="41">
        <f>SUM(F5:F26)</f>
        <v>22334</v>
      </c>
      <c r="G27" s="41">
        <f>F27/E27*100</f>
        <v>98.801150188011505</v>
      </c>
      <c r="H27" s="41" t="e">
        <f>F27-#REF!</f>
        <v>#REF!</v>
      </c>
      <c r="I27" s="41">
        <f t="shared" ref="I27:R27" si="20">SUM(I5:I26)</f>
        <v>20674</v>
      </c>
      <c r="J27" s="41">
        <f t="shared" si="20"/>
        <v>12393</v>
      </c>
      <c r="K27" s="41">
        <f t="shared" si="20"/>
        <v>6684</v>
      </c>
      <c r="L27" s="41">
        <f t="shared" si="20"/>
        <v>3925</v>
      </c>
      <c r="M27" s="41">
        <f t="shared" si="20"/>
        <v>20</v>
      </c>
      <c r="N27" s="41">
        <f t="shared" si="20"/>
        <v>20674</v>
      </c>
      <c r="O27" s="41">
        <f t="shared" si="20"/>
        <v>4542</v>
      </c>
      <c r="P27" s="41">
        <f t="shared" si="20"/>
        <v>0</v>
      </c>
      <c r="Q27" s="41">
        <f t="shared" si="20"/>
        <v>19344</v>
      </c>
      <c r="R27" s="41">
        <f t="shared" si="20"/>
        <v>19344</v>
      </c>
      <c r="S27" s="45">
        <f t="shared" si="1"/>
        <v>100</v>
      </c>
      <c r="T27" s="45" t="e">
        <f>R27-#REF!</f>
        <v>#REF!</v>
      </c>
      <c r="U27" s="41">
        <f t="shared" ref="U27:BI27" si="21">SUM(U5:U26)</f>
        <v>550</v>
      </c>
      <c r="V27" s="41">
        <f t="shared" si="21"/>
        <v>700</v>
      </c>
      <c r="W27" s="41">
        <f t="shared" si="21"/>
        <v>0</v>
      </c>
      <c r="X27" s="41">
        <f t="shared" si="21"/>
        <v>0</v>
      </c>
      <c r="Y27" s="41">
        <f t="shared" si="21"/>
        <v>20</v>
      </c>
      <c r="Z27" s="41">
        <f t="shared" si="21"/>
        <v>1080</v>
      </c>
      <c r="AA27" s="41">
        <f t="shared" si="21"/>
        <v>1249</v>
      </c>
      <c r="AB27" s="41">
        <f t="shared" si="21"/>
        <v>2061</v>
      </c>
      <c r="AC27" s="41">
        <f t="shared" si="21"/>
        <v>2287</v>
      </c>
      <c r="AD27" s="41">
        <f t="shared" si="21"/>
        <v>965</v>
      </c>
      <c r="AE27" s="41">
        <f t="shared" si="21"/>
        <v>444</v>
      </c>
      <c r="AF27" s="41">
        <f t="shared" si="21"/>
        <v>442</v>
      </c>
      <c r="AG27" s="41">
        <f t="shared" si="21"/>
        <v>120</v>
      </c>
      <c r="AH27" s="41">
        <f t="shared" si="21"/>
        <v>0</v>
      </c>
      <c r="AI27" s="41">
        <f t="shared" si="21"/>
        <v>0</v>
      </c>
      <c r="AJ27" s="41">
        <f t="shared" si="21"/>
        <v>465</v>
      </c>
      <c r="AK27" s="41">
        <f t="shared" si="21"/>
        <v>460</v>
      </c>
      <c r="AL27" s="41">
        <f t="shared" si="21"/>
        <v>70</v>
      </c>
      <c r="AM27" s="41">
        <f t="shared" si="21"/>
        <v>55</v>
      </c>
      <c r="AN27" s="41">
        <f t="shared" si="21"/>
        <v>21</v>
      </c>
      <c r="AO27" s="41">
        <f t="shared" si="21"/>
        <v>9</v>
      </c>
      <c r="AP27" s="41">
        <f t="shared" si="21"/>
        <v>25</v>
      </c>
      <c r="AQ27" s="41">
        <f t="shared" si="21"/>
        <v>4069</v>
      </c>
      <c r="AR27" s="41">
        <f t="shared" si="21"/>
        <v>4204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1"/>
        <v>0</v>
      </c>
      <c r="AZ27" s="41">
        <f t="shared" si="21"/>
        <v>0</v>
      </c>
      <c r="BA27" s="41">
        <f t="shared" si="21"/>
        <v>0</v>
      </c>
      <c r="BB27" s="41">
        <f t="shared" si="21"/>
        <v>2192</v>
      </c>
      <c r="BC27" s="41">
        <f t="shared" si="21"/>
        <v>15248</v>
      </c>
      <c r="BD27" s="41">
        <f t="shared" si="21"/>
        <v>415</v>
      </c>
      <c r="BE27" s="41">
        <f t="shared" si="21"/>
        <v>550</v>
      </c>
      <c r="BF27" s="41">
        <f t="shared" si="21"/>
        <v>290</v>
      </c>
      <c r="BG27" s="41">
        <f t="shared" si="21"/>
        <v>61</v>
      </c>
      <c r="BH27" s="105">
        <f t="shared" si="21"/>
        <v>21187</v>
      </c>
      <c r="BI27" s="106">
        <f t="shared" si="21"/>
        <v>21187</v>
      </c>
      <c r="BJ27" s="107">
        <f>BI27/BH27*100</f>
        <v>100</v>
      </c>
      <c r="BK27" s="108">
        <f>SUM(BK5:BK26)</f>
        <v>21187</v>
      </c>
      <c r="BL27" s="106">
        <f>SUM(BL5:BL26)</f>
        <v>15340</v>
      </c>
      <c r="BM27" s="106">
        <f>SUM(BM5:BM26)</f>
        <v>15707</v>
      </c>
      <c r="BN27" s="107">
        <f>BM27/BL27*100</f>
        <v>102.39243807040417</v>
      </c>
      <c r="BO27" s="108">
        <f>SUM(BO5:BO26)</f>
        <v>15707</v>
      </c>
      <c r="BP27" s="108">
        <f>SUM(BP5:BP26)</f>
        <v>38390</v>
      </c>
      <c r="BQ27" s="108">
        <f>SUM(BQ5:BQ26)</f>
        <v>63269</v>
      </c>
      <c r="BR27" s="107">
        <f>BQ27/BP27*100</f>
        <v>164.80593904662672</v>
      </c>
      <c r="BS27" s="108">
        <f>SUM(BS5:BS26)</f>
        <v>63269</v>
      </c>
      <c r="BT27" s="106">
        <f>SUM(BT5:BT26)</f>
        <v>61100</v>
      </c>
      <c r="BU27" s="106">
        <f>SUM(BU5:BU26)</f>
        <v>81263</v>
      </c>
      <c r="BV27" s="106">
        <f>SUM(BV5:BV26)</f>
        <v>52723</v>
      </c>
      <c r="BW27" s="107">
        <f t="shared" si="16"/>
        <v>64.879465439375849</v>
      </c>
      <c r="BX27" s="106">
        <f>SUM(BX5:BX26)</f>
        <v>52723</v>
      </c>
      <c r="BY27" s="106">
        <f>SUM(BY5:BY26)</f>
        <v>17171</v>
      </c>
      <c r="BZ27" s="41">
        <f>SUM(BZ5:BZ26)</f>
        <v>7042</v>
      </c>
      <c r="CA27" s="41">
        <f>SUM(CA5:CA26)</f>
        <v>10399</v>
      </c>
      <c r="CB27" s="109">
        <f>((BM27*0.45)+(BQ27*0.34)+(BV27/1.33*0.18)+(CA27*0.2))/DI27*10</f>
        <v>26.319535939430754</v>
      </c>
      <c r="CC27" s="109">
        <f>(BO27*0.45+BS27*0.35+(BX27/1.33*0.17))/DI27*10</f>
        <v>25.035745177707504</v>
      </c>
      <c r="CD27" s="109"/>
      <c r="CE27" s="110">
        <f>SUM(CE5:CE26)</f>
        <v>5799</v>
      </c>
      <c r="CF27" s="110">
        <f>SUM(CF5:CF26)</f>
        <v>14</v>
      </c>
      <c r="CG27" s="110">
        <f>SUM(CG5:CG26)</f>
        <v>6514</v>
      </c>
      <c r="CH27" s="110">
        <f>SUM(CH5:CH26)</f>
        <v>5364</v>
      </c>
      <c r="CI27" s="110">
        <f t="shared" ref="CI27:CQ27" si="22">SUM(CI5:CI26)</f>
        <v>24920</v>
      </c>
      <c r="CJ27" s="110">
        <f t="shared" si="22"/>
        <v>20827</v>
      </c>
      <c r="CK27" s="110">
        <f t="shared" si="22"/>
        <v>1109</v>
      </c>
      <c r="CL27" s="110">
        <f t="shared" si="22"/>
        <v>2453</v>
      </c>
      <c r="CM27" s="110">
        <f t="shared" si="22"/>
        <v>80</v>
      </c>
      <c r="CN27" s="110">
        <f t="shared" si="22"/>
        <v>18374</v>
      </c>
      <c r="CO27" s="110">
        <f t="shared" si="22"/>
        <v>962</v>
      </c>
      <c r="CP27" s="110">
        <f t="shared" si="22"/>
        <v>44550</v>
      </c>
      <c r="CQ27" s="110">
        <f t="shared" si="22"/>
        <v>1712</v>
      </c>
      <c r="CR27" s="109">
        <f t="shared" si="6"/>
        <v>24.246217481223468</v>
      </c>
      <c r="CS27" s="111">
        <f>SUM(CS5:CS26)</f>
        <v>1077</v>
      </c>
      <c r="CT27" s="112">
        <f>CJ27/CI27*100</f>
        <v>83.575441412520064</v>
      </c>
      <c r="CU27" s="110">
        <f>SUM(CU5:CU26)</f>
        <v>58</v>
      </c>
      <c r="CV27" s="110">
        <f t="shared" ref="CV27:EN27" si="23">SUM(CV5:CV26)</f>
        <v>705</v>
      </c>
      <c r="CW27" s="110">
        <f t="shared" si="23"/>
        <v>585</v>
      </c>
      <c r="CX27" s="110">
        <f>CW27/CV27*100</f>
        <v>82.978723404255319</v>
      </c>
      <c r="CY27" s="45">
        <f t="shared" si="23"/>
        <v>21046</v>
      </c>
      <c r="CZ27" s="45">
        <f t="shared" si="23"/>
        <v>6679</v>
      </c>
      <c r="DA27" s="113">
        <f t="shared" si="11"/>
        <v>31.735246602679844</v>
      </c>
      <c r="DB27" s="45">
        <f t="shared" si="23"/>
        <v>388</v>
      </c>
      <c r="DC27" s="45">
        <f t="shared" si="23"/>
        <v>1455</v>
      </c>
      <c r="DD27" s="45">
        <f>SUM(DD5:DD25)</f>
        <v>1140</v>
      </c>
      <c r="DE27" s="45">
        <f>SUM(DE5:DE26)</f>
        <v>4879</v>
      </c>
      <c r="DF27" s="45">
        <f>SUM(DF5:DF25)</f>
        <v>4794</v>
      </c>
      <c r="DG27" s="114">
        <f t="shared" si="23"/>
        <v>31</v>
      </c>
      <c r="DH27" s="114">
        <f t="shared" si="23"/>
        <v>0</v>
      </c>
      <c r="DI27" s="114">
        <f t="shared" si="23"/>
        <v>14360</v>
      </c>
      <c r="DJ27" s="114">
        <f t="shared" si="23"/>
        <v>423</v>
      </c>
      <c r="DK27" s="114">
        <f t="shared" si="23"/>
        <v>95</v>
      </c>
      <c r="DL27" s="114">
        <f t="shared" si="23"/>
        <v>423</v>
      </c>
      <c r="DM27" s="114">
        <f t="shared" si="23"/>
        <v>5514</v>
      </c>
      <c r="DN27" s="114">
        <f t="shared" si="23"/>
        <v>1233.3694963573012</v>
      </c>
      <c r="DO27" s="114">
        <f t="shared" si="23"/>
        <v>34</v>
      </c>
      <c r="DP27" s="114">
        <f t="shared" si="23"/>
        <v>7</v>
      </c>
      <c r="DQ27" s="114">
        <f t="shared" si="23"/>
        <v>27</v>
      </c>
      <c r="DR27" s="114">
        <f t="shared" si="23"/>
        <v>400</v>
      </c>
      <c r="DS27" s="114">
        <f t="shared" si="23"/>
        <v>344</v>
      </c>
      <c r="DT27" s="114">
        <f t="shared" si="23"/>
        <v>27</v>
      </c>
      <c r="DU27" s="114">
        <f t="shared" si="23"/>
        <v>5</v>
      </c>
      <c r="DV27" s="114">
        <f t="shared" si="23"/>
        <v>22</v>
      </c>
      <c r="DW27" s="114">
        <f t="shared" si="23"/>
        <v>338</v>
      </c>
      <c r="DX27" s="114">
        <f t="shared" si="23"/>
        <v>259</v>
      </c>
      <c r="DY27" s="114">
        <f t="shared" si="23"/>
        <v>25</v>
      </c>
      <c r="DZ27" s="114">
        <f t="shared" si="23"/>
        <v>25</v>
      </c>
      <c r="EA27" s="114">
        <f t="shared" si="23"/>
        <v>1957</v>
      </c>
      <c r="EB27" s="114">
        <f t="shared" si="23"/>
        <v>782.8</v>
      </c>
      <c r="EC27" s="114">
        <f t="shared" si="23"/>
        <v>86</v>
      </c>
      <c r="ED27" s="114">
        <f t="shared" si="23"/>
        <v>74</v>
      </c>
      <c r="EE27" s="114">
        <f t="shared" si="23"/>
        <v>2695</v>
      </c>
      <c r="EF27" s="114">
        <f t="shared" si="23"/>
        <v>526.42857142857144</v>
      </c>
      <c r="EG27" s="114">
        <f t="shared" si="23"/>
        <v>0</v>
      </c>
      <c r="EH27" s="114"/>
      <c r="EI27" s="114"/>
      <c r="EJ27" s="114"/>
      <c r="EK27" s="114"/>
      <c r="EL27" s="114">
        <f t="shared" si="23"/>
        <v>17412</v>
      </c>
      <c r="EM27" s="114">
        <f t="shared" si="23"/>
        <v>42838</v>
      </c>
      <c r="EN27" s="114">
        <f t="shared" si="23"/>
        <v>6291</v>
      </c>
    </row>
    <row r="28" spans="1:144" s="138" customFormat="1" ht="29.25" customHeight="1" x14ac:dyDescent="0.25">
      <c r="A28" s="116"/>
      <c r="B28" s="117" t="s">
        <v>131</v>
      </c>
      <c r="C28" s="118">
        <v>430</v>
      </c>
      <c r="D28" s="118">
        <v>0</v>
      </c>
      <c r="E28" s="119">
        <v>9100</v>
      </c>
      <c r="F28" s="118">
        <v>9100</v>
      </c>
      <c r="G28" s="41">
        <f>F28/E28*100</f>
        <v>100</v>
      </c>
      <c r="H28" s="41">
        <v>0</v>
      </c>
      <c r="I28" s="119">
        <v>6604</v>
      </c>
      <c r="J28" s="118">
        <v>3000</v>
      </c>
      <c r="K28" s="120">
        <v>1235</v>
      </c>
      <c r="L28" s="121">
        <v>800</v>
      </c>
      <c r="M28" s="121"/>
      <c r="N28" s="120">
        <v>6604</v>
      </c>
      <c r="O28" s="121">
        <v>1200</v>
      </c>
      <c r="P28" s="121"/>
      <c r="Q28" s="120">
        <v>6732</v>
      </c>
      <c r="R28" s="121">
        <v>6732</v>
      </c>
      <c r="S28" s="45">
        <f t="shared" si="1"/>
        <v>100</v>
      </c>
      <c r="T28" s="45"/>
      <c r="U28" s="121"/>
      <c r="V28" s="121"/>
      <c r="W28" s="121"/>
      <c r="X28" s="121"/>
      <c r="Y28" s="38"/>
      <c r="Z28" s="120"/>
      <c r="AA28" s="121"/>
      <c r="AB28" s="121"/>
      <c r="AC28" s="121"/>
      <c r="AD28" s="121"/>
      <c r="AE28" s="121"/>
      <c r="AF28" s="121"/>
      <c r="AG28" s="121"/>
      <c r="AH28" s="121"/>
      <c r="AI28" s="121"/>
      <c r="AJ28" s="120">
        <v>1660</v>
      </c>
      <c r="AK28" s="121">
        <v>1600</v>
      </c>
      <c r="AL28" s="120">
        <v>230</v>
      </c>
      <c r="AM28" s="121">
        <v>200</v>
      </c>
      <c r="AN28" s="121"/>
      <c r="AO28" s="121"/>
      <c r="AP28" s="121"/>
      <c r="AQ28" s="120">
        <v>980</v>
      </c>
      <c r="AR28" s="121">
        <v>550</v>
      </c>
      <c r="AS28" s="121"/>
      <c r="AT28" s="121"/>
      <c r="AU28" s="121"/>
      <c r="AV28" s="121"/>
      <c r="AW28" s="121"/>
      <c r="AX28" s="121"/>
      <c r="AY28" s="121"/>
      <c r="AZ28" s="121"/>
      <c r="BA28" s="121"/>
      <c r="BB28" s="121">
        <v>3900</v>
      </c>
      <c r="BC28" s="121">
        <v>3600</v>
      </c>
      <c r="BD28" s="121"/>
      <c r="BE28" s="121"/>
      <c r="BF28" s="121">
        <v>1700</v>
      </c>
      <c r="BG28" s="121">
        <v>270</v>
      </c>
      <c r="BH28" s="122">
        <v>6577</v>
      </c>
      <c r="BI28" s="123">
        <v>6577</v>
      </c>
      <c r="BJ28" s="124">
        <f>BI28/BH28*100</f>
        <v>100</v>
      </c>
      <c r="BK28" s="123"/>
      <c r="BL28" s="123">
        <v>2050</v>
      </c>
      <c r="BM28" s="123">
        <v>2000</v>
      </c>
      <c r="BN28" s="124">
        <f>BM28/BL28*100</f>
        <v>97.560975609756099</v>
      </c>
      <c r="BO28" s="123"/>
      <c r="BP28" s="123">
        <v>5000</v>
      </c>
      <c r="BQ28" s="123">
        <v>6440</v>
      </c>
      <c r="BR28" s="124">
        <f>BQ28/BP28*100</f>
        <v>128.80000000000001</v>
      </c>
      <c r="BS28" s="123"/>
      <c r="BT28" s="123">
        <v>8500</v>
      </c>
      <c r="BU28" s="123">
        <v>11305</v>
      </c>
      <c r="BV28" s="123">
        <v>8160</v>
      </c>
      <c r="BW28" s="124">
        <f t="shared" si="16"/>
        <v>72.180451127819538</v>
      </c>
      <c r="BX28" s="123"/>
      <c r="BY28" s="123">
        <v>560</v>
      </c>
      <c r="BZ28" s="125">
        <v>120</v>
      </c>
      <c r="CA28" s="125">
        <v>140</v>
      </c>
      <c r="CB28" s="126">
        <f>((BM28*0.45)+(BQ28*0.34)+(BV28/1.33*0.18)+(CA28*0.2))/DI28*10</f>
        <v>19.519005558278501</v>
      </c>
      <c r="CC28" s="125"/>
      <c r="CD28" s="125"/>
      <c r="CE28" s="125">
        <v>600</v>
      </c>
      <c r="CF28" s="125"/>
      <c r="CG28" s="125">
        <v>600</v>
      </c>
      <c r="CH28" s="125">
        <v>495</v>
      </c>
      <c r="CI28" s="125">
        <v>8096</v>
      </c>
      <c r="CJ28" s="59">
        <v>4420</v>
      </c>
      <c r="CK28" s="127">
        <v>20</v>
      </c>
      <c r="CL28" s="127">
        <v>1100</v>
      </c>
      <c r="CM28" s="127"/>
      <c r="CN28" s="127">
        <v>4160</v>
      </c>
      <c r="CO28" s="127"/>
      <c r="CP28" s="127">
        <v>8320</v>
      </c>
      <c r="CQ28" s="127"/>
      <c r="CR28" s="128">
        <f t="shared" si="6"/>
        <v>20</v>
      </c>
      <c r="CS28" s="129"/>
      <c r="CT28" s="129">
        <f>CJ28/CI28*100</f>
        <v>54.594861660079054</v>
      </c>
      <c r="CU28" s="127"/>
      <c r="CV28" s="127"/>
      <c r="CW28" s="130"/>
      <c r="CX28" s="131"/>
      <c r="CY28" s="132"/>
      <c r="CZ28" s="132">
        <v>810</v>
      </c>
      <c r="DA28" s="113"/>
      <c r="DB28" s="132"/>
      <c r="DC28" s="130"/>
      <c r="DD28" s="130"/>
      <c r="DE28" s="130"/>
      <c r="DF28" s="130"/>
      <c r="DG28" s="134"/>
      <c r="DH28" s="134"/>
      <c r="DI28" s="135">
        <v>2163</v>
      </c>
      <c r="DJ28" s="134">
        <v>553</v>
      </c>
      <c r="DK28" s="134"/>
      <c r="DL28" s="134">
        <v>549</v>
      </c>
      <c r="DM28" s="134">
        <v>7023</v>
      </c>
      <c r="DN28" s="136">
        <f>DM28/DL28*10</f>
        <v>127.92349726775956</v>
      </c>
      <c r="DO28" s="134"/>
      <c r="DP28" s="134"/>
      <c r="DQ28" s="134">
        <v>20</v>
      </c>
      <c r="DR28" s="134">
        <v>650</v>
      </c>
      <c r="DS28" s="137">
        <f>DR28/DQ28*10</f>
        <v>325</v>
      </c>
      <c r="DT28" s="134"/>
      <c r="DU28" s="134"/>
      <c r="DV28" s="134">
        <v>16</v>
      </c>
      <c r="DW28" s="134">
        <v>384</v>
      </c>
      <c r="DX28" s="137">
        <f>DW28/DV28*10</f>
        <v>240</v>
      </c>
      <c r="DY28" s="134"/>
      <c r="DZ28" s="134">
        <v>27</v>
      </c>
      <c r="EA28" s="134">
        <v>832</v>
      </c>
      <c r="EB28" s="137">
        <f>EA28/DZ28*10</f>
        <v>308.14814814814815</v>
      </c>
      <c r="EC28" s="134"/>
      <c r="ED28" s="134">
        <f>DQ28+DV28+DZ28</f>
        <v>63</v>
      </c>
      <c r="EE28" s="134">
        <f>DR28+DW28+EA28</f>
        <v>1866</v>
      </c>
      <c r="EF28" s="137">
        <f>EE28/ED28*10</f>
        <v>296.1904761904762</v>
      </c>
      <c r="EH28" s="139"/>
      <c r="EI28" s="140"/>
      <c r="EJ28" s="139"/>
    </row>
    <row r="29" spans="1:144" s="152" customFormat="1" ht="24" customHeight="1" x14ac:dyDescent="0.25">
      <c r="A29" s="141"/>
      <c r="B29" s="117" t="s">
        <v>132</v>
      </c>
      <c r="C29" s="142"/>
      <c r="D29" s="142"/>
      <c r="E29" s="142"/>
      <c r="F29" s="142"/>
      <c r="G29" s="142"/>
      <c r="H29" s="142"/>
      <c r="I29" s="142"/>
      <c r="J29" s="142"/>
      <c r="K29" s="141"/>
      <c r="L29" s="141"/>
      <c r="M29" s="141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4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5">
        <v>26442</v>
      </c>
      <c r="BI29" s="145">
        <v>24587</v>
      </c>
      <c r="BJ29" s="146">
        <f>BI29/BH29*100</f>
        <v>92.984645639512891</v>
      </c>
      <c r="BK29" s="145"/>
      <c r="BL29" s="145">
        <v>13500</v>
      </c>
      <c r="BM29" s="145">
        <v>12254</v>
      </c>
      <c r="BN29" s="146">
        <f>BM29/BL29*100</f>
        <v>90.770370370370372</v>
      </c>
      <c r="BO29" s="145"/>
      <c r="BP29" s="145">
        <v>37900</v>
      </c>
      <c r="BQ29" s="145">
        <v>56695</v>
      </c>
      <c r="BR29" s="146">
        <f>BQ29/BP29*100</f>
        <v>149.5910290237467</v>
      </c>
      <c r="BS29" s="145"/>
      <c r="BT29" s="145"/>
      <c r="BU29" s="145">
        <v>73000</v>
      </c>
      <c r="BV29" s="145">
        <v>31793</v>
      </c>
      <c r="BW29" s="146">
        <f t="shared" si="16"/>
        <v>43.552054794520551</v>
      </c>
      <c r="BX29" s="145"/>
      <c r="BY29" s="145">
        <v>9386</v>
      </c>
      <c r="BZ29" s="147"/>
      <c r="CA29" s="147">
        <v>10243</v>
      </c>
      <c r="CB29" s="148">
        <v>23.2</v>
      </c>
      <c r="CC29" s="147"/>
      <c r="CD29" s="147"/>
      <c r="CE29" s="147">
        <v>6618</v>
      </c>
      <c r="CF29" s="147"/>
      <c r="CG29" s="147">
        <v>7600</v>
      </c>
      <c r="CH29" s="147">
        <v>6479</v>
      </c>
      <c r="CI29" s="147">
        <v>24880</v>
      </c>
      <c r="CJ29" s="147"/>
      <c r="CK29" s="147"/>
      <c r="CL29" s="147">
        <v>173</v>
      </c>
      <c r="CM29" s="147"/>
      <c r="CN29" s="147">
        <v>13356</v>
      </c>
      <c r="CO29" s="147"/>
      <c r="CP29" s="147">
        <v>16762</v>
      </c>
      <c r="CQ29" s="147"/>
      <c r="CR29" s="128">
        <f t="shared" si="6"/>
        <v>12.55016471997604</v>
      </c>
      <c r="CS29" s="149"/>
      <c r="CT29" s="149">
        <v>54</v>
      </c>
      <c r="CU29" s="147"/>
      <c r="CV29" s="147">
        <v>700</v>
      </c>
      <c r="CW29" s="147">
        <v>195</v>
      </c>
      <c r="CX29" s="150"/>
      <c r="CY29" s="147">
        <v>21475</v>
      </c>
      <c r="CZ29" s="147">
        <v>8690</v>
      </c>
      <c r="DA29" s="113">
        <f t="shared" si="11"/>
        <v>40.465657741559951</v>
      </c>
      <c r="DB29" s="147"/>
      <c r="DC29" s="147">
        <v>1274</v>
      </c>
      <c r="DD29" s="147">
        <v>1138</v>
      </c>
      <c r="DE29" s="147">
        <v>5964</v>
      </c>
      <c r="DF29" s="147">
        <v>5819</v>
      </c>
      <c r="DG29" s="152">
        <v>13</v>
      </c>
      <c r="DH29" s="152">
        <v>7</v>
      </c>
      <c r="EH29" s="153"/>
      <c r="EI29" s="140"/>
      <c r="EJ29" s="153"/>
    </row>
    <row r="30" spans="1:144" ht="12.75" customHeight="1" x14ac:dyDescent="0.3">
      <c r="B30" s="155"/>
      <c r="C30" s="156"/>
      <c r="Y30" s="135"/>
      <c r="EH30" s="163"/>
      <c r="EI30" s="140"/>
      <c r="EJ30" s="163"/>
      <c r="EK30" s="163"/>
      <c r="EL30" s="163"/>
      <c r="EM30" s="163"/>
    </row>
    <row r="31" spans="1:144" ht="12.75" customHeight="1" x14ac:dyDescent="0.3">
      <c r="B31" s="155"/>
      <c r="C31" s="156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CV34" s="164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EH35" s="163"/>
      <c r="EI35" s="140"/>
      <c r="EJ35" s="163"/>
      <c r="EK35" s="163"/>
      <c r="EL35" s="163"/>
      <c r="EM35" s="163"/>
    </row>
    <row r="36" spans="2:143" x14ac:dyDescent="0.3"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I47" s="115"/>
    </row>
    <row r="48" spans="2:143" x14ac:dyDescent="0.3">
      <c r="EI48" s="138"/>
    </row>
    <row r="49" spans="139:139" x14ac:dyDescent="0.3">
      <c r="EI49" s="152"/>
    </row>
  </sheetData>
  <mergeCells count="75"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</mergeCells>
  <pageMargins left="0.51181102362204722" right="0.11811023622047245" top="0.55118110236220474" bottom="0.55118110236220474" header="0.31496062992125984" footer="0.31496062992125984"/>
  <pageSetup paperSize="9" scale="4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49"/>
  <sheetViews>
    <sheetView view="pageBreakPreview" zoomScale="58" zoomScaleNormal="43" zoomScaleSheetLayoutView="58" zoomScalePageLayoutView="29" workbookViewId="0">
      <pane xSplit="77" ySplit="4" topLeftCell="CB5" activePane="bottomRight" state="frozen"/>
      <selection pane="topRight" activeCell="BZ1" sqref="BZ1"/>
      <selection pane="bottomLeft" activeCell="A5" sqref="A5"/>
      <selection pane="bottomRight" activeCell="DF7" sqref="DF7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13.4414062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10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13.4414062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7" width="9.77734375" style="162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58" width="5.88671875" style="162" customWidth="1"/>
    <col min="359" max="359" width="10" style="162" customWidth="1"/>
    <col min="360" max="360" width="9.5546875" style="162" customWidth="1"/>
    <col min="361" max="361" width="7.109375" style="162" customWidth="1"/>
    <col min="362" max="362" width="7.21875" style="162" customWidth="1"/>
    <col min="363" max="363" width="8.44140625" style="162" customWidth="1"/>
    <col min="364" max="364" width="8.88671875" style="162" customWidth="1"/>
    <col min="365" max="365" width="8.33203125" style="162" customWidth="1"/>
    <col min="366" max="366" width="9.21875" style="162" customWidth="1"/>
    <col min="367" max="367" width="7.109375" style="162" customWidth="1"/>
    <col min="368" max="368" width="7.6640625" style="162" customWidth="1"/>
    <col min="369" max="392" width="0" style="162" hidden="1" customWidth="1"/>
    <col min="393" max="393" width="9.109375" style="162" customWidth="1"/>
    <col min="394" max="394" width="13.109375" style="162" customWidth="1"/>
    <col min="395" max="397" width="9.44140625" style="162" bestFit="1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13.4414062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3" width="9.77734375" style="162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4" width="5.88671875" style="162" customWidth="1"/>
    <col min="615" max="615" width="10" style="162" customWidth="1"/>
    <col min="616" max="616" width="9.5546875" style="162" customWidth="1"/>
    <col min="617" max="617" width="7.109375" style="162" customWidth="1"/>
    <col min="618" max="618" width="7.21875" style="162" customWidth="1"/>
    <col min="619" max="619" width="8.44140625" style="162" customWidth="1"/>
    <col min="620" max="620" width="8.88671875" style="162" customWidth="1"/>
    <col min="621" max="621" width="8.33203125" style="162" customWidth="1"/>
    <col min="622" max="622" width="9.21875" style="162" customWidth="1"/>
    <col min="623" max="623" width="7.109375" style="162" customWidth="1"/>
    <col min="624" max="624" width="7.6640625" style="162" customWidth="1"/>
    <col min="625" max="648" width="0" style="162" hidden="1" customWidth="1"/>
    <col min="649" max="649" width="9.109375" style="162" customWidth="1"/>
    <col min="650" max="650" width="13.109375" style="162" customWidth="1"/>
    <col min="651" max="653" width="9.44140625" style="162" bestFit="1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13.4414062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9" width="9.77734375" style="162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0" width="5.88671875" style="162" customWidth="1"/>
    <col min="871" max="871" width="10" style="162" customWidth="1"/>
    <col min="872" max="872" width="9.5546875" style="162" customWidth="1"/>
    <col min="873" max="873" width="7.109375" style="162" customWidth="1"/>
    <col min="874" max="874" width="7.21875" style="162" customWidth="1"/>
    <col min="875" max="875" width="8.44140625" style="162" customWidth="1"/>
    <col min="876" max="876" width="8.88671875" style="162" customWidth="1"/>
    <col min="877" max="877" width="8.33203125" style="162" customWidth="1"/>
    <col min="878" max="878" width="9.21875" style="162" customWidth="1"/>
    <col min="879" max="879" width="7.109375" style="162" customWidth="1"/>
    <col min="880" max="880" width="7.6640625" style="162" customWidth="1"/>
    <col min="881" max="904" width="0" style="162" hidden="1" customWidth="1"/>
    <col min="905" max="905" width="9.109375" style="162" customWidth="1"/>
    <col min="906" max="906" width="13.109375" style="162" customWidth="1"/>
    <col min="907" max="909" width="9.44140625" style="162" bestFit="1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13.4414062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5" width="9.77734375" style="162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6" width="5.88671875" style="162" customWidth="1"/>
    <col min="1127" max="1127" width="10" style="162" customWidth="1"/>
    <col min="1128" max="1128" width="9.5546875" style="162" customWidth="1"/>
    <col min="1129" max="1129" width="7.109375" style="162" customWidth="1"/>
    <col min="1130" max="1130" width="7.21875" style="162" customWidth="1"/>
    <col min="1131" max="1131" width="8.44140625" style="162" customWidth="1"/>
    <col min="1132" max="1132" width="8.88671875" style="162" customWidth="1"/>
    <col min="1133" max="1133" width="8.33203125" style="162" customWidth="1"/>
    <col min="1134" max="1134" width="9.21875" style="162" customWidth="1"/>
    <col min="1135" max="1135" width="7.109375" style="162" customWidth="1"/>
    <col min="1136" max="1136" width="7.6640625" style="162" customWidth="1"/>
    <col min="1137" max="1160" width="0" style="162" hidden="1" customWidth="1"/>
    <col min="1161" max="1161" width="9.109375" style="162" customWidth="1"/>
    <col min="1162" max="1162" width="13.109375" style="162" customWidth="1"/>
    <col min="1163" max="1165" width="9.44140625" style="162" bestFit="1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13.4414062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1" width="9.77734375" style="162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2" width="5.88671875" style="162" customWidth="1"/>
    <col min="1383" max="1383" width="10" style="162" customWidth="1"/>
    <col min="1384" max="1384" width="9.5546875" style="162" customWidth="1"/>
    <col min="1385" max="1385" width="7.109375" style="162" customWidth="1"/>
    <col min="1386" max="1386" width="7.21875" style="162" customWidth="1"/>
    <col min="1387" max="1387" width="8.44140625" style="162" customWidth="1"/>
    <col min="1388" max="1388" width="8.88671875" style="162" customWidth="1"/>
    <col min="1389" max="1389" width="8.33203125" style="162" customWidth="1"/>
    <col min="1390" max="1390" width="9.21875" style="162" customWidth="1"/>
    <col min="1391" max="1391" width="7.109375" style="162" customWidth="1"/>
    <col min="1392" max="1392" width="7.6640625" style="162" customWidth="1"/>
    <col min="1393" max="1416" width="0" style="162" hidden="1" customWidth="1"/>
    <col min="1417" max="1417" width="9.109375" style="162" customWidth="1"/>
    <col min="1418" max="1418" width="13.109375" style="162" customWidth="1"/>
    <col min="1419" max="1421" width="9.44140625" style="162" bestFit="1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13.4414062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7" width="9.77734375" style="162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38" width="5.88671875" style="162" customWidth="1"/>
    <col min="1639" max="1639" width="10" style="162" customWidth="1"/>
    <col min="1640" max="1640" width="9.5546875" style="162" customWidth="1"/>
    <col min="1641" max="1641" width="7.109375" style="162" customWidth="1"/>
    <col min="1642" max="1642" width="7.21875" style="162" customWidth="1"/>
    <col min="1643" max="1643" width="8.44140625" style="162" customWidth="1"/>
    <col min="1644" max="1644" width="8.88671875" style="162" customWidth="1"/>
    <col min="1645" max="1645" width="8.33203125" style="162" customWidth="1"/>
    <col min="1646" max="1646" width="9.21875" style="162" customWidth="1"/>
    <col min="1647" max="1647" width="7.109375" style="162" customWidth="1"/>
    <col min="1648" max="1648" width="7.6640625" style="162" customWidth="1"/>
    <col min="1649" max="1672" width="0" style="162" hidden="1" customWidth="1"/>
    <col min="1673" max="1673" width="9.109375" style="162" customWidth="1"/>
    <col min="1674" max="1674" width="13.109375" style="162" customWidth="1"/>
    <col min="1675" max="1677" width="9.44140625" style="162" bestFit="1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13.4414062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3" width="9.77734375" style="162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4" width="5.88671875" style="162" customWidth="1"/>
    <col min="1895" max="1895" width="10" style="162" customWidth="1"/>
    <col min="1896" max="1896" width="9.5546875" style="162" customWidth="1"/>
    <col min="1897" max="1897" width="7.109375" style="162" customWidth="1"/>
    <col min="1898" max="1898" width="7.21875" style="162" customWidth="1"/>
    <col min="1899" max="1899" width="8.44140625" style="162" customWidth="1"/>
    <col min="1900" max="1900" width="8.88671875" style="162" customWidth="1"/>
    <col min="1901" max="1901" width="8.33203125" style="162" customWidth="1"/>
    <col min="1902" max="1902" width="9.21875" style="162" customWidth="1"/>
    <col min="1903" max="1903" width="7.109375" style="162" customWidth="1"/>
    <col min="1904" max="1904" width="7.6640625" style="162" customWidth="1"/>
    <col min="1905" max="1928" width="0" style="162" hidden="1" customWidth="1"/>
    <col min="1929" max="1929" width="9.109375" style="162" customWidth="1"/>
    <col min="1930" max="1930" width="13.109375" style="162" customWidth="1"/>
    <col min="1931" max="1933" width="9.44140625" style="162" bestFit="1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13.4414062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9" width="9.77734375" style="162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0" width="5.88671875" style="162" customWidth="1"/>
    <col min="2151" max="2151" width="10" style="162" customWidth="1"/>
    <col min="2152" max="2152" width="9.5546875" style="162" customWidth="1"/>
    <col min="2153" max="2153" width="7.109375" style="162" customWidth="1"/>
    <col min="2154" max="2154" width="7.21875" style="162" customWidth="1"/>
    <col min="2155" max="2155" width="8.44140625" style="162" customWidth="1"/>
    <col min="2156" max="2156" width="8.88671875" style="162" customWidth="1"/>
    <col min="2157" max="2157" width="8.33203125" style="162" customWidth="1"/>
    <col min="2158" max="2158" width="9.21875" style="162" customWidth="1"/>
    <col min="2159" max="2159" width="7.109375" style="162" customWidth="1"/>
    <col min="2160" max="2160" width="7.6640625" style="162" customWidth="1"/>
    <col min="2161" max="2184" width="0" style="162" hidden="1" customWidth="1"/>
    <col min="2185" max="2185" width="9.109375" style="162" customWidth="1"/>
    <col min="2186" max="2186" width="13.109375" style="162" customWidth="1"/>
    <col min="2187" max="2189" width="9.44140625" style="162" bestFit="1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13.4414062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5" width="9.77734375" style="162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6" width="5.88671875" style="162" customWidth="1"/>
    <col min="2407" max="2407" width="10" style="162" customWidth="1"/>
    <col min="2408" max="2408" width="9.5546875" style="162" customWidth="1"/>
    <col min="2409" max="2409" width="7.109375" style="162" customWidth="1"/>
    <col min="2410" max="2410" width="7.21875" style="162" customWidth="1"/>
    <col min="2411" max="2411" width="8.44140625" style="162" customWidth="1"/>
    <col min="2412" max="2412" width="8.88671875" style="162" customWidth="1"/>
    <col min="2413" max="2413" width="8.33203125" style="162" customWidth="1"/>
    <col min="2414" max="2414" width="9.21875" style="162" customWidth="1"/>
    <col min="2415" max="2415" width="7.109375" style="162" customWidth="1"/>
    <col min="2416" max="2416" width="7.6640625" style="162" customWidth="1"/>
    <col min="2417" max="2440" width="0" style="162" hidden="1" customWidth="1"/>
    <col min="2441" max="2441" width="9.109375" style="162" customWidth="1"/>
    <col min="2442" max="2442" width="13.109375" style="162" customWidth="1"/>
    <col min="2443" max="2445" width="9.44140625" style="162" bestFit="1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13.4414062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1" width="9.77734375" style="162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2" width="5.88671875" style="162" customWidth="1"/>
    <col min="2663" max="2663" width="10" style="162" customWidth="1"/>
    <col min="2664" max="2664" width="9.5546875" style="162" customWidth="1"/>
    <col min="2665" max="2665" width="7.109375" style="162" customWidth="1"/>
    <col min="2666" max="2666" width="7.21875" style="162" customWidth="1"/>
    <col min="2667" max="2667" width="8.44140625" style="162" customWidth="1"/>
    <col min="2668" max="2668" width="8.88671875" style="162" customWidth="1"/>
    <col min="2669" max="2669" width="8.33203125" style="162" customWidth="1"/>
    <col min="2670" max="2670" width="9.21875" style="162" customWidth="1"/>
    <col min="2671" max="2671" width="7.109375" style="162" customWidth="1"/>
    <col min="2672" max="2672" width="7.6640625" style="162" customWidth="1"/>
    <col min="2673" max="2696" width="0" style="162" hidden="1" customWidth="1"/>
    <col min="2697" max="2697" width="9.109375" style="162" customWidth="1"/>
    <col min="2698" max="2698" width="13.109375" style="162" customWidth="1"/>
    <col min="2699" max="2701" width="9.44140625" style="162" bestFit="1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13.4414062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7" width="9.77734375" style="162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18" width="5.88671875" style="162" customWidth="1"/>
    <col min="2919" max="2919" width="10" style="162" customWidth="1"/>
    <col min="2920" max="2920" width="9.5546875" style="162" customWidth="1"/>
    <col min="2921" max="2921" width="7.109375" style="162" customWidth="1"/>
    <col min="2922" max="2922" width="7.21875" style="162" customWidth="1"/>
    <col min="2923" max="2923" width="8.44140625" style="162" customWidth="1"/>
    <col min="2924" max="2924" width="8.88671875" style="162" customWidth="1"/>
    <col min="2925" max="2925" width="8.33203125" style="162" customWidth="1"/>
    <col min="2926" max="2926" width="9.21875" style="162" customWidth="1"/>
    <col min="2927" max="2927" width="7.109375" style="162" customWidth="1"/>
    <col min="2928" max="2928" width="7.6640625" style="162" customWidth="1"/>
    <col min="2929" max="2952" width="0" style="162" hidden="1" customWidth="1"/>
    <col min="2953" max="2953" width="9.109375" style="162" customWidth="1"/>
    <col min="2954" max="2954" width="13.109375" style="162" customWidth="1"/>
    <col min="2955" max="2957" width="9.44140625" style="162" bestFit="1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13.4414062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3" width="9.77734375" style="162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4" width="5.88671875" style="162" customWidth="1"/>
    <col min="3175" max="3175" width="10" style="162" customWidth="1"/>
    <col min="3176" max="3176" width="9.5546875" style="162" customWidth="1"/>
    <col min="3177" max="3177" width="7.109375" style="162" customWidth="1"/>
    <col min="3178" max="3178" width="7.21875" style="162" customWidth="1"/>
    <col min="3179" max="3179" width="8.44140625" style="162" customWidth="1"/>
    <col min="3180" max="3180" width="8.88671875" style="162" customWidth="1"/>
    <col min="3181" max="3181" width="8.33203125" style="162" customWidth="1"/>
    <col min="3182" max="3182" width="9.21875" style="162" customWidth="1"/>
    <col min="3183" max="3183" width="7.109375" style="162" customWidth="1"/>
    <col min="3184" max="3184" width="7.6640625" style="162" customWidth="1"/>
    <col min="3185" max="3208" width="0" style="162" hidden="1" customWidth="1"/>
    <col min="3209" max="3209" width="9.109375" style="162" customWidth="1"/>
    <col min="3210" max="3210" width="13.109375" style="162" customWidth="1"/>
    <col min="3211" max="3213" width="9.44140625" style="162" bestFit="1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13.4414062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9" width="9.77734375" style="162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0" width="5.88671875" style="162" customWidth="1"/>
    <col min="3431" max="3431" width="10" style="162" customWidth="1"/>
    <col min="3432" max="3432" width="9.5546875" style="162" customWidth="1"/>
    <col min="3433" max="3433" width="7.109375" style="162" customWidth="1"/>
    <col min="3434" max="3434" width="7.21875" style="162" customWidth="1"/>
    <col min="3435" max="3435" width="8.44140625" style="162" customWidth="1"/>
    <col min="3436" max="3436" width="8.88671875" style="162" customWidth="1"/>
    <col min="3437" max="3437" width="8.33203125" style="162" customWidth="1"/>
    <col min="3438" max="3438" width="9.21875" style="162" customWidth="1"/>
    <col min="3439" max="3439" width="7.109375" style="162" customWidth="1"/>
    <col min="3440" max="3440" width="7.6640625" style="162" customWidth="1"/>
    <col min="3441" max="3464" width="0" style="162" hidden="1" customWidth="1"/>
    <col min="3465" max="3465" width="9.109375" style="162" customWidth="1"/>
    <col min="3466" max="3466" width="13.109375" style="162" customWidth="1"/>
    <col min="3467" max="3469" width="9.44140625" style="162" bestFit="1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13.4414062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5" width="9.77734375" style="162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6" width="5.88671875" style="162" customWidth="1"/>
    <col min="3687" max="3687" width="10" style="162" customWidth="1"/>
    <col min="3688" max="3688" width="9.5546875" style="162" customWidth="1"/>
    <col min="3689" max="3689" width="7.109375" style="162" customWidth="1"/>
    <col min="3690" max="3690" width="7.21875" style="162" customWidth="1"/>
    <col min="3691" max="3691" width="8.44140625" style="162" customWidth="1"/>
    <col min="3692" max="3692" width="8.88671875" style="162" customWidth="1"/>
    <col min="3693" max="3693" width="8.33203125" style="162" customWidth="1"/>
    <col min="3694" max="3694" width="9.21875" style="162" customWidth="1"/>
    <col min="3695" max="3695" width="7.109375" style="162" customWidth="1"/>
    <col min="3696" max="3696" width="7.6640625" style="162" customWidth="1"/>
    <col min="3697" max="3720" width="0" style="162" hidden="1" customWidth="1"/>
    <col min="3721" max="3721" width="9.109375" style="162" customWidth="1"/>
    <col min="3722" max="3722" width="13.109375" style="162" customWidth="1"/>
    <col min="3723" max="3725" width="9.44140625" style="162" bestFit="1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13.4414062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1" width="9.77734375" style="162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2" width="5.88671875" style="162" customWidth="1"/>
    <col min="3943" max="3943" width="10" style="162" customWidth="1"/>
    <col min="3944" max="3944" width="9.5546875" style="162" customWidth="1"/>
    <col min="3945" max="3945" width="7.109375" style="162" customWidth="1"/>
    <col min="3946" max="3946" width="7.21875" style="162" customWidth="1"/>
    <col min="3947" max="3947" width="8.44140625" style="162" customWidth="1"/>
    <col min="3948" max="3948" width="8.88671875" style="162" customWidth="1"/>
    <col min="3949" max="3949" width="8.33203125" style="162" customWidth="1"/>
    <col min="3950" max="3950" width="9.21875" style="162" customWidth="1"/>
    <col min="3951" max="3951" width="7.109375" style="162" customWidth="1"/>
    <col min="3952" max="3952" width="7.6640625" style="162" customWidth="1"/>
    <col min="3953" max="3976" width="0" style="162" hidden="1" customWidth="1"/>
    <col min="3977" max="3977" width="9.109375" style="162" customWidth="1"/>
    <col min="3978" max="3978" width="13.109375" style="162" customWidth="1"/>
    <col min="3979" max="3981" width="9.44140625" style="162" bestFit="1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13.4414062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7" width="9.77734375" style="162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198" width="5.88671875" style="162" customWidth="1"/>
    <col min="4199" max="4199" width="10" style="162" customWidth="1"/>
    <col min="4200" max="4200" width="9.5546875" style="162" customWidth="1"/>
    <col min="4201" max="4201" width="7.109375" style="162" customWidth="1"/>
    <col min="4202" max="4202" width="7.21875" style="162" customWidth="1"/>
    <col min="4203" max="4203" width="8.44140625" style="162" customWidth="1"/>
    <col min="4204" max="4204" width="8.88671875" style="162" customWidth="1"/>
    <col min="4205" max="4205" width="8.33203125" style="162" customWidth="1"/>
    <col min="4206" max="4206" width="9.21875" style="162" customWidth="1"/>
    <col min="4207" max="4207" width="7.109375" style="162" customWidth="1"/>
    <col min="4208" max="4208" width="7.6640625" style="162" customWidth="1"/>
    <col min="4209" max="4232" width="0" style="162" hidden="1" customWidth="1"/>
    <col min="4233" max="4233" width="9.109375" style="162" customWidth="1"/>
    <col min="4234" max="4234" width="13.109375" style="162" customWidth="1"/>
    <col min="4235" max="4237" width="9.44140625" style="162" bestFit="1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13.4414062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3" width="9.77734375" style="162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4" width="5.88671875" style="162" customWidth="1"/>
    <col min="4455" max="4455" width="10" style="162" customWidth="1"/>
    <col min="4456" max="4456" width="9.5546875" style="162" customWidth="1"/>
    <col min="4457" max="4457" width="7.109375" style="162" customWidth="1"/>
    <col min="4458" max="4458" width="7.21875" style="162" customWidth="1"/>
    <col min="4459" max="4459" width="8.44140625" style="162" customWidth="1"/>
    <col min="4460" max="4460" width="8.88671875" style="162" customWidth="1"/>
    <col min="4461" max="4461" width="8.33203125" style="162" customWidth="1"/>
    <col min="4462" max="4462" width="9.21875" style="162" customWidth="1"/>
    <col min="4463" max="4463" width="7.109375" style="162" customWidth="1"/>
    <col min="4464" max="4464" width="7.6640625" style="162" customWidth="1"/>
    <col min="4465" max="4488" width="0" style="162" hidden="1" customWidth="1"/>
    <col min="4489" max="4489" width="9.109375" style="162" customWidth="1"/>
    <col min="4490" max="4490" width="13.109375" style="162" customWidth="1"/>
    <col min="4491" max="4493" width="9.44140625" style="162" bestFit="1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13.4414062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9" width="9.77734375" style="162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0" width="5.88671875" style="162" customWidth="1"/>
    <col min="4711" max="4711" width="10" style="162" customWidth="1"/>
    <col min="4712" max="4712" width="9.5546875" style="162" customWidth="1"/>
    <col min="4713" max="4713" width="7.109375" style="162" customWidth="1"/>
    <col min="4714" max="4714" width="7.21875" style="162" customWidth="1"/>
    <col min="4715" max="4715" width="8.44140625" style="162" customWidth="1"/>
    <col min="4716" max="4716" width="8.88671875" style="162" customWidth="1"/>
    <col min="4717" max="4717" width="8.33203125" style="162" customWidth="1"/>
    <col min="4718" max="4718" width="9.21875" style="162" customWidth="1"/>
    <col min="4719" max="4719" width="7.109375" style="162" customWidth="1"/>
    <col min="4720" max="4720" width="7.6640625" style="162" customWidth="1"/>
    <col min="4721" max="4744" width="0" style="162" hidden="1" customWidth="1"/>
    <col min="4745" max="4745" width="9.109375" style="162" customWidth="1"/>
    <col min="4746" max="4746" width="13.109375" style="162" customWidth="1"/>
    <col min="4747" max="4749" width="9.44140625" style="162" bestFit="1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13.4414062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5" width="9.77734375" style="162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6" width="5.88671875" style="162" customWidth="1"/>
    <col min="4967" max="4967" width="10" style="162" customWidth="1"/>
    <col min="4968" max="4968" width="9.5546875" style="162" customWidth="1"/>
    <col min="4969" max="4969" width="7.109375" style="162" customWidth="1"/>
    <col min="4970" max="4970" width="7.21875" style="162" customWidth="1"/>
    <col min="4971" max="4971" width="8.44140625" style="162" customWidth="1"/>
    <col min="4972" max="4972" width="8.88671875" style="162" customWidth="1"/>
    <col min="4973" max="4973" width="8.33203125" style="162" customWidth="1"/>
    <col min="4974" max="4974" width="9.21875" style="162" customWidth="1"/>
    <col min="4975" max="4975" width="7.109375" style="162" customWidth="1"/>
    <col min="4976" max="4976" width="7.6640625" style="162" customWidth="1"/>
    <col min="4977" max="5000" width="0" style="162" hidden="1" customWidth="1"/>
    <col min="5001" max="5001" width="9.109375" style="162" customWidth="1"/>
    <col min="5002" max="5002" width="13.109375" style="162" customWidth="1"/>
    <col min="5003" max="5005" width="9.44140625" style="162" bestFit="1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13.4414062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1" width="9.77734375" style="162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2" width="5.88671875" style="162" customWidth="1"/>
    <col min="5223" max="5223" width="10" style="162" customWidth="1"/>
    <col min="5224" max="5224" width="9.5546875" style="162" customWidth="1"/>
    <col min="5225" max="5225" width="7.109375" style="162" customWidth="1"/>
    <col min="5226" max="5226" width="7.21875" style="162" customWidth="1"/>
    <col min="5227" max="5227" width="8.44140625" style="162" customWidth="1"/>
    <col min="5228" max="5228" width="8.88671875" style="162" customWidth="1"/>
    <col min="5229" max="5229" width="8.33203125" style="162" customWidth="1"/>
    <col min="5230" max="5230" width="9.21875" style="162" customWidth="1"/>
    <col min="5231" max="5231" width="7.109375" style="162" customWidth="1"/>
    <col min="5232" max="5232" width="7.6640625" style="162" customWidth="1"/>
    <col min="5233" max="5256" width="0" style="162" hidden="1" customWidth="1"/>
    <col min="5257" max="5257" width="9.109375" style="162" customWidth="1"/>
    <col min="5258" max="5258" width="13.109375" style="162" customWidth="1"/>
    <col min="5259" max="5261" width="9.44140625" style="162" bestFit="1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13.4414062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7" width="9.77734375" style="162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78" width="5.88671875" style="162" customWidth="1"/>
    <col min="5479" max="5479" width="10" style="162" customWidth="1"/>
    <col min="5480" max="5480" width="9.5546875" style="162" customWidth="1"/>
    <col min="5481" max="5481" width="7.109375" style="162" customWidth="1"/>
    <col min="5482" max="5482" width="7.21875" style="162" customWidth="1"/>
    <col min="5483" max="5483" width="8.44140625" style="162" customWidth="1"/>
    <col min="5484" max="5484" width="8.88671875" style="162" customWidth="1"/>
    <col min="5485" max="5485" width="8.33203125" style="162" customWidth="1"/>
    <col min="5486" max="5486" width="9.21875" style="162" customWidth="1"/>
    <col min="5487" max="5487" width="7.109375" style="162" customWidth="1"/>
    <col min="5488" max="5488" width="7.6640625" style="162" customWidth="1"/>
    <col min="5489" max="5512" width="0" style="162" hidden="1" customWidth="1"/>
    <col min="5513" max="5513" width="9.109375" style="162" customWidth="1"/>
    <col min="5514" max="5514" width="13.109375" style="162" customWidth="1"/>
    <col min="5515" max="5517" width="9.44140625" style="162" bestFit="1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13.4414062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3" width="9.77734375" style="162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4" width="5.88671875" style="162" customWidth="1"/>
    <col min="5735" max="5735" width="10" style="162" customWidth="1"/>
    <col min="5736" max="5736" width="9.5546875" style="162" customWidth="1"/>
    <col min="5737" max="5737" width="7.109375" style="162" customWidth="1"/>
    <col min="5738" max="5738" width="7.21875" style="162" customWidth="1"/>
    <col min="5739" max="5739" width="8.44140625" style="162" customWidth="1"/>
    <col min="5740" max="5740" width="8.88671875" style="162" customWidth="1"/>
    <col min="5741" max="5741" width="8.33203125" style="162" customWidth="1"/>
    <col min="5742" max="5742" width="9.21875" style="162" customWidth="1"/>
    <col min="5743" max="5743" width="7.109375" style="162" customWidth="1"/>
    <col min="5744" max="5744" width="7.6640625" style="162" customWidth="1"/>
    <col min="5745" max="5768" width="0" style="162" hidden="1" customWidth="1"/>
    <col min="5769" max="5769" width="9.109375" style="162" customWidth="1"/>
    <col min="5770" max="5770" width="13.109375" style="162" customWidth="1"/>
    <col min="5771" max="5773" width="9.44140625" style="162" bestFit="1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13.4414062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9" width="9.77734375" style="162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0" width="5.88671875" style="162" customWidth="1"/>
    <col min="5991" max="5991" width="10" style="162" customWidth="1"/>
    <col min="5992" max="5992" width="9.5546875" style="162" customWidth="1"/>
    <col min="5993" max="5993" width="7.109375" style="162" customWidth="1"/>
    <col min="5994" max="5994" width="7.21875" style="162" customWidth="1"/>
    <col min="5995" max="5995" width="8.44140625" style="162" customWidth="1"/>
    <col min="5996" max="5996" width="8.88671875" style="162" customWidth="1"/>
    <col min="5997" max="5997" width="8.33203125" style="162" customWidth="1"/>
    <col min="5998" max="5998" width="9.21875" style="162" customWidth="1"/>
    <col min="5999" max="5999" width="7.109375" style="162" customWidth="1"/>
    <col min="6000" max="6000" width="7.6640625" style="162" customWidth="1"/>
    <col min="6001" max="6024" width="0" style="162" hidden="1" customWidth="1"/>
    <col min="6025" max="6025" width="9.109375" style="162" customWidth="1"/>
    <col min="6026" max="6026" width="13.109375" style="162" customWidth="1"/>
    <col min="6027" max="6029" width="9.44140625" style="162" bestFit="1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13.4414062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5" width="9.77734375" style="162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6" width="5.88671875" style="162" customWidth="1"/>
    <col min="6247" max="6247" width="10" style="162" customWidth="1"/>
    <col min="6248" max="6248" width="9.5546875" style="162" customWidth="1"/>
    <col min="6249" max="6249" width="7.109375" style="162" customWidth="1"/>
    <col min="6250" max="6250" width="7.21875" style="162" customWidth="1"/>
    <col min="6251" max="6251" width="8.44140625" style="162" customWidth="1"/>
    <col min="6252" max="6252" width="8.88671875" style="162" customWidth="1"/>
    <col min="6253" max="6253" width="8.33203125" style="162" customWidth="1"/>
    <col min="6254" max="6254" width="9.21875" style="162" customWidth="1"/>
    <col min="6255" max="6255" width="7.109375" style="162" customWidth="1"/>
    <col min="6256" max="6256" width="7.6640625" style="162" customWidth="1"/>
    <col min="6257" max="6280" width="0" style="162" hidden="1" customWidth="1"/>
    <col min="6281" max="6281" width="9.109375" style="162" customWidth="1"/>
    <col min="6282" max="6282" width="13.109375" style="162" customWidth="1"/>
    <col min="6283" max="6285" width="9.44140625" style="162" bestFit="1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13.4414062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1" width="9.77734375" style="162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2" width="5.88671875" style="162" customWidth="1"/>
    <col min="6503" max="6503" width="10" style="162" customWidth="1"/>
    <col min="6504" max="6504" width="9.5546875" style="162" customWidth="1"/>
    <col min="6505" max="6505" width="7.109375" style="162" customWidth="1"/>
    <col min="6506" max="6506" width="7.21875" style="162" customWidth="1"/>
    <col min="6507" max="6507" width="8.44140625" style="162" customWidth="1"/>
    <col min="6508" max="6508" width="8.88671875" style="162" customWidth="1"/>
    <col min="6509" max="6509" width="8.33203125" style="162" customWidth="1"/>
    <col min="6510" max="6510" width="9.21875" style="162" customWidth="1"/>
    <col min="6511" max="6511" width="7.109375" style="162" customWidth="1"/>
    <col min="6512" max="6512" width="7.6640625" style="162" customWidth="1"/>
    <col min="6513" max="6536" width="0" style="162" hidden="1" customWidth="1"/>
    <col min="6537" max="6537" width="9.109375" style="162" customWidth="1"/>
    <col min="6538" max="6538" width="13.109375" style="162" customWidth="1"/>
    <col min="6539" max="6541" width="9.44140625" style="162" bestFit="1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13.4414062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7" width="9.77734375" style="162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58" width="5.88671875" style="162" customWidth="1"/>
    <col min="6759" max="6759" width="10" style="162" customWidth="1"/>
    <col min="6760" max="6760" width="9.5546875" style="162" customWidth="1"/>
    <col min="6761" max="6761" width="7.109375" style="162" customWidth="1"/>
    <col min="6762" max="6762" width="7.21875" style="162" customWidth="1"/>
    <col min="6763" max="6763" width="8.44140625" style="162" customWidth="1"/>
    <col min="6764" max="6764" width="8.88671875" style="162" customWidth="1"/>
    <col min="6765" max="6765" width="8.33203125" style="162" customWidth="1"/>
    <col min="6766" max="6766" width="9.21875" style="162" customWidth="1"/>
    <col min="6767" max="6767" width="7.109375" style="162" customWidth="1"/>
    <col min="6768" max="6768" width="7.6640625" style="162" customWidth="1"/>
    <col min="6769" max="6792" width="0" style="162" hidden="1" customWidth="1"/>
    <col min="6793" max="6793" width="9.109375" style="162" customWidth="1"/>
    <col min="6794" max="6794" width="13.109375" style="162" customWidth="1"/>
    <col min="6795" max="6797" width="9.44140625" style="162" bestFit="1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13.4414062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3" width="9.77734375" style="162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4" width="5.88671875" style="162" customWidth="1"/>
    <col min="7015" max="7015" width="10" style="162" customWidth="1"/>
    <col min="7016" max="7016" width="9.5546875" style="162" customWidth="1"/>
    <col min="7017" max="7017" width="7.109375" style="162" customWidth="1"/>
    <col min="7018" max="7018" width="7.21875" style="162" customWidth="1"/>
    <col min="7019" max="7019" width="8.44140625" style="162" customWidth="1"/>
    <col min="7020" max="7020" width="8.88671875" style="162" customWidth="1"/>
    <col min="7021" max="7021" width="8.33203125" style="162" customWidth="1"/>
    <col min="7022" max="7022" width="9.21875" style="162" customWidth="1"/>
    <col min="7023" max="7023" width="7.109375" style="162" customWidth="1"/>
    <col min="7024" max="7024" width="7.6640625" style="162" customWidth="1"/>
    <col min="7025" max="7048" width="0" style="162" hidden="1" customWidth="1"/>
    <col min="7049" max="7049" width="9.109375" style="162" customWidth="1"/>
    <col min="7050" max="7050" width="13.109375" style="162" customWidth="1"/>
    <col min="7051" max="7053" width="9.44140625" style="162" bestFit="1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13.4414062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9" width="9.77734375" style="162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0" width="5.88671875" style="162" customWidth="1"/>
    <col min="7271" max="7271" width="10" style="162" customWidth="1"/>
    <col min="7272" max="7272" width="9.5546875" style="162" customWidth="1"/>
    <col min="7273" max="7273" width="7.109375" style="162" customWidth="1"/>
    <col min="7274" max="7274" width="7.21875" style="162" customWidth="1"/>
    <col min="7275" max="7275" width="8.44140625" style="162" customWidth="1"/>
    <col min="7276" max="7276" width="8.88671875" style="162" customWidth="1"/>
    <col min="7277" max="7277" width="8.33203125" style="162" customWidth="1"/>
    <col min="7278" max="7278" width="9.21875" style="162" customWidth="1"/>
    <col min="7279" max="7279" width="7.109375" style="162" customWidth="1"/>
    <col min="7280" max="7280" width="7.6640625" style="162" customWidth="1"/>
    <col min="7281" max="7304" width="0" style="162" hidden="1" customWidth="1"/>
    <col min="7305" max="7305" width="9.109375" style="162" customWidth="1"/>
    <col min="7306" max="7306" width="13.109375" style="162" customWidth="1"/>
    <col min="7307" max="7309" width="9.44140625" style="162" bestFit="1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13.4414062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5" width="9.77734375" style="162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6" width="5.88671875" style="162" customWidth="1"/>
    <col min="7527" max="7527" width="10" style="162" customWidth="1"/>
    <col min="7528" max="7528" width="9.5546875" style="162" customWidth="1"/>
    <col min="7529" max="7529" width="7.109375" style="162" customWidth="1"/>
    <col min="7530" max="7530" width="7.21875" style="162" customWidth="1"/>
    <col min="7531" max="7531" width="8.44140625" style="162" customWidth="1"/>
    <col min="7532" max="7532" width="8.88671875" style="162" customWidth="1"/>
    <col min="7533" max="7533" width="8.33203125" style="162" customWidth="1"/>
    <col min="7534" max="7534" width="9.21875" style="162" customWidth="1"/>
    <col min="7535" max="7535" width="7.109375" style="162" customWidth="1"/>
    <col min="7536" max="7536" width="7.6640625" style="162" customWidth="1"/>
    <col min="7537" max="7560" width="0" style="162" hidden="1" customWidth="1"/>
    <col min="7561" max="7561" width="9.109375" style="162" customWidth="1"/>
    <col min="7562" max="7562" width="13.109375" style="162" customWidth="1"/>
    <col min="7563" max="7565" width="9.44140625" style="162" bestFit="1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13.4414062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1" width="9.77734375" style="162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2" width="5.88671875" style="162" customWidth="1"/>
    <col min="7783" max="7783" width="10" style="162" customWidth="1"/>
    <col min="7784" max="7784" width="9.5546875" style="162" customWidth="1"/>
    <col min="7785" max="7785" width="7.109375" style="162" customWidth="1"/>
    <col min="7786" max="7786" width="7.21875" style="162" customWidth="1"/>
    <col min="7787" max="7787" width="8.44140625" style="162" customWidth="1"/>
    <col min="7788" max="7788" width="8.88671875" style="162" customWidth="1"/>
    <col min="7789" max="7789" width="8.33203125" style="162" customWidth="1"/>
    <col min="7790" max="7790" width="9.21875" style="162" customWidth="1"/>
    <col min="7791" max="7791" width="7.109375" style="162" customWidth="1"/>
    <col min="7792" max="7792" width="7.6640625" style="162" customWidth="1"/>
    <col min="7793" max="7816" width="0" style="162" hidden="1" customWidth="1"/>
    <col min="7817" max="7817" width="9.109375" style="162" customWidth="1"/>
    <col min="7818" max="7818" width="13.109375" style="162" customWidth="1"/>
    <col min="7819" max="7821" width="9.44140625" style="162" bestFit="1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13.4414062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7" width="9.77734375" style="162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38" width="5.88671875" style="162" customWidth="1"/>
    <col min="8039" max="8039" width="10" style="162" customWidth="1"/>
    <col min="8040" max="8040" width="9.5546875" style="162" customWidth="1"/>
    <col min="8041" max="8041" width="7.109375" style="162" customWidth="1"/>
    <col min="8042" max="8042" width="7.21875" style="162" customWidth="1"/>
    <col min="8043" max="8043" width="8.44140625" style="162" customWidth="1"/>
    <col min="8044" max="8044" width="8.88671875" style="162" customWidth="1"/>
    <col min="8045" max="8045" width="8.33203125" style="162" customWidth="1"/>
    <col min="8046" max="8046" width="9.21875" style="162" customWidth="1"/>
    <col min="8047" max="8047" width="7.109375" style="162" customWidth="1"/>
    <col min="8048" max="8048" width="7.6640625" style="162" customWidth="1"/>
    <col min="8049" max="8072" width="0" style="162" hidden="1" customWidth="1"/>
    <col min="8073" max="8073" width="9.109375" style="162" customWidth="1"/>
    <col min="8074" max="8074" width="13.109375" style="162" customWidth="1"/>
    <col min="8075" max="8077" width="9.44140625" style="162" bestFit="1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13.4414062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3" width="9.77734375" style="162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4" width="5.88671875" style="162" customWidth="1"/>
    <col min="8295" max="8295" width="10" style="162" customWidth="1"/>
    <col min="8296" max="8296" width="9.5546875" style="162" customWidth="1"/>
    <col min="8297" max="8297" width="7.109375" style="162" customWidth="1"/>
    <col min="8298" max="8298" width="7.21875" style="162" customWidth="1"/>
    <col min="8299" max="8299" width="8.44140625" style="162" customWidth="1"/>
    <col min="8300" max="8300" width="8.88671875" style="162" customWidth="1"/>
    <col min="8301" max="8301" width="8.33203125" style="162" customWidth="1"/>
    <col min="8302" max="8302" width="9.21875" style="162" customWidth="1"/>
    <col min="8303" max="8303" width="7.109375" style="162" customWidth="1"/>
    <col min="8304" max="8304" width="7.6640625" style="162" customWidth="1"/>
    <col min="8305" max="8328" width="0" style="162" hidden="1" customWidth="1"/>
    <col min="8329" max="8329" width="9.109375" style="162" customWidth="1"/>
    <col min="8330" max="8330" width="13.109375" style="162" customWidth="1"/>
    <col min="8331" max="8333" width="9.44140625" style="162" bestFit="1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13.4414062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9" width="9.77734375" style="162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0" width="5.88671875" style="162" customWidth="1"/>
    <col min="8551" max="8551" width="10" style="162" customWidth="1"/>
    <col min="8552" max="8552" width="9.5546875" style="162" customWidth="1"/>
    <col min="8553" max="8553" width="7.109375" style="162" customWidth="1"/>
    <col min="8554" max="8554" width="7.21875" style="162" customWidth="1"/>
    <col min="8555" max="8555" width="8.44140625" style="162" customWidth="1"/>
    <col min="8556" max="8556" width="8.88671875" style="162" customWidth="1"/>
    <col min="8557" max="8557" width="8.33203125" style="162" customWidth="1"/>
    <col min="8558" max="8558" width="9.21875" style="162" customWidth="1"/>
    <col min="8559" max="8559" width="7.109375" style="162" customWidth="1"/>
    <col min="8560" max="8560" width="7.6640625" style="162" customWidth="1"/>
    <col min="8561" max="8584" width="0" style="162" hidden="1" customWidth="1"/>
    <col min="8585" max="8585" width="9.109375" style="162" customWidth="1"/>
    <col min="8586" max="8586" width="13.109375" style="162" customWidth="1"/>
    <col min="8587" max="8589" width="9.44140625" style="162" bestFit="1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13.4414062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5" width="9.77734375" style="162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6" width="5.88671875" style="162" customWidth="1"/>
    <col min="8807" max="8807" width="10" style="162" customWidth="1"/>
    <col min="8808" max="8808" width="9.5546875" style="162" customWidth="1"/>
    <col min="8809" max="8809" width="7.109375" style="162" customWidth="1"/>
    <col min="8810" max="8810" width="7.21875" style="162" customWidth="1"/>
    <col min="8811" max="8811" width="8.44140625" style="162" customWidth="1"/>
    <col min="8812" max="8812" width="8.88671875" style="162" customWidth="1"/>
    <col min="8813" max="8813" width="8.33203125" style="162" customWidth="1"/>
    <col min="8814" max="8814" width="9.21875" style="162" customWidth="1"/>
    <col min="8815" max="8815" width="7.109375" style="162" customWidth="1"/>
    <col min="8816" max="8816" width="7.6640625" style="162" customWidth="1"/>
    <col min="8817" max="8840" width="0" style="162" hidden="1" customWidth="1"/>
    <col min="8841" max="8841" width="9.109375" style="162" customWidth="1"/>
    <col min="8842" max="8842" width="13.109375" style="162" customWidth="1"/>
    <col min="8843" max="8845" width="9.44140625" style="162" bestFit="1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13.4414062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1" width="9.77734375" style="162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2" width="5.88671875" style="162" customWidth="1"/>
    <col min="9063" max="9063" width="10" style="162" customWidth="1"/>
    <col min="9064" max="9064" width="9.5546875" style="162" customWidth="1"/>
    <col min="9065" max="9065" width="7.109375" style="162" customWidth="1"/>
    <col min="9066" max="9066" width="7.21875" style="162" customWidth="1"/>
    <col min="9067" max="9067" width="8.44140625" style="162" customWidth="1"/>
    <col min="9068" max="9068" width="8.88671875" style="162" customWidth="1"/>
    <col min="9069" max="9069" width="8.33203125" style="162" customWidth="1"/>
    <col min="9070" max="9070" width="9.21875" style="162" customWidth="1"/>
    <col min="9071" max="9071" width="7.109375" style="162" customWidth="1"/>
    <col min="9072" max="9072" width="7.6640625" style="162" customWidth="1"/>
    <col min="9073" max="9096" width="0" style="162" hidden="1" customWidth="1"/>
    <col min="9097" max="9097" width="9.109375" style="162" customWidth="1"/>
    <col min="9098" max="9098" width="13.109375" style="162" customWidth="1"/>
    <col min="9099" max="9101" width="9.44140625" style="162" bestFit="1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13.4414062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7" width="9.77734375" style="162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18" width="5.88671875" style="162" customWidth="1"/>
    <col min="9319" max="9319" width="10" style="162" customWidth="1"/>
    <col min="9320" max="9320" width="9.5546875" style="162" customWidth="1"/>
    <col min="9321" max="9321" width="7.109375" style="162" customWidth="1"/>
    <col min="9322" max="9322" width="7.21875" style="162" customWidth="1"/>
    <col min="9323" max="9323" width="8.44140625" style="162" customWidth="1"/>
    <col min="9324" max="9324" width="8.88671875" style="162" customWidth="1"/>
    <col min="9325" max="9325" width="8.33203125" style="162" customWidth="1"/>
    <col min="9326" max="9326" width="9.21875" style="162" customWidth="1"/>
    <col min="9327" max="9327" width="7.109375" style="162" customWidth="1"/>
    <col min="9328" max="9328" width="7.6640625" style="162" customWidth="1"/>
    <col min="9329" max="9352" width="0" style="162" hidden="1" customWidth="1"/>
    <col min="9353" max="9353" width="9.109375" style="162" customWidth="1"/>
    <col min="9354" max="9354" width="13.109375" style="162" customWidth="1"/>
    <col min="9355" max="9357" width="9.44140625" style="162" bestFit="1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13.4414062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3" width="9.77734375" style="162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4" width="5.88671875" style="162" customWidth="1"/>
    <col min="9575" max="9575" width="10" style="162" customWidth="1"/>
    <col min="9576" max="9576" width="9.5546875" style="162" customWidth="1"/>
    <col min="9577" max="9577" width="7.109375" style="162" customWidth="1"/>
    <col min="9578" max="9578" width="7.21875" style="162" customWidth="1"/>
    <col min="9579" max="9579" width="8.44140625" style="162" customWidth="1"/>
    <col min="9580" max="9580" width="8.88671875" style="162" customWidth="1"/>
    <col min="9581" max="9581" width="8.33203125" style="162" customWidth="1"/>
    <col min="9582" max="9582" width="9.21875" style="162" customWidth="1"/>
    <col min="9583" max="9583" width="7.109375" style="162" customWidth="1"/>
    <col min="9584" max="9584" width="7.6640625" style="162" customWidth="1"/>
    <col min="9585" max="9608" width="0" style="162" hidden="1" customWidth="1"/>
    <col min="9609" max="9609" width="9.109375" style="162" customWidth="1"/>
    <col min="9610" max="9610" width="13.109375" style="162" customWidth="1"/>
    <col min="9611" max="9613" width="9.44140625" style="162" bestFit="1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13.4414062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9" width="9.77734375" style="162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0" width="5.88671875" style="162" customWidth="1"/>
    <col min="9831" max="9831" width="10" style="162" customWidth="1"/>
    <col min="9832" max="9832" width="9.5546875" style="162" customWidth="1"/>
    <col min="9833" max="9833" width="7.109375" style="162" customWidth="1"/>
    <col min="9834" max="9834" width="7.21875" style="162" customWidth="1"/>
    <col min="9835" max="9835" width="8.44140625" style="162" customWidth="1"/>
    <col min="9836" max="9836" width="8.88671875" style="162" customWidth="1"/>
    <col min="9837" max="9837" width="8.33203125" style="162" customWidth="1"/>
    <col min="9838" max="9838" width="9.21875" style="162" customWidth="1"/>
    <col min="9839" max="9839" width="7.109375" style="162" customWidth="1"/>
    <col min="9840" max="9840" width="7.6640625" style="162" customWidth="1"/>
    <col min="9841" max="9864" width="0" style="162" hidden="1" customWidth="1"/>
    <col min="9865" max="9865" width="9.109375" style="162" customWidth="1"/>
    <col min="9866" max="9866" width="13.109375" style="162" customWidth="1"/>
    <col min="9867" max="9869" width="9.44140625" style="162" bestFit="1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13.4414062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5" width="9.77734375" style="162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6" width="5.88671875" style="162" customWidth="1"/>
    <col min="10087" max="10087" width="10" style="162" customWidth="1"/>
    <col min="10088" max="10088" width="9.5546875" style="162" customWidth="1"/>
    <col min="10089" max="10089" width="7.109375" style="162" customWidth="1"/>
    <col min="10090" max="10090" width="7.21875" style="162" customWidth="1"/>
    <col min="10091" max="10091" width="8.44140625" style="162" customWidth="1"/>
    <col min="10092" max="10092" width="8.88671875" style="162" customWidth="1"/>
    <col min="10093" max="10093" width="8.33203125" style="162" customWidth="1"/>
    <col min="10094" max="10094" width="9.21875" style="162" customWidth="1"/>
    <col min="10095" max="10095" width="7.109375" style="162" customWidth="1"/>
    <col min="10096" max="10096" width="7.6640625" style="162" customWidth="1"/>
    <col min="10097" max="10120" width="0" style="162" hidden="1" customWidth="1"/>
    <col min="10121" max="10121" width="9.109375" style="162" customWidth="1"/>
    <col min="10122" max="10122" width="13.109375" style="162" customWidth="1"/>
    <col min="10123" max="10125" width="9.44140625" style="162" bestFit="1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13.4414062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1" width="9.77734375" style="162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2" width="5.88671875" style="162" customWidth="1"/>
    <col min="10343" max="10343" width="10" style="162" customWidth="1"/>
    <col min="10344" max="10344" width="9.5546875" style="162" customWidth="1"/>
    <col min="10345" max="10345" width="7.109375" style="162" customWidth="1"/>
    <col min="10346" max="10346" width="7.21875" style="162" customWidth="1"/>
    <col min="10347" max="10347" width="8.44140625" style="162" customWidth="1"/>
    <col min="10348" max="10348" width="8.88671875" style="162" customWidth="1"/>
    <col min="10349" max="10349" width="8.33203125" style="162" customWidth="1"/>
    <col min="10350" max="10350" width="9.21875" style="162" customWidth="1"/>
    <col min="10351" max="10351" width="7.109375" style="162" customWidth="1"/>
    <col min="10352" max="10352" width="7.6640625" style="162" customWidth="1"/>
    <col min="10353" max="10376" width="0" style="162" hidden="1" customWidth="1"/>
    <col min="10377" max="10377" width="9.109375" style="162" customWidth="1"/>
    <col min="10378" max="10378" width="13.109375" style="162" customWidth="1"/>
    <col min="10379" max="10381" width="9.44140625" style="162" bestFit="1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13.4414062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7" width="9.77734375" style="162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598" width="5.88671875" style="162" customWidth="1"/>
    <col min="10599" max="10599" width="10" style="162" customWidth="1"/>
    <col min="10600" max="10600" width="9.5546875" style="162" customWidth="1"/>
    <col min="10601" max="10601" width="7.109375" style="162" customWidth="1"/>
    <col min="10602" max="10602" width="7.21875" style="162" customWidth="1"/>
    <col min="10603" max="10603" width="8.44140625" style="162" customWidth="1"/>
    <col min="10604" max="10604" width="8.88671875" style="162" customWidth="1"/>
    <col min="10605" max="10605" width="8.33203125" style="162" customWidth="1"/>
    <col min="10606" max="10606" width="9.21875" style="162" customWidth="1"/>
    <col min="10607" max="10607" width="7.109375" style="162" customWidth="1"/>
    <col min="10608" max="10608" width="7.6640625" style="162" customWidth="1"/>
    <col min="10609" max="10632" width="0" style="162" hidden="1" customWidth="1"/>
    <col min="10633" max="10633" width="9.109375" style="162" customWidth="1"/>
    <col min="10634" max="10634" width="13.109375" style="162" customWidth="1"/>
    <col min="10635" max="10637" width="9.44140625" style="162" bestFit="1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13.4414062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3" width="9.77734375" style="162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4" width="5.88671875" style="162" customWidth="1"/>
    <col min="10855" max="10855" width="10" style="162" customWidth="1"/>
    <col min="10856" max="10856" width="9.5546875" style="162" customWidth="1"/>
    <col min="10857" max="10857" width="7.109375" style="162" customWidth="1"/>
    <col min="10858" max="10858" width="7.21875" style="162" customWidth="1"/>
    <col min="10859" max="10859" width="8.44140625" style="162" customWidth="1"/>
    <col min="10860" max="10860" width="8.88671875" style="162" customWidth="1"/>
    <col min="10861" max="10861" width="8.33203125" style="162" customWidth="1"/>
    <col min="10862" max="10862" width="9.21875" style="162" customWidth="1"/>
    <col min="10863" max="10863" width="7.109375" style="162" customWidth="1"/>
    <col min="10864" max="10864" width="7.6640625" style="162" customWidth="1"/>
    <col min="10865" max="10888" width="0" style="162" hidden="1" customWidth="1"/>
    <col min="10889" max="10889" width="9.109375" style="162" customWidth="1"/>
    <col min="10890" max="10890" width="13.109375" style="162" customWidth="1"/>
    <col min="10891" max="10893" width="9.44140625" style="162" bestFit="1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13.4414062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9" width="9.77734375" style="162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0" width="5.88671875" style="162" customWidth="1"/>
    <col min="11111" max="11111" width="10" style="162" customWidth="1"/>
    <col min="11112" max="11112" width="9.5546875" style="162" customWidth="1"/>
    <col min="11113" max="11113" width="7.109375" style="162" customWidth="1"/>
    <col min="11114" max="11114" width="7.21875" style="162" customWidth="1"/>
    <col min="11115" max="11115" width="8.44140625" style="162" customWidth="1"/>
    <col min="11116" max="11116" width="8.88671875" style="162" customWidth="1"/>
    <col min="11117" max="11117" width="8.33203125" style="162" customWidth="1"/>
    <col min="11118" max="11118" width="9.21875" style="162" customWidth="1"/>
    <col min="11119" max="11119" width="7.109375" style="162" customWidth="1"/>
    <col min="11120" max="11120" width="7.6640625" style="162" customWidth="1"/>
    <col min="11121" max="11144" width="0" style="162" hidden="1" customWidth="1"/>
    <col min="11145" max="11145" width="9.109375" style="162" customWidth="1"/>
    <col min="11146" max="11146" width="13.109375" style="162" customWidth="1"/>
    <col min="11147" max="11149" width="9.44140625" style="162" bestFit="1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13.4414062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5" width="9.77734375" style="162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6" width="5.88671875" style="162" customWidth="1"/>
    <col min="11367" max="11367" width="10" style="162" customWidth="1"/>
    <col min="11368" max="11368" width="9.5546875" style="162" customWidth="1"/>
    <col min="11369" max="11369" width="7.109375" style="162" customWidth="1"/>
    <col min="11370" max="11370" width="7.21875" style="162" customWidth="1"/>
    <col min="11371" max="11371" width="8.44140625" style="162" customWidth="1"/>
    <col min="11372" max="11372" width="8.88671875" style="162" customWidth="1"/>
    <col min="11373" max="11373" width="8.33203125" style="162" customWidth="1"/>
    <col min="11374" max="11374" width="9.21875" style="162" customWidth="1"/>
    <col min="11375" max="11375" width="7.109375" style="162" customWidth="1"/>
    <col min="11376" max="11376" width="7.6640625" style="162" customWidth="1"/>
    <col min="11377" max="11400" width="0" style="162" hidden="1" customWidth="1"/>
    <col min="11401" max="11401" width="9.109375" style="162" customWidth="1"/>
    <col min="11402" max="11402" width="13.109375" style="162" customWidth="1"/>
    <col min="11403" max="11405" width="9.44140625" style="162" bestFit="1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13.4414062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1" width="9.77734375" style="162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2" width="5.88671875" style="162" customWidth="1"/>
    <col min="11623" max="11623" width="10" style="162" customWidth="1"/>
    <col min="11624" max="11624" width="9.5546875" style="162" customWidth="1"/>
    <col min="11625" max="11625" width="7.109375" style="162" customWidth="1"/>
    <col min="11626" max="11626" width="7.21875" style="162" customWidth="1"/>
    <col min="11627" max="11627" width="8.44140625" style="162" customWidth="1"/>
    <col min="11628" max="11628" width="8.88671875" style="162" customWidth="1"/>
    <col min="11629" max="11629" width="8.33203125" style="162" customWidth="1"/>
    <col min="11630" max="11630" width="9.21875" style="162" customWidth="1"/>
    <col min="11631" max="11631" width="7.109375" style="162" customWidth="1"/>
    <col min="11632" max="11632" width="7.6640625" style="162" customWidth="1"/>
    <col min="11633" max="11656" width="0" style="162" hidden="1" customWidth="1"/>
    <col min="11657" max="11657" width="9.109375" style="162" customWidth="1"/>
    <col min="11658" max="11658" width="13.109375" style="162" customWidth="1"/>
    <col min="11659" max="11661" width="9.44140625" style="162" bestFit="1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13.4414062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7" width="9.77734375" style="162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78" width="5.88671875" style="162" customWidth="1"/>
    <col min="11879" max="11879" width="10" style="162" customWidth="1"/>
    <col min="11880" max="11880" width="9.5546875" style="162" customWidth="1"/>
    <col min="11881" max="11881" width="7.109375" style="162" customWidth="1"/>
    <col min="11882" max="11882" width="7.21875" style="162" customWidth="1"/>
    <col min="11883" max="11883" width="8.44140625" style="162" customWidth="1"/>
    <col min="11884" max="11884" width="8.88671875" style="162" customWidth="1"/>
    <col min="11885" max="11885" width="8.33203125" style="162" customWidth="1"/>
    <col min="11886" max="11886" width="9.21875" style="162" customWidth="1"/>
    <col min="11887" max="11887" width="7.109375" style="162" customWidth="1"/>
    <col min="11888" max="11888" width="7.6640625" style="162" customWidth="1"/>
    <col min="11889" max="11912" width="0" style="162" hidden="1" customWidth="1"/>
    <col min="11913" max="11913" width="9.109375" style="162" customWidth="1"/>
    <col min="11914" max="11914" width="13.109375" style="162" customWidth="1"/>
    <col min="11915" max="11917" width="9.44140625" style="162" bestFit="1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13.4414062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3" width="9.77734375" style="162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4" width="5.88671875" style="162" customWidth="1"/>
    <col min="12135" max="12135" width="10" style="162" customWidth="1"/>
    <col min="12136" max="12136" width="9.5546875" style="162" customWidth="1"/>
    <col min="12137" max="12137" width="7.109375" style="162" customWidth="1"/>
    <col min="12138" max="12138" width="7.21875" style="162" customWidth="1"/>
    <col min="12139" max="12139" width="8.44140625" style="162" customWidth="1"/>
    <col min="12140" max="12140" width="8.88671875" style="162" customWidth="1"/>
    <col min="12141" max="12141" width="8.33203125" style="162" customWidth="1"/>
    <col min="12142" max="12142" width="9.21875" style="162" customWidth="1"/>
    <col min="12143" max="12143" width="7.109375" style="162" customWidth="1"/>
    <col min="12144" max="12144" width="7.6640625" style="162" customWidth="1"/>
    <col min="12145" max="12168" width="0" style="162" hidden="1" customWidth="1"/>
    <col min="12169" max="12169" width="9.109375" style="162" customWidth="1"/>
    <col min="12170" max="12170" width="13.109375" style="162" customWidth="1"/>
    <col min="12171" max="12173" width="9.44140625" style="162" bestFit="1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13.4414062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9" width="9.77734375" style="162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0" width="5.88671875" style="162" customWidth="1"/>
    <col min="12391" max="12391" width="10" style="162" customWidth="1"/>
    <col min="12392" max="12392" width="9.5546875" style="162" customWidth="1"/>
    <col min="12393" max="12393" width="7.109375" style="162" customWidth="1"/>
    <col min="12394" max="12394" width="7.21875" style="162" customWidth="1"/>
    <col min="12395" max="12395" width="8.44140625" style="162" customWidth="1"/>
    <col min="12396" max="12396" width="8.88671875" style="162" customWidth="1"/>
    <col min="12397" max="12397" width="8.33203125" style="162" customWidth="1"/>
    <col min="12398" max="12398" width="9.21875" style="162" customWidth="1"/>
    <col min="12399" max="12399" width="7.109375" style="162" customWidth="1"/>
    <col min="12400" max="12400" width="7.6640625" style="162" customWidth="1"/>
    <col min="12401" max="12424" width="0" style="162" hidden="1" customWidth="1"/>
    <col min="12425" max="12425" width="9.109375" style="162" customWidth="1"/>
    <col min="12426" max="12426" width="13.109375" style="162" customWidth="1"/>
    <col min="12427" max="12429" width="9.44140625" style="162" bestFit="1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13.4414062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5" width="9.77734375" style="162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6" width="5.88671875" style="162" customWidth="1"/>
    <col min="12647" max="12647" width="10" style="162" customWidth="1"/>
    <col min="12648" max="12648" width="9.5546875" style="162" customWidth="1"/>
    <col min="12649" max="12649" width="7.109375" style="162" customWidth="1"/>
    <col min="12650" max="12650" width="7.21875" style="162" customWidth="1"/>
    <col min="12651" max="12651" width="8.44140625" style="162" customWidth="1"/>
    <col min="12652" max="12652" width="8.88671875" style="162" customWidth="1"/>
    <col min="12653" max="12653" width="8.33203125" style="162" customWidth="1"/>
    <col min="12654" max="12654" width="9.21875" style="162" customWidth="1"/>
    <col min="12655" max="12655" width="7.109375" style="162" customWidth="1"/>
    <col min="12656" max="12656" width="7.6640625" style="162" customWidth="1"/>
    <col min="12657" max="12680" width="0" style="162" hidden="1" customWidth="1"/>
    <col min="12681" max="12681" width="9.109375" style="162" customWidth="1"/>
    <col min="12682" max="12682" width="13.109375" style="162" customWidth="1"/>
    <col min="12683" max="12685" width="9.44140625" style="162" bestFit="1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13.4414062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1" width="9.77734375" style="162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2" width="5.88671875" style="162" customWidth="1"/>
    <col min="12903" max="12903" width="10" style="162" customWidth="1"/>
    <col min="12904" max="12904" width="9.5546875" style="162" customWidth="1"/>
    <col min="12905" max="12905" width="7.109375" style="162" customWidth="1"/>
    <col min="12906" max="12906" width="7.21875" style="162" customWidth="1"/>
    <col min="12907" max="12907" width="8.44140625" style="162" customWidth="1"/>
    <col min="12908" max="12908" width="8.88671875" style="162" customWidth="1"/>
    <col min="12909" max="12909" width="8.33203125" style="162" customWidth="1"/>
    <col min="12910" max="12910" width="9.21875" style="162" customWidth="1"/>
    <col min="12911" max="12911" width="7.109375" style="162" customWidth="1"/>
    <col min="12912" max="12912" width="7.6640625" style="162" customWidth="1"/>
    <col min="12913" max="12936" width="0" style="162" hidden="1" customWidth="1"/>
    <col min="12937" max="12937" width="9.109375" style="162" customWidth="1"/>
    <col min="12938" max="12938" width="13.109375" style="162" customWidth="1"/>
    <col min="12939" max="12941" width="9.44140625" style="162" bestFit="1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13.4414062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7" width="9.77734375" style="162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58" width="5.88671875" style="162" customWidth="1"/>
    <col min="13159" max="13159" width="10" style="162" customWidth="1"/>
    <col min="13160" max="13160" width="9.5546875" style="162" customWidth="1"/>
    <col min="13161" max="13161" width="7.109375" style="162" customWidth="1"/>
    <col min="13162" max="13162" width="7.21875" style="162" customWidth="1"/>
    <col min="13163" max="13163" width="8.44140625" style="162" customWidth="1"/>
    <col min="13164" max="13164" width="8.88671875" style="162" customWidth="1"/>
    <col min="13165" max="13165" width="8.33203125" style="162" customWidth="1"/>
    <col min="13166" max="13166" width="9.21875" style="162" customWidth="1"/>
    <col min="13167" max="13167" width="7.109375" style="162" customWidth="1"/>
    <col min="13168" max="13168" width="7.6640625" style="162" customWidth="1"/>
    <col min="13169" max="13192" width="0" style="162" hidden="1" customWidth="1"/>
    <col min="13193" max="13193" width="9.109375" style="162" customWidth="1"/>
    <col min="13194" max="13194" width="13.109375" style="162" customWidth="1"/>
    <col min="13195" max="13197" width="9.44140625" style="162" bestFit="1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13.4414062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3" width="9.77734375" style="162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4" width="5.88671875" style="162" customWidth="1"/>
    <col min="13415" max="13415" width="10" style="162" customWidth="1"/>
    <col min="13416" max="13416" width="9.5546875" style="162" customWidth="1"/>
    <col min="13417" max="13417" width="7.109375" style="162" customWidth="1"/>
    <col min="13418" max="13418" width="7.21875" style="162" customWidth="1"/>
    <col min="13419" max="13419" width="8.44140625" style="162" customWidth="1"/>
    <col min="13420" max="13420" width="8.88671875" style="162" customWidth="1"/>
    <col min="13421" max="13421" width="8.33203125" style="162" customWidth="1"/>
    <col min="13422" max="13422" width="9.21875" style="162" customWidth="1"/>
    <col min="13423" max="13423" width="7.109375" style="162" customWidth="1"/>
    <col min="13424" max="13424" width="7.6640625" style="162" customWidth="1"/>
    <col min="13425" max="13448" width="0" style="162" hidden="1" customWidth="1"/>
    <col min="13449" max="13449" width="9.109375" style="162" customWidth="1"/>
    <col min="13450" max="13450" width="13.109375" style="162" customWidth="1"/>
    <col min="13451" max="13453" width="9.44140625" style="162" bestFit="1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13.4414062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9" width="9.77734375" style="162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0" width="5.88671875" style="162" customWidth="1"/>
    <col min="13671" max="13671" width="10" style="162" customWidth="1"/>
    <col min="13672" max="13672" width="9.5546875" style="162" customWidth="1"/>
    <col min="13673" max="13673" width="7.109375" style="162" customWidth="1"/>
    <col min="13674" max="13674" width="7.21875" style="162" customWidth="1"/>
    <col min="13675" max="13675" width="8.44140625" style="162" customWidth="1"/>
    <col min="13676" max="13676" width="8.88671875" style="162" customWidth="1"/>
    <col min="13677" max="13677" width="8.33203125" style="162" customWidth="1"/>
    <col min="13678" max="13678" width="9.21875" style="162" customWidth="1"/>
    <col min="13679" max="13679" width="7.109375" style="162" customWidth="1"/>
    <col min="13680" max="13680" width="7.6640625" style="162" customWidth="1"/>
    <col min="13681" max="13704" width="0" style="162" hidden="1" customWidth="1"/>
    <col min="13705" max="13705" width="9.109375" style="162" customWidth="1"/>
    <col min="13706" max="13706" width="13.109375" style="162" customWidth="1"/>
    <col min="13707" max="13709" width="9.44140625" style="162" bestFit="1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13.4414062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5" width="9.77734375" style="162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6" width="5.88671875" style="162" customWidth="1"/>
    <col min="13927" max="13927" width="10" style="162" customWidth="1"/>
    <col min="13928" max="13928" width="9.5546875" style="162" customWidth="1"/>
    <col min="13929" max="13929" width="7.109375" style="162" customWidth="1"/>
    <col min="13930" max="13930" width="7.21875" style="162" customWidth="1"/>
    <col min="13931" max="13931" width="8.44140625" style="162" customWidth="1"/>
    <col min="13932" max="13932" width="8.88671875" style="162" customWidth="1"/>
    <col min="13933" max="13933" width="8.33203125" style="162" customWidth="1"/>
    <col min="13934" max="13934" width="9.21875" style="162" customWidth="1"/>
    <col min="13935" max="13935" width="7.109375" style="162" customWidth="1"/>
    <col min="13936" max="13936" width="7.6640625" style="162" customWidth="1"/>
    <col min="13937" max="13960" width="0" style="162" hidden="1" customWidth="1"/>
    <col min="13961" max="13961" width="9.109375" style="162" customWidth="1"/>
    <col min="13962" max="13962" width="13.109375" style="162" customWidth="1"/>
    <col min="13963" max="13965" width="9.44140625" style="162" bestFit="1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13.4414062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1" width="9.77734375" style="162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2" width="5.88671875" style="162" customWidth="1"/>
    <col min="14183" max="14183" width="10" style="162" customWidth="1"/>
    <col min="14184" max="14184" width="9.5546875" style="162" customWidth="1"/>
    <col min="14185" max="14185" width="7.109375" style="162" customWidth="1"/>
    <col min="14186" max="14186" width="7.21875" style="162" customWidth="1"/>
    <col min="14187" max="14187" width="8.44140625" style="162" customWidth="1"/>
    <col min="14188" max="14188" width="8.88671875" style="162" customWidth="1"/>
    <col min="14189" max="14189" width="8.33203125" style="162" customWidth="1"/>
    <col min="14190" max="14190" width="9.21875" style="162" customWidth="1"/>
    <col min="14191" max="14191" width="7.109375" style="162" customWidth="1"/>
    <col min="14192" max="14192" width="7.6640625" style="162" customWidth="1"/>
    <col min="14193" max="14216" width="0" style="162" hidden="1" customWidth="1"/>
    <col min="14217" max="14217" width="9.109375" style="162" customWidth="1"/>
    <col min="14218" max="14218" width="13.109375" style="162" customWidth="1"/>
    <col min="14219" max="14221" width="9.44140625" style="162" bestFit="1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13.4414062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7" width="9.77734375" style="162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38" width="5.88671875" style="162" customWidth="1"/>
    <col min="14439" max="14439" width="10" style="162" customWidth="1"/>
    <col min="14440" max="14440" width="9.5546875" style="162" customWidth="1"/>
    <col min="14441" max="14441" width="7.109375" style="162" customWidth="1"/>
    <col min="14442" max="14442" width="7.21875" style="162" customWidth="1"/>
    <col min="14443" max="14443" width="8.44140625" style="162" customWidth="1"/>
    <col min="14444" max="14444" width="8.88671875" style="162" customWidth="1"/>
    <col min="14445" max="14445" width="8.33203125" style="162" customWidth="1"/>
    <col min="14446" max="14446" width="9.21875" style="162" customWidth="1"/>
    <col min="14447" max="14447" width="7.109375" style="162" customWidth="1"/>
    <col min="14448" max="14448" width="7.6640625" style="162" customWidth="1"/>
    <col min="14449" max="14472" width="0" style="162" hidden="1" customWidth="1"/>
    <col min="14473" max="14473" width="9.109375" style="162" customWidth="1"/>
    <col min="14474" max="14474" width="13.109375" style="162" customWidth="1"/>
    <col min="14475" max="14477" width="9.44140625" style="162" bestFit="1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13.4414062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3" width="9.77734375" style="162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4" width="5.88671875" style="162" customWidth="1"/>
    <col min="14695" max="14695" width="10" style="162" customWidth="1"/>
    <col min="14696" max="14696" width="9.5546875" style="162" customWidth="1"/>
    <col min="14697" max="14697" width="7.109375" style="162" customWidth="1"/>
    <col min="14698" max="14698" width="7.21875" style="162" customWidth="1"/>
    <col min="14699" max="14699" width="8.44140625" style="162" customWidth="1"/>
    <col min="14700" max="14700" width="8.88671875" style="162" customWidth="1"/>
    <col min="14701" max="14701" width="8.33203125" style="162" customWidth="1"/>
    <col min="14702" max="14702" width="9.21875" style="162" customWidth="1"/>
    <col min="14703" max="14703" width="7.109375" style="162" customWidth="1"/>
    <col min="14704" max="14704" width="7.6640625" style="162" customWidth="1"/>
    <col min="14705" max="14728" width="0" style="162" hidden="1" customWidth="1"/>
    <col min="14729" max="14729" width="9.109375" style="162" customWidth="1"/>
    <col min="14730" max="14730" width="13.109375" style="162" customWidth="1"/>
    <col min="14731" max="14733" width="9.44140625" style="162" bestFit="1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13.4414062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9" width="9.77734375" style="162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0" width="5.88671875" style="162" customWidth="1"/>
    <col min="14951" max="14951" width="10" style="162" customWidth="1"/>
    <col min="14952" max="14952" width="9.5546875" style="162" customWidth="1"/>
    <col min="14953" max="14953" width="7.109375" style="162" customWidth="1"/>
    <col min="14954" max="14954" width="7.21875" style="162" customWidth="1"/>
    <col min="14955" max="14955" width="8.44140625" style="162" customWidth="1"/>
    <col min="14956" max="14956" width="8.88671875" style="162" customWidth="1"/>
    <col min="14957" max="14957" width="8.33203125" style="162" customWidth="1"/>
    <col min="14958" max="14958" width="9.21875" style="162" customWidth="1"/>
    <col min="14959" max="14959" width="7.109375" style="162" customWidth="1"/>
    <col min="14960" max="14960" width="7.6640625" style="162" customWidth="1"/>
    <col min="14961" max="14984" width="0" style="162" hidden="1" customWidth="1"/>
    <col min="14985" max="14985" width="9.109375" style="162" customWidth="1"/>
    <col min="14986" max="14986" width="13.109375" style="162" customWidth="1"/>
    <col min="14987" max="14989" width="9.44140625" style="162" bestFit="1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13.4414062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5" width="9.77734375" style="162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6" width="5.88671875" style="162" customWidth="1"/>
    <col min="15207" max="15207" width="10" style="162" customWidth="1"/>
    <col min="15208" max="15208" width="9.5546875" style="162" customWidth="1"/>
    <col min="15209" max="15209" width="7.109375" style="162" customWidth="1"/>
    <col min="15210" max="15210" width="7.21875" style="162" customWidth="1"/>
    <col min="15211" max="15211" width="8.44140625" style="162" customWidth="1"/>
    <col min="15212" max="15212" width="8.88671875" style="162" customWidth="1"/>
    <col min="15213" max="15213" width="8.33203125" style="162" customWidth="1"/>
    <col min="15214" max="15214" width="9.21875" style="162" customWidth="1"/>
    <col min="15215" max="15215" width="7.109375" style="162" customWidth="1"/>
    <col min="15216" max="15216" width="7.6640625" style="162" customWidth="1"/>
    <col min="15217" max="15240" width="0" style="162" hidden="1" customWidth="1"/>
    <col min="15241" max="15241" width="9.109375" style="162" customWidth="1"/>
    <col min="15242" max="15242" width="13.109375" style="162" customWidth="1"/>
    <col min="15243" max="15245" width="9.44140625" style="162" bestFit="1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13.4414062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1" width="9.77734375" style="162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2" width="5.88671875" style="162" customWidth="1"/>
    <col min="15463" max="15463" width="10" style="162" customWidth="1"/>
    <col min="15464" max="15464" width="9.5546875" style="162" customWidth="1"/>
    <col min="15465" max="15465" width="7.109375" style="162" customWidth="1"/>
    <col min="15466" max="15466" width="7.21875" style="162" customWidth="1"/>
    <col min="15467" max="15467" width="8.44140625" style="162" customWidth="1"/>
    <col min="15468" max="15468" width="8.88671875" style="162" customWidth="1"/>
    <col min="15469" max="15469" width="8.33203125" style="162" customWidth="1"/>
    <col min="15470" max="15470" width="9.21875" style="162" customWidth="1"/>
    <col min="15471" max="15471" width="7.109375" style="162" customWidth="1"/>
    <col min="15472" max="15472" width="7.6640625" style="162" customWidth="1"/>
    <col min="15473" max="15496" width="0" style="162" hidden="1" customWidth="1"/>
    <col min="15497" max="15497" width="9.109375" style="162" customWidth="1"/>
    <col min="15498" max="15498" width="13.109375" style="162" customWidth="1"/>
    <col min="15499" max="15501" width="9.44140625" style="162" bestFit="1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13.4414062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7" width="9.77734375" style="162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18" width="5.88671875" style="162" customWidth="1"/>
    <col min="15719" max="15719" width="10" style="162" customWidth="1"/>
    <col min="15720" max="15720" width="9.5546875" style="162" customWidth="1"/>
    <col min="15721" max="15721" width="7.109375" style="162" customWidth="1"/>
    <col min="15722" max="15722" width="7.21875" style="162" customWidth="1"/>
    <col min="15723" max="15723" width="8.44140625" style="162" customWidth="1"/>
    <col min="15724" max="15724" width="8.88671875" style="162" customWidth="1"/>
    <col min="15725" max="15725" width="8.33203125" style="162" customWidth="1"/>
    <col min="15726" max="15726" width="9.21875" style="162" customWidth="1"/>
    <col min="15727" max="15727" width="7.109375" style="162" customWidth="1"/>
    <col min="15728" max="15728" width="7.6640625" style="162" customWidth="1"/>
    <col min="15729" max="15752" width="0" style="162" hidden="1" customWidth="1"/>
    <col min="15753" max="15753" width="9.109375" style="162" customWidth="1"/>
    <col min="15754" max="15754" width="13.109375" style="162" customWidth="1"/>
    <col min="15755" max="15757" width="9.44140625" style="162" bestFit="1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13.4414062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3" width="9.77734375" style="162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4" width="5.88671875" style="162" customWidth="1"/>
    <col min="15975" max="15975" width="10" style="162" customWidth="1"/>
    <col min="15976" max="15976" width="9.5546875" style="162" customWidth="1"/>
    <col min="15977" max="15977" width="7.109375" style="162" customWidth="1"/>
    <col min="15978" max="15978" width="7.21875" style="162" customWidth="1"/>
    <col min="15979" max="15979" width="8.44140625" style="162" customWidth="1"/>
    <col min="15980" max="15980" width="8.88671875" style="162" customWidth="1"/>
    <col min="15981" max="15981" width="8.33203125" style="162" customWidth="1"/>
    <col min="15982" max="15982" width="9.21875" style="162" customWidth="1"/>
    <col min="15983" max="15983" width="7.109375" style="162" customWidth="1"/>
    <col min="15984" max="15984" width="7.6640625" style="162" customWidth="1"/>
    <col min="15985" max="16008" width="0" style="162" hidden="1" customWidth="1"/>
    <col min="16009" max="16009" width="9.109375" style="162" customWidth="1"/>
    <col min="16010" max="16010" width="13.109375" style="162" customWidth="1"/>
    <col min="16011" max="16013" width="9.44140625" style="162" bestFit="1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13.4414062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9" width="9.77734375" style="162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0" width="5.88671875" style="162" customWidth="1"/>
    <col min="16231" max="16231" width="10" style="162" customWidth="1"/>
    <col min="16232" max="16232" width="9.5546875" style="162" customWidth="1"/>
    <col min="16233" max="16233" width="7.109375" style="162" customWidth="1"/>
    <col min="16234" max="16234" width="7.21875" style="162" customWidth="1"/>
    <col min="16235" max="16235" width="8.44140625" style="162" customWidth="1"/>
    <col min="16236" max="16236" width="8.88671875" style="162" customWidth="1"/>
    <col min="16237" max="16237" width="8.33203125" style="162" customWidth="1"/>
    <col min="16238" max="16238" width="9.21875" style="162" customWidth="1"/>
    <col min="16239" max="16239" width="7.109375" style="162" customWidth="1"/>
    <col min="16240" max="16240" width="7.6640625" style="162" customWidth="1"/>
    <col min="16241" max="16264" width="0" style="162" hidden="1" customWidth="1"/>
    <col min="16265" max="16265" width="9.109375" style="162" customWidth="1"/>
    <col min="16266" max="16266" width="13.109375" style="162" customWidth="1"/>
    <col min="16267" max="16269" width="9.44140625" style="162" bestFit="1" customWidth="1"/>
    <col min="16270" max="16384" width="9.109375" style="162"/>
  </cols>
  <sheetData>
    <row r="1" spans="1:149" s="4" customFormat="1" ht="73.5" customHeight="1" x14ac:dyDescent="0.25">
      <c r="A1" s="1"/>
      <c r="B1" s="545" t="s">
        <v>139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253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258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251" t="s">
        <v>38</v>
      </c>
      <c r="D3" s="259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254"/>
      <c r="U3" s="260"/>
      <c r="V3" s="261"/>
      <c r="W3" s="13" t="s">
        <v>43</v>
      </c>
      <c r="X3" s="261" t="s">
        <v>44</v>
      </c>
      <c r="Y3" s="261" t="s">
        <v>45</v>
      </c>
      <c r="Z3" s="14"/>
      <c r="AA3" s="14"/>
      <c r="AB3" s="14"/>
      <c r="AC3" s="262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263" t="s">
        <v>51</v>
      </c>
      <c r="E4" s="259" t="s">
        <v>50</v>
      </c>
      <c r="F4" s="259" t="s">
        <v>51</v>
      </c>
      <c r="G4" s="259" t="s">
        <v>70</v>
      </c>
      <c r="H4" s="259" t="s">
        <v>71</v>
      </c>
      <c r="I4" s="259" t="s">
        <v>50</v>
      </c>
      <c r="J4" s="259" t="s">
        <v>51</v>
      </c>
      <c r="K4" s="262" t="s">
        <v>50</v>
      </c>
      <c r="L4" s="262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252" t="s">
        <v>51</v>
      </c>
      <c r="S4" s="252" t="s">
        <v>70</v>
      </c>
      <c r="T4" s="252" t="s">
        <v>71</v>
      </c>
      <c r="U4" s="250" t="s">
        <v>50</v>
      </c>
      <c r="V4" s="250" t="s">
        <v>51</v>
      </c>
      <c r="W4" s="14" t="s">
        <v>73</v>
      </c>
      <c r="X4" s="250" t="s">
        <v>74</v>
      </c>
      <c r="Y4" s="21"/>
      <c r="Z4" s="14" t="s">
        <v>50</v>
      </c>
      <c r="AA4" s="14" t="s">
        <v>51</v>
      </c>
      <c r="AB4" s="14" t="s">
        <v>50</v>
      </c>
      <c r="AC4" s="262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255" t="s">
        <v>39</v>
      </c>
      <c r="BF4" s="257" t="s">
        <v>76</v>
      </c>
      <c r="BG4" s="28" t="s">
        <v>60</v>
      </c>
      <c r="BH4" s="29" t="s">
        <v>50</v>
      </c>
      <c r="BI4" s="255" t="s">
        <v>51</v>
      </c>
      <c r="BJ4" s="255" t="s">
        <v>70</v>
      </c>
      <c r="BK4" s="255" t="s">
        <v>77</v>
      </c>
      <c r="BL4" s="30" t="s">
        <v>50</v>
      </c>
      <c r="BM4" s="263" t="s">
        <v>51</v>
      </c>
      <c r="BN4" s="263" t="s">
        <v>70</v>
      </c>
      <c r="BO4" s="255" t="s">
        <v>78</v>
      </c>
      <c r="BP4" s="29" t="s">
        <v>50</v>
      </c>
      <c r="BQ4" s="31" t="s">
        <v>51</v>
      </c>
      <c r="BR4" s="263" t="s">
        <v>70</v>
      </c>
      <c r="BS4" s="255" t="s">
        <v>78</v>
      </c>
      <c r="BT4" s="32" t="s">
        <v>79</v>
      </c>
      <c r="BU4" s="32" t="s">
        <v>80</v>
      </c>
      <c r="BV4" s="25" t="s">
        <v>51</v>
      </c>
      <c r="BW4" s="255" t="s">
        <v>70</v>
      </c>
      <c r="BX4" s="255" t="s">
        <v>81</v>
      </c>
      <c r="BY4" s="484"/>
      <c r="BZ4" s="257" t="s">
        <v>82</v>
      </c>
      <c r="CA4" s="257" t="s">
        <v>83</v>
      </c>
      <c r="CB4" s="484"/>
      <c r="CC4" s="484"/>
      <c r="CD4" s="255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255" t="s">
        <v>90</v>
      </c>
      <c r="CO4" s="255" t="s">
        <v>91</v>
      </c>
      <c r="CP4" s="24" t="s">
        <v>92</v>
      </c>
      <c r="CQ4" s="255" t="s">
        <v>93</v>
      </c>
      <c r="CR4" s="24" t="s">
        <v>94</v>
      </c>
      <c r="CS4" s="24" t="s">
        <v>95</v>
      </c>
      <c r="CT4" s="255" t="s">
        <v>96</v>
      </c>
      <c r="CU4" s="25" t="s">
        <v>97</v>
      </c>
      <c r="CV4" s="256" t="s">
        <v>50</v>
      </c>
      <c r="CW4" s="256" t="s">
        <v>51</v>
      </c>
      <c r="CX4" s="256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255" t="s">
        <v>99</v>
      </c>
      <c r="DK4" s="255" t="s">
        <v>100</v>
      </c>
      <c r="DL4" s="255" t="s">
        <v>101</v>
      </c>
      <c r="DM4" s="263" t="s">
        <v>83</v>
      </c>
      <c r="DN4" s="263" t="s">
        <v>102</v>
      </c>
      <c r="DO4" s="255" t="s">
        <v>99</v>
      </c>
      <c r="DP4" s="255" t="s">
        <v>100</v>
      </c>
      <c r="DQ4" s="255" t="s">
        <v>101</v>
      </c>
      <c r="DR4" s="263" t="s">
        <v>83</v>
      </c>
      <c r="DS4" s="263" t="s">
        <v>102</v>
      </c>
      <c r="DT4" s="255" t="s">
        <v>99</v>
      </c>
      <c r="DU4" s="255" t="s">
        <v>103</v>
      </c>
      <c r="DV4" s="255" t="s">
        <v>101</v>
      </c>
      <c r="DW4" s="263" t="s">
        <v>83</v>
      </c>
      <c r="DX4" s="263" t="s">
        <v>102</v>
      </c>
      <c r="DY4" s="255" t="s">
        <v>99</v>
      </c>
      <c r="DZ4" s="255" t="s">
        <v>101</v>
      </c>
      <c r="EA4" s="263" t="s">
        <v>83</v>
      </c>
      <c r="EB4" s="263" t="s">
        <v>102</v>
      </c>
      <c r="EC4" s="257" t="s">
        <v>99</v>
      </c>
      <c r="ED4" s="257" t="s">
        <v>101</v>
      </c>
      <c r="EE4" s="28" t="s">
        <v>83</v>
      </c>
      <c r="EF4" s="263" t="s">
        <v>102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8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3350</v>
      </c>
      <c r="BP5" s="53">
        <v>8000</v>
      </c>
      <c r="BQ5" s="55">
        <v>29618</v>
      </c>
      <c r="BR5" s="55">
        <f>BQ5/BP5*100</f>
        <v>370.22499999999997</v>
      </c>
      <c r="BS5" s="55">
        <f t="shared" ref="BS5:BS26" si="4">BQ5-EJ5</f>
        <v>29618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1969</v>
      </c>
      <c r="CA5" s="38">
        <v>4287</v>
      </c>
      <c r="CB5" s="56">
        <f>((BM5*0.45)+(BQ5*0.34)+(BV5/1.33*0.18)+(CA5*0.2))/DI5*10</f>
        <v>31.746285422517232</v>
      </c>
      <c r="CC5" s="57">
        <f>(BO5*0.45+BS5*0.35+(BX5/1.33*0.17))/DI5*10</f>
        <v>30.313505233597141</v>
      </c>
      <c r="CD5" s="57">
        <v>23.1</v>
      </c>
      <c r="CE5" s="43">
        <v>1174</v>
      </c>
      <c r="CF5" s="43">
        <v>1</v>
      </c>
      <c r="CG5" s="45">
        <v>1500</v>
      </c>
      <c r="CH5" s="43">
        <v>1174</v>
      </c>
      <c r="CI5" s="58">
        <v>6604</v>
      </c>
      <c r="CJ5" s="59">
        <f>CL5+CN5</f>
        <v>6280</v>
      </c>
      <c r="CK5" s="60">
        <v>200</v>
      </c>
      <c r="CL5" s="43">
        <v>414</v>
      </c>
      <c r="CM5" s="43"/>
      <c r="CN5" s="43">
        <v>5866</v>
      </c>
      <c r="CO5" s="43">
        <f>CN5-EL5</f>
        <v>384</v>
      </c>
      <c r="CP5" s="43">
        <v>16143</v>
      </c>
      <c r="CQ5" s="43">
        <f>CP5-EM5</f>
        <v>774</v>
      </c>
      <c r="CR5" s="61">
        <f t="shared" ref="CR5:CR29" si="6">CP5/CN5*10</f>
        <v>27.51960450051142</v>
      </c>
      <c r="CS5" s="62">
        <v>400</v>
      </c>
      <c r="CT5" s="63">
        <f t="shared" ref="CT5:CT24" si="7">CJ5/CI5*100</f>
        <v>95.093882495457294</v>
      </c>
      <c r="CU5" s="64">
        <v>16</v>
      </c>
      <c r="CV5" s="64"/>
      <c r="CW5" s="64"/>
      <c r="CX5" s="64"/>
      <c r="CY5" s="65">
        <v>5000</v>
      </c>
      <c r="CZ5" s="64">
        <v>1174</v>
      </c>
      <c r="DA5" s="66">
        <f>CZ5/CY5*100</f>
        <v>23.48</v>
      </c>
      <c r="DB5" s="64">
        <f>CZ5-EN5</f>
        <v>0</v>
      </c>
      <c r="DC5" s="62">
        <v>384</v>
      </c>
      <c r="DD5" s="64">
        <v>384</v>
      </c>
      <c r="DE5" s="62">
        <v>1383</v>
      </c>
      <c r="DF5" s="64">
        <v>1731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/>
      <c r="EI5" s="51"/>
      <c r="EJ5" s="70"/>
      <c r="EK5" s="51"/>
      <c r="EL5" s="51">
        <v>5482</v>
      </c>
      <c r="EM5" s="51">
        <v>15369</v>
      </c>
      <c r="EN5" s="51">
        <v>1174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6" si="8">CL6+CN6</f>
        <v>896</v>
      </c>
      <c r="CK6" s="60"/>
      <c r="CL6" s="43"/>
      <c r="CM6" s="43"/>
      <c r="CN6" s="43">
        <v>896</v>
      </c>
      <c r="CO6" s="43">
        <f t="shared" ref="CO6:CO26" si="9">CN6-EL6</f>
        <v>0</v>
      </c>
      <c r="CP6" s="43">
        <v>1801</v>
      </c>
      <c r="CQ6" s="43">
        <f t="shared" ref="CQ6:CQ26" si="10">CP6-EM6</f>
        <v>0</v>
      </c>
      <c r="CR6" s="61">
        <f t="shared" si="6"/>
        <v>20.100446428571427</v>
      </c>
      <c r="CS6" s="62"/>
      <c r="CT6" s="62">
        <f t="shared" si="7"/>
        <v>100</v>
      </c>
      <c r="CU6" s="64"/>
      <c r="CV6" s="66"/>
      <c r="CW6" s="66"/>
      <c r="CX6" s="66"/>
      <c r="CY6" s="65">
        <v>896</v>
      </c>
      <c r="CZ6" s="78"/>
      <c r="DA6" s="66">
        <f t="shared" ref="DA6:DA29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>
        <v>269</v>
      </c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>
        <v>896</v>
      </c>
      <c r="EM6" s="51">
        <v>1801</v>
      </c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29" si="16">BV7/BU7*100</f>
        <v>64.769230769230774</v>
      </c>
      <c r="BX7" s="54">
        <f t="shared" si="5"/>
        <v>8420</v>
      </c>
      <c r="BY7" s="55">
        <v>1210</v>
      </c>
      <c r="BZ7" s="43">
        <v>740</v>
      </c>
      <c r="CA7" s="43">
        <v>1370</v>
      </c>
      <c r="CB7" s="56">
        <f t="shared" ref="CB7:CB20" si="17">((BM7*0.45)+(BQ7*0.34)+(BV7/1.33*0.18)+(CA7*0.2))/DI7*10</f>
        <v>27.594995978093859</v>
      </c>
      <c r="CC7" s="57">
        <f t="shared" ref="CC7:CC20" si="18">(BO7*0.45+BS7*0.35+(BX7/1.33*0.17))/DI7*10</f>
        <v>25.877262021164377</v>
      </c>
      <c r="CD7" s="57">
        <v>18.899999999999999</v>
      </c>
      <c r="CE7" s="43">
        <v>521</v>
      </c>
      <c r="CF7" s="43">
        <v>1</v>
      </c>
      <c r="CG7" s="45">
        <v>521</v>
      </c>
      <c r="CH7" s="43">
        <v>490</v>
      </c>
      <c r="CI7" s="58">
        <v>1788</v>
      </c>
      <c r="CJ7" s="59">
        <f t="shared" si="8"/>
        <v>1738</v>
      </c>
      <c r="CK7" s="60">
        <v>286</v>
      </c>
      <c r="CL7" s="43">
        <v>250</v>
      </c>
      <c r="CM7" s="43"/>
      <c r="CN7" s="43">
        <v>1488</v>
      </c>
      <c r="CO7" s="43">
        <f t="shared" si="9"/>
        <v>0</v>
      </c>
      <c r="CP7" s="43">
        <v>5078</v>
      </c>
      <c r="CQ7" s="43">
        <f t="shared" si="10"/>
        <v>0</v>
      </c>
      <c r="CR7" s="61">
        <f t="shared" si="6"/>
        <v>34.126344086021504</v>
      </c>
      <c r="CS7" s="62">
        <v>101</v>
      </c>
      <c r="CT7" s="63">
        <f t="shared" si="7"/>
        <v>97.203579418344518</v>
      </c>
      <c r="CU7" s="64"/>
      <c r="CV7" s="66"/>
      <c r="CW7" s="66"/>
      <c r="CX7" s="66"/>
      <c r="CY7" s="65">
        <v>1700</v>
      </c>
      <c r="CZ7" s="65">
        <v>865</v>
      </c>
      <c r="DA7" s="66">
        <f t="shared" si="11"/>
        <v>50.882352941176464</v>
      </c>
      <c r="DB7" s="64">
        <f t="shared" si="12"/>
        <v>20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/>
      <c r="EI7" s="51"/>
      <c r="EJ7" s="70"/>
      <c r="EK7" s="51"/>
      <c r="EL7" s="51">
        <v>1488</v>
      </c>
      <c r="EM7" s="51">
        <v>5078</v>
      </c>
      <c r="EN7" s="51">
        <v>845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135</v>
      </c>
      <c r="CA8" s="38">
        <v>100</v>
      </c>
      <c r="CB8" s="56">
        <f t="shared" si="17"/>
        <v>22.870272876580231</v>
      </c>
      <c r="CC8" s="57">
        <f t="shared" si="18"/>
        <v>22.027491072370307</v>
      </c>
      <c r="CD8" s="57">
        <v>17.7</v>
      </c>
      <c r="CE8" s="43">
        <v>355</v>
      </c>
      <c r="CF8" s="43">
        <v>1</v>
      </c>
      <c r="CG8" s="45">
        <v>423</v>
      </c>
      <c r="CH8" s="43">
        <v>355</v>
      </c>
      <c r="CI8" s="58">
        <v>634</v>
      </c>
      <c r="CJ8" s="59">
        <f t="shared" si="8"/>
        <v>599</v>
      </c>
      <c r="CK8" s="60"/>
      <c r="CL8" s="43">
        <v>244</v>
      </c>
      <c r="CM8" s="43"/>
      <c r="CN8" s="43">
        <v>355</v>
      </c>
      <c r="CO8" s="43">
        <f t="shared" si="9"/>
        <v>15</v>
      </c>
      <c r="CP8" s="43">
        <v>390</v>
      </c>
      <c r="CQ8" s="43">
        <f t="shared" si="10"/>
        <v>15</v>
      </c>
      <c r="CR8" s="61">
        <f t="shared" si="6"/>
        <v>10.985915492957748</v>
      </c>
      <c r="CS8" s="62">
        <v>10</v>
      </c>
      <c r="CT8" s="63">
        <f t="shared" si="7"/>
        <v>94.479495268138805</v>
      </c>
      <c r="CU8" s="64">
        <v>1</v>
      </c>
      <c r="CV8" s="64"/>
      <c r="CW8" s="64"/>
      <c r="CX8" s="64"/>
      <c r="CY8" s="65">
        <v>530</v>
      </c>
      <c r="CZ8" s="65">
        <v>350</v>
      </c>
      <c r="DA8" s="66">
        <f t="shared" si="11"/>
        <v>66.037735849056602</v>
      </c>
      <c r="DB8" s="64">
        <f t="shared" si="12"/>
        <v>10</v>
      </c>
      <c r="DC8" s="62">
        <v>93</v>
      </c>
      <c r="DD8" s="64"/>
      <c r="DE8" s="62">
        <v>106</v>
      </c>
      <c r="DF8" s="64">
        <v>60</v>
      </c>
      <c r="DG8" s="67"/>
      <c r="DH8" s="67">
        <v>0</v>
      </c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/>
      <c r="EI8" s="51"/>
      <c r="EJ8" s="51"/>
      <c r="EK8" s="51"/>
      <c r="EL8" s="51">
        <v>340</v>
      </c>
      <c r="EM8" s="51">
        <v>375</v>
      </c>
      <c r="EN8" s="51">
        <v>340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1100</v>
      </c>
      <c r="CA9" s="38">
        <v>474</v>
      </c>
      <c r="CB9" s="56">
        <f t="shared" si="17"/>
        <v>26.903921368045964</v>
      </c>
      <c r="CC9" s="57">
        <f t="shared" si="18"/>
        <v>24.855429389801031</v>
      </c>
      <c r="CD9" s="57">
        <v>18.100000000000001</v>
      </c>
      <c r="CE9" s="43">
        <v>391</v>
      </c>
      <c r="CF9" s="43"/>
      <c r="CG9" s="45">
        <v>480</v>
      </c>
      <c r="CH9" s="43">
        <v>233</v>
      </c>
      <c r="CI9" s="58">
        <v>1880</v>
      </c>
      <c r="CJ9" s="59">
        <f t="shared" si="8"/>
        <v>1435</v>
      </c>
      <c r="CK9" s="60"/>
      <c r="CL9" s="43">
        <v>20</v>
      </c>
      <c r="CM9" s="43"/>
      <c r="CN9" s="43">
        <v>1415</v>
      </c>
      <c r="CO9" s="43">
        <f t="shared" si="9"/>
        <v>95</v>
      </c>
      <c r="CP9" s="43">
        <v>2982</v>
      </c>
      <c r="CQ9" s="43">
        <f t="shared" si="10"/>
        <v>133</v>
      </c>
      <c r="CR9" s="61">
        <f t="shared" si="6"/>
        <v>21.074204946996463</v>
      </c>
      <c r="CS9" s="62">
        <v>95</v>
      </c>
      <c r="CT9" s="63">
        <f t="shared" si="7"/>
        <v>76.329787234042556</v>
      </c>
      <c r="CU9" s="64">
        <v>5</v>
      </c>
      <c r="CV9" s="64"/>
      <c r="CW9" s="64"/>
      <c r="CX9" s="64"/>
      <c r="CY9" s="65">
        <v>1100</v>
      </c>
      <c r="CZ9" s="64">
        <v>640</v>
      </c>
      <c r="DA9" s="66">
        <f t="shared" si="11"/>
        <v>58.18181818181818</v>
      </c>
      <c r="DB9" s="64">
        <f t="shared" si="12"/>
        <v>0</v>
      </c>
      <c r="DC9" s="62">
        <v>99</v>
      </c>
      <c r="DD9" s="64">
        <v>99</v>
      </c>
      <c r="DE9" s="62">
        <v>363</v>
      </c>
      <c r="DF9" s="64">
        <v>243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/>
      <c r="EI9" s="51"/>
      <c r="EJ9" s="51"/>
      <c r="EK9" s="51"/>
      <c r="EL9" s="51">
        <v>1320</v>
      </c>
      <c r="EM9" s="51">
        <v>2849</v>
      </c>
      <c r="EN9" s="51">
        <v>640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504</v>
      </c>
      <c r="CA10" s="38">
        <v>515</v>
      </c>
      <c r="CB10" s="56">
        <f t="shared" si="17"/>
        <v>24.051863857374393</v>
      </c>
      <c r="CC10" s="57">
        <f t="shared" si="18"/>
        <v>23.0064829821718</v>
      </c>
      <c r="CD10" s="57">
        <v>15.2</v>
      </c>
      <c r="CE10" s="43">
        <v>90</v>
      </c>
      <c r="CF10" s="43">
        <v>1</v>
      </c>
      <c r="CG10" s="45">
        <v>140</v>
      </c>
      <c r="CH10" s="43">
        <v>90</v>
      </c>
      <c r="CI10" s="58">
        <v>760</v>
      </c>
      <c r="CJ10" s="59">
        <f t="shared" si="8"/>
        <v>715</v>
      </c>
      <c r="CK10" s="60"/>
      <c r="CL10" s="43">
        <v>45</v>
      </c>
      <c r="CM10" s="43"/>
      <c r="CN10" s="43">
        <v>670</v>
      </c>
      <c r="CO10" s="43">
        <f t="shared" si="9"/>
        <v>20</v>
      </c>
      <c r="CP10" s="43">
        <v>1807</v>
      </c>
      <c r="CQ10" s="43">
        <f t="shared" si="10"/>
        <v>90</v>
      </c>
      <c r="CR10" s="61">
        <f t="shared" si="6"/>
        <v>26.970149253731343</v>
      </c>
      <c r="CS10" s="62">
        <v>35</v>
      </c>
      <c r="CT10" s="63">
        <f t="shared" si="7"/>
        <v>94.078947368421055</v>
      </c>
      <c r="CU10" s="64">
        <v>3</v>
      </c>
      <c r="CV10" s="66"/>
      <c r="CW10" s="66"/>
      <c r="CX10" s="66"/>
      <c r="CY10" s="65">
        <v>800</v>
      </c>
      <c r="CZ10" s="64">
        <v>445</v>
      </c>
      <c r="DA10" s="64">
        <f t="shared" si="11"/>
        <v>55.625</v>
      </c>
      <c r="DB10" s="64">
        <f t="shared" si="12"/>
        <v>15</v>
      </c>
      <c r="DC10" s="62">
        <v>30</v>
      </c>
      <c r="DD10" s="64">
        <v>21</v>
      </c>
      <c r="DE10" s="62">
        <v>180</v>
      </c>
      <c r="DF10" s="64">
        <v>220</v>
      </c>
      <c r="DG10" s="67"/>
      <c r="DH10" s="67">
        <v>0</v>
      </c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/>
      <c r="EI10" s="51"/>
      <c r="EJ10" s="51"/>
      <c r="EK10" s="51"/>
      <c r="EL10" s="51">
        <v>650</v>
      </c>
      <c r="EM10" s="51">
        <v>1717</v>
      </c>
      <c r="EN10" s="51">
        <v>430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430</v>
      </c>
      <c r="CA11" s="38">
        <v>470</v>
      </c>
      <c r="CB11" s="56">
        <f t="shared" si="17"/>
        <v>21.751849624060149</v>
      </c>
      <c r="CC11" s="57">
        <f t="shared" si="18"/>
        <v>19.025413533834588</v>
      </c>
      <c r="CD11" s="57">
        <v>12.2</v>
      </c>
      <c r="CE11" s="80">
        <v>70</v>
      </c>
      <c r="CF11" s="43">
        <v>1</v>
      </c>
      <c r="CG11" s="45">
        <v>70</v>
      </c>
      <c r="CH11" s="80">
        <v>70</v>
      </c>
      <c r="CI11" s="58">
        <v>590</v>
      </c>
      <c r="CJ11" s="59">
        <f t="shared" si="8"/>
        <v>590</v>
      </c>
      <c r="CK11" s="60"/>
      <c r="CL11" s="43">
        <v>45</v>
      </c>
      <c r="CM11" s="43"/>
      <c r="CN11" s="43">
        <v>545</v>
      </c>
      <c r="CO11" s="43">
        <f t="shared" si="9"/>
        <v>0</v>
      </c>
      <c r="CP11" s="43">
        <v>1526</v>
      </c>
      <c r="CQ11" s="43">
        <f t="shared" si="10"/>
        <v>0</v>
      </c>
      <c r="CR11" s="61">
        <f t="shared" si="6"/>
        <v>28</v>
      </c>
      <c r="CS11" s="62">
        <v>40</v>
      </c>
      <c r="CT11" s="62">
        <f t="shared" si="7"/>
        <v>100</v>
      </c>
      <c r="CU11" s="64"/>
      <c r="CV11" s="66"/>
      <c r="CW11" s="66"/>
      <c r="CX11" s="66"/>
      <c r="CY11" s="65">
        <v>500</v>
      </c>
      <c r="CZ11" s="64">
        <v>300</v>
      </c>
      <c r="DA11" s="66">
        <f t="shared" si="11"/>
        <v>60</v>
      </c>
      <c r="DB11" s="64">
        <f t="shared" si="12"/>
        <v>20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>
        <v>0</v>
      </c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/>
      <c r="EI11" s="51"/>
      <c r="EJ11" s="51"/>
      <c r="EK11" s="51"/>
      <c r="EL11" s="51">
        <v>545</v>
      </c>
      <c r="EM11" s="51">
        <v>1526</v>
      </c>
      <c r="EN11" s="51">
        <v>280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550</v>
      </c>
      <c r="CA12" s="38">
        <v>1045</v>
      </c>
      <c r="CB12" s="56">
        <f t="shared" si="17"/>
        <v>14.706016038765355</v>
      </c>
      <c r="CC12" s="57">
        <f t="shared" si="18"/>
        <v>13.051465214300732</v>
      </c>
      <c r="CD12" s="57">
        <v>10</v>
      </c>
      <c r="CE12" s="80">
        <v>250</v>
      </c>
      <c r="CF12" s="43"/>
      <c r="CG12" s="45">
        <v>250</v>
      </c>
      <c r="CH12" s="80">
        <v>250</v>
      </c>
      <c r="CI12" s="58">
        <v>1380</v>
      </c>
      <c r="CJ12" s="59">
        <f t="shared" si="8"/>
        <v>1032</v>
      </c>
      <c r="CK12" s="60">
        <v>162</v>
      </c>
      <c r="CL12" s="43"/>
      <c r="CM12" s="43">
        <v>80</v>
      </c>
      <c r="CN12" s="43">
        <v>1032</v>
      </c>
      <c r="CO12" s="43">
        <f t="shared" si="9"/>
        <v>10</v>
      </c>
      <c r="CP12" s="43">
        <v>2786</v>
      </c>
      <c r="CQ12" s="43">
        <f t="shared" si="10"/>
        <v>24</v>
      </c>
      <c r="CR12" s="61">
        <f t="shared" si="6"/>
        <v>26.996124031007753</v>
      </c>
      <c r="CS12" s="62">
        <v>140</v>
      </c>
      <c r="CT12" s="63">
        <f t="shared" si="7"/>
        <v>74.782608695652172</v>
      </c>
      <c r="CU12" s="64">
        <v>3</v>
      </c>
      <c r="CV12" s="64"/>
      <c r="CW12" s="64"/>
      <c r="CX12" s="64"/>
      <c r="CY12" s="65">
        <v>1800</v>
      </c>
      <c r="CZ12" s="64">
        <v>410</v>
      </c>
      <c r="DA12" s="66">
        <f t="shared" si="11"/>
        <v>22.777777777777779</v>
      </c>
      <c r="DB12" s="64">
        <f t="shared" si="12"/>
        <v>0</v>
      </c>
      <c r="DC12" s="62">
        <v>55</v>
      </c>
      <c r="DD12" s="64">
        <v>55</v>
      </c>
      <c r="DE12" s="62">
        <v>350</v>
      </c>
      <c r="DF12" s="64">
        <v>200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/>
      <c r="EI12" s="51"/>
      <c r="EJ12" s="51"/>
      <c r="EK12" s="51"/>
      <c r="EL12" s="51">
        <v>1022</v>
      </c>
      <c r="EM12" s="51">
        <v>2762</v>
      </c>
      <c r="EN12" s="51">
        <v>410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580</v>
      </c>
      <c r="CA13" s="38">
        <v>710</v>
      </c>
      <c r="CB13" s="56">
        <f t="shared" si="17"/>
        <v>26.281303602058319</v>
      </c>
      <c r="CC13" s="57">
        <f t="shared" si="18"/>
        <v>24.365351629502573</v>
      </c>
      <c r="CD13" s="57">
        <v>22</v>
      </c>
      <c r="CE13" s="80">
        <v>350</v>
      </c>
      <c r="CF13" s="43">
        <v>1</v>
      </c>
      <c r="CG13" s="45">
        <v>350</v>
      </c>
      <c r="CH13" s="43">
        <v>340</v>
      </c>
      <c r="CI13" s="58">
        <v>1113</v>
      </c>
      <c r="CJ13" s="59">
        <f t="shared" si="8"/>
        <v>838</v>
      </c>
      <c r="CK13" s="60"/>
      <c r="CL13" s="43">
        <v>68</v>
      </c>
      <c r="CM13" s="57"/>
      <c r="CN13" s="43">
        <v>770</v>
      </c>
      <c r="CO13" s="43">
        <f t="shared" si="9"/>
        <v>20</v>
      </c>
      <c r="CP13" s="43">
        <v>1760</v>
      </c>
      <c r="CQ13" s="43">
        <f t="shared" si="10"/>
        <v>63</v>
      </c>
      <c r="CR13" s="61">
        <f t="shared" si="6"/>
        <v>22.857142857142854</v>
      </c>
      <c r="CS13" s="62">
        <v>45</v>
      </c>
      <c r="CT13" s="63">
        <f t="shared" si="7"/>
        <v>75.292003593890385</v>
      </c>
      <c r="CU13" s="64">
        <v>1</v>
      </c>
      <c r="CV13" s="64"/>
      <c r="CW13" s="64"/>
      <c r="CX13" s="64"/>
      <c r="CY13" s="65">
        <v>800</v>
      </c>
      <c r="CZ13" s="64">
        <v>340</v>
      </c>
      <c r="DA13" s="66">
        <f t="shared" si="11"/>
        <v>42.5</v>
      </c>
      <c r="DB13" s="64">
        <f t="shared" si="12"/>
        <v>20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/>
      <c r="EI13" s="51"/>
      <c r="EJ13" s="51"/>
      <c r="EK13" s="51"/>
      <c r="EL13" s="51">
        <v>750</v>
      </c>
      <c r="EM13" s="51">
        <v>1697</v>
      </c>
      <c r="EN13" s="51">
        <v>320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100</v>
      </c>
      <c r="CA14" s="38">
        <v>130</v>
      </c>
      <c r="CB14" s="56">
        <f t="shared" si="17"/>
        <v>22.034756966766359</v>
      </c>
      <c r="CC14" s="57">
        <f t="shared" si="18"/>
        <v>21.256184140649022</v>
      </c>
      <c r="CD14" s="57">
        <v>23.5</v>
      </c>
      <c r="CE14" s="43">
        <v>150</v>
      </c>
      <c r="CF14" s="43">
        <v>1</v>
      </c>
      <c r="CG14" s="45">
        <v>150</v>
      </c>
      <c r="CH14" s="80">
        <v>150</v>
      </c>
      <c r="CI14" s="58">
        <v>1085</v>
      </c>
      <c r="CJ14" s="59">
        <f t="shared" si="8"/>
        <v>800</v>
      </c>
      <c r="CK14" s="60"/>
      <c r="CL14" s="43">
        <v>200</v>
      </c>
      <c r="CM14" s="43"/>
      <c r="CN14" s="43">
        <v>600</v>
      </c>
      <c r="CO14" s="43">
        <f t="shared" si="9"/>
        <v>25</v>
      </c>
      <c r="CP14" s="43">
        <v>1450</v>
      </c>
      <c r="CQ14" s="43">
        <f t="shared" si="10"/>
        <v>50</v>
      </c>
      <c r="CR14" s="61">
        <f t="shared" si="6"/>
        <v>24.166666666666664</v>
      </c>
      <c r="CS14" s="62">
        <v>40</v>
      </c>
      <c r="CT14" s="63">
        <f t="shared" si="7"/>
        <v>73.732718894009224</v>
      </c>
      <c r="CU14" s="64">
        <v>3</v>
      </c>
      <c r="CV14" s="64"/>
      <c r="CW14" s="64"/>
      <c r="CX14" s="64"/>
      <c r="CY14" s="65">
        <v>900</v>
      </c>
      <c r="CZ14" s="64">
        <v>150</v>
      </c>
      <c r="DA14" s="66">
        <f t="shared" si="11"/>
        <v>16.666666666666664</v>
      </c>
      <c r="DB14" s="64">
        <f t="shared" si="12"/>
        <v>20</v>
      </c>
      <c r="DC14" s="62">
        <v>56</v>
      </c>
      <c r="DD14" s="64"/>
      <c r="DE14" s="62">
        <v>223</v>
      </c>
      <c r="DF14" s="64">
        <v>230</v>
      </c>
      <c r="DG14" s="67"/>
      <c r="DH14" s="67">
        <v>0</v>
      </c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/>
      <c r="EI14" s="51"/>
      <c r="EJ14" s="51"/>
      <c r="EK14" s="51"/>
      <c r="EL14" s="51">
        <v>575</v>
      </c>
      <c r="EM14" s="51">
        <v>1400</v>
      </c>
      <c r="EN14" s="51">
        <v>130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400</v>
      </c>
      <c r="CA15" s="38">
        <v>300</v>
      </c>
      <c r="CB15" s="56">
        <f t="shared" si="17"/>
        <v>32.14488636363636</v>
      </c>
      <c r="CC15" s="57">
        <f t="shared" si="18"/>
        <v>31.94602272727273</v>
      </c>
      <c r="CD15" s="57">
        <v>26</v>
      </c>
      <c r="CE15" s="43">
        <v>1000</v>
      </c>
      <c r="CF15" s="43">
        <v>2</v>
      </c>
      <c r="CG15" s="45">
        <v>1000</v>
      </c>
      <c r="CH15" s="80">
        <v>1000</v>
      </c>
      <c r="CI15" s="58">
        <v>2000</v>
      </c>
      <c r="CJ15" s="59">
        <f t="shared" si="8"/>
        <v>1620</v>
      </c>
      <c r="CK15" s="60">
        <v>150</v>
      </c>
      <c r="CL15" s="43">
        <v>420</v>
      </c>
      <c r="CM15" s="43"/>
      <c r="CN15" s="43">
        <v>1200</v>
      </c>
      <c r="CO15" s="43">
        <f t="shared" si="9"/>
        <v>40</v>
      </c>
      <c r="CP15" s="43">
        <v>2190</v>
      </c>
      <c r="CQ15" s="43">
        <f t="shared" si="10"/>
        <v>40</v>
      </c>
      <c r="CR15" s="61">
        <f t="shared" si="6"/>
        <v>18.25</v>
      </c>
      <c r="CS15" s="62">
        <v>80</v>
      </c>
      <c r="CT15" s="63">
        <f t="shared" si="7"/>
        <v>81</v>
      </c>
      <c r="CU15" s="64">
        <v>3</v>
      </c>
      <c r="CV15" s="66"/>
      <c r="CW15" s="66"/>
      <c r="CX15" s="66"/>
      <c r="CY15" s="65">
        <v>1200</v>
      </c>
      <c r="CZ15" s="64">
        <v>230</v>
      </c>
      <c r="DA15" s="66">
        <f t="shared" si="11"/>
        <v>19.166666666666668</v>
      </c>
      <c r="DB15" s="64">
        <f t="shared" si="12"/>
        <v>10</v>
      </c>
      <c r="DC15" s="62">
        <v>220</v>
      </c>
      <c r="DD15" s="64">
        <v>220</v>
      </c>
      <c r="DE15" s="62">
        <v>345</v>
      </c>
      <c r="DF15" s="64">
        <v>260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/>
      <c r="EI15" s="51"/>
      <c r="EJ15" s="51"/>
      <c r="EK15" s="51"/>
      <c r="EL15" s="51">
        <v>1160</v>
      </c>
      <c r="EM15" s="51">
        <v>2150</v>
      </c>
      <c r="EN15" s="51">
        <v>220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950</v>
      </c>
      <c r="CA16" s="38">
        <v>978</v>
      </c>
      <c r="CB16" s="56">
        <f t="shared" si="17"/>
        <v>25.859323503902864</v>
      </c>
      <c r="CC16" s="57">
        <f t="shared" si="18"/>
        <v>24.261925411968775</v>
      </c>
      <c r="CD16" s="57">
        <v>23.8</v>
      </c>
      <c r="CE16" s="80">
        <v>500</v>
      </c>
      <c r="CF16" s="43"/>
      <c r="CG16" s="45">
        <v>500</v>
      </c>
      <c r="CH16" s="43">
        <v>450</v>
      </c>
      <c r="CI16" s="58">
        <v>1863</v>
      </c>
      <c r="CJ16" s="59">
        <f t="shared" si="8"/>
        <v>1863</v>
      </c>
      <c r="CK16" s="60">
        <v>311</v>
      </c>
      <c r="CL16" s="43">
        <v>210</v>
      </c>
      <c r="CM16" s="43"/>
      <c r="CN16" s="43">
        <v>1653</v>
      </c>
      <c r="CO16" s="43">
        <f t="shared" si="9"/>
        <v>0</v>
      </c>
      <c r="CP16" s="43">
        <v>3246</v>
      </c>
      <c r="CQ16" s="43">
        <f t="shared" si="10"/>
        <v>11</v>
      </c>
      <c r="CR16" s="61">
        <f t="shared" si="6"/>
        <v>19.637023593466424</v>
      </c>
      <c r="CS16" s="62">
        <v>42</v>
      </c>
      <c r="CT16" s="62">
        <f t="shared" si="7"/>
        <v>100</v>
      </c>
      <c r="CU16" s="64"/>
      <c r="CV16" s="64">
        <v>355</v>
      </c>
      <c r="CW16" s="64">
        <v>330</v>
      </c>
      <c r="CX16" s="64">
        <f>CW16/CV16*100</f>
        <v>92.957746478873233</v>
      </c>
      <c r="CY16" s="65">
        <v>1700</v>
      </c>
      <c r="CZ16" s="64">
        <v>380</v>
      </c>
      <c r="DA16" s="66">
        <f t="shared" si="11"/>
        <v>22.352941176470591</v>
      </c>
      <c r="DB16" s="64">
        <f t="shared" si="12"/>
        <v>0</v>
      </c>
      <c r="DC16" s="62">
        <v>110</v>
      </c>
      <c r="DD16" s="64">
        <v>110</v>
      </c>
      <c r="DE16" s="62">
        <v>325</v>
      </c>
      <c r="DF16" s="64">
        <v>400</v>
      </c>
      <c r="DG16" s="67">
        <v>25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/>
      <c r="EI16" s="51"/>
      <c r="EJ16" s="51"/>
      <c r="EK16" s="51"/>
      <c r="EL16" s="51">
        <v>1653</v>
      </c>
      <c r="EM16" s="51">
        <v>3235</v>
      </c>
      <c r="EN16" s="51">
        <v>380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3">
        <v>2</v>
      </c>
      <c r="CG17" s="45">
        <v>100</v>
      </c>
      <c r="CH17" s="80">
        <v>100</v>
      </c>
      <c r="CI17" s="58">
        <v>520</v>
      </c>
      <c r="CJ17" s="59">
        <f t="shared" si="8"/>
        <v>415</v>
      </c>
      <c r="CK17" s="60"/>
      <c r="CL17" s="43">
        <v>50</v>
      </c>
      <c r="CM17" s="43"/>
      <c r="CN17" s="43">
        <v>365</v>
      </c>
      <c r="CO17" s="43">
        <f t="shared" si="9"/>
        <v>5</v>
      </c>
      <c r="CP17" s="43">
        <v>1000</v>
      </c>
      <c r="CQ17" s="43">
        <f t="shared" si="10"/>
        <v>26</v>
      </c>
      <c r="CR17" s="61">
        <f t="shared" si="6"/>
        <v>27.397260273972602</v>
      </c>
      <c r="CS17" s="62">
        <v>14</v>
      </c>
      <c r="CT17" s="63">
        <f t="shared" si="7"/>
        <v>79.807692307692307</v>
      </c>
      <c r="CU17" s="64">
        <v>1</v>
      </c>
      <c r="CV17" s="66"/>
      <c r="CW17" s="66"/>
      <c r="CX17" s="64"/>
      <c r="CY17" s="65">
        <v>350</v>
      </c>
      <c r="CZ17" s="64">
        <v>250</v>
      </c>
      <c r="DA17" s="66">
        <f t="shared" si="11"/>
        <v>71.428571428571431</v>
      </c>
      <c r="DB17" s="64">
        <f t="shared" si="12"/>
        <v>20</v>
      </c>
      <c r="DC17" s="62">
        <v>57</v>
      </c>
      <c r="DD17" s="64">
        <v>60</v>
      </c>
      <c r="DE17" s="62">
        <v>80</v>
      </c>
      <c r="DF17" s="64">
        <v>145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/>
      <c r="EI17" s="51"/>
      <c r="EJ17" s="51"/>
      <c r="EK17" s="51"/>
      <c r="EL17" s="51">
        <v>360</v>
      </c>
      <c r="EM17" s="51">
        <v>974</v>
      </c>
      <c r="EN17" s="51">
        <v>230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>
        <v>54</v>
      </c>
      <c r="CA18" s="38">
        <v>82</v>
      </c>
      <c r="CB18" s="56">
        <f t="shared" si="17"/>
        <v>25.119596744670666</v>
      </c>
      <c r="CC18" s="57">
        <f t="shared" si="18"/>
        <v>24.534404832305484</v>
      </c>
      <c r="CD18" s="57">
        <v>22</v>
      </c>
      <c r="CE18" s="80">
        <v>500</v>
      </c>
      <c r="CF18" s="43">
        <v>2</v>
      </c>
      <c r="CG18" s="45">
        <v>500</v>
      </c>
      <c r="CH18" s="80">
        <v>500</v>
      </c>
      <c r="CI18" s="58">
        <v>1800</v>
      </c>
      <c r="CJ18" s="59">
        <f t="shared" si="8"/>
        <v>1454</v>
      </c>
      <c r="CK18" s="86"/>
      <c r="CL18" s="43">
        <v>87</v>
      </c>
      <c r="CM18" s="43"/>
      <c r="CN18" s="43">
        <v>1367</v>
      </c>
      <c r="CO18" s="43">
        <f t="shared" si="9"/>
        <v>107</v>
      </c>
      <c r="CP18" s="43">
        <v>2166</v>
      </c>
      <c r="CQ18" s="43">
        <f t="shared" si="10"/>
        <v>150</v>
      </c>
      <c r="CR18" s="61">
        <f t="shared" si="6"/>
        <v>15.84491587417703</v>
      </c>
      <c r="CS18" s="62">
        <v>35</v>
      </c>
      <c r="CT18" s="63">
        <f t="shared" si="7"/>
        <v>80.777777777777786</v>
      </c>
      <c r="CU18" s="64">
        <v>5</v>
      </c>
      <c r="CV18" s="64"/>
      <c r="CW18" s="64"/>
      <c r="CX18" s="64"/>
      <c r="CY18" s="65">
        <v>1500</v>
      </c>
      <c r="CZ18" s="64">
        <v>552</v>
      </c>
      <c r="DA18" s="66">
        <f t="shared" si="11"/>
        <v>36.799999999999997</v>
      </c>
      <c r="DB18" s="64">
        <f t="shared" si="12"/>
        <v>10</v>
      </c>
      <c r="DC18" s="62">
        <v>110</v>
      </c>
      <c r="DD18" s="64">
        <v>110</v>
      </c>
      <c r="DE18" s="62">
        <v>337</v>
      </c>
      <c r="DF18" s="64">
        <v>250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/>
      <c r="EI18" s="51"/>
      <c r="EJ18" s="51"/>
      <c r="EK18" s="51"/>
      <c r="EL18" s="51">
        <v>1260</v>
      </c>
      <c r="EM18" s="51">
        <v>2016</v>
      </c>
      <c r="EN18" s="51">
        <v>542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/>
      <c r="CA19" s="38"/>
      <c r="CB19" s="56">
        <f t="shared" si="17"/>
        <v>30.644726301735648</v>
      </c>
      <c r="CC19" s="57">
        <f t="shared" si="18"/>
        <v>29.819759679572762</v>
      </c>
      <c r="CD19" s="57">
        <v>16.8</v>
      </c>
      <c r="CE19" s="80">
        <v>63</v>
      </c>
      <c r="CF19" s="43">
        <v>1</v>
      </c>
      <c r="CG19" s="45">
        <v>60</v>
      </c>
      <c r="CH19" s="80">
        <v>63</v>
      </c>
      <c r="CI19" s="58">
        <v>287</v>
      </c>
      <c r="CJ19" s="59">
        <f t="shared" si="8"/>
        <v>164</v>
      </c>
      <c r="CK19" s="87"/>
      <c r="CL19" s="43">
        <v>40</v>
      </c>
      <c r="CM19" s="43"/>
      <c r="CN19" s="43">
        <v>124</v>
      </c>
      <c r="CO19" s="43">
        <f t="shared" si="9"/>
        <v>10</v>
      </c>
      <c r="CP19" s="43">
        <v>285</v>
      </c>
      <c r="CQ19" s="43">
        <f t="shared" si="10"/>
        <v>96</v>
      </c>
      <c r="CR19" s="61">
        <f t="shared" si="6"/>
        <v>22.983870967741936</v>
      </c>
      <c r="CS19" s="62"/>
      <c r="CT19" s="63">
        <f t="shared" si="7"/>
        <v>57.142857142857139</v>
      </c>
      <c r="CU19" s="88">
        <v>1</v>
      </c>
      <c r="CV19" s="66"/>
      <c r="CW19" s="66"/>
      <c r="CX19" s="64"/>
      <c r="CY19" s="65">
        <v>300</v>
      </c>
      <c r="CZ19" s="64">
        <v>15</v>
      </c>
      <c r="DA19" s="66">
        <f t="shared" si="11"/>
        <v>5</v>
      </c>
      <c r="DB19" s="64">
        <f t="shared" si="12"/>
        <v>5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/>
      <c r="EI19" s="51"/>
      <c r="EJ19" s="51"/>
      <c r="EK19" s="51"/>
      <c r="EL19" s="51">
        <v>114</v>
      </c>
      <c r="EM19" s="51">
        <v>189</v>
      </c>
      <c r="EN19" s="51">
        <v>10</v>
      </c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63</v>
      </c>
      <c r="CA20" s="38">
        <v>74</v>
      </c>
      <c r="CB20" s="56">
        <f t="shared" si="17"/>
        <v>15.373989954138459</v>
      </c>
      <c r="CC20" s="57">
        <f t="shared" si="18"/>
        <v>14.148394846036252</v>
      </c>
      <c r="CD20" s="57">
        <v>4.9000000000000004</v>
      </c>
      <c r="CE20" s="80">
        <v>100</v>
      </c>
      <c r="CF20" s="43"/>
      <c r="CG20" s="45">
        <v>100</v>
      </c>
      <c r="CH20" s="80">
        <v>100</v>
      </c>
      <c r="CI20" s="58">
        <v>355</v>
      </c>
      <c r="CJ20" s="59">
        <f t="shared" si="8"/>
        <v>299</v>
      </c>
      <c r="CK20" s="87"/>
      <c r="CL20" s="43">
        <v>195</v>
      </c>
      <c r="CM20" s="43"/>
      <c r="CN20" s="43">
        <v>104</v>
      </c>
      <c r="CO20" s="43">
        <f t="shared" si="9"/>
        <v>0</v>
      </c>
      <c r="CP20" s="43">
        <v>191</v>
      </c>
      <c r="CQ20" s="43">
        <f t="shared" si="10"/>
        <v>0</v>
      </c>
      <c r="CR20" s="61">
        <f t="shared" si="6"/>
        <v>18.365384615384613</v>
      </c>
      <c r="CS20" s="62"/>
      <c r="CT20" s="63">
        <f t="shared" si="7"/>
        <v>84.225352112676049</v>
      </c>
      <c r="CU20" s="64"/>
      <c r="CV20" s="66"/>
      <c r="CW20" s="66"/>
      <c r="CX20" s="64"/>
      <c r="CY20" s="65">
        <v>280</v>
      </c>
      <c r="CZ20" s="65">
        <v>68</v>
      </c>
      <c r="DA20" s="66">
        <f t="shared" si="11"/>
        <v>24.285714285714285</v>
      </c>
      <c r="DB20" s="64">
        <f t="shared" si="12"/>
        <v>0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/>
      <c r="EI20" s="51"/>
      <c r="EJ20" s="51"/>
      <c r="EK20" s="51"/>
      <c r="EL20" s="51">
        <v>104</v>
      </c>
      <c r="EM20" s="51">
        <v>191</v>
      </c>
      <c r="EN20" s="51">
        <v>68</v>
      </c>
    </row>
    <row r="21" spans="1:144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115</v>
      </c>
      <c r="CK22" s="87"/>
      <c r="CL22" s="43">
        <v>65</v>
      </c>
      <c r="CM22" s="43"/>
      <c r="CN22" s="43">
        <v>50</v>
      </c>
      <c r="CO22" s="43">
        <f t="shared" si="9"/>
        <v>0</v>
      </c>
      <c r="CP22" s="43">
        <v>125</v>
      </c>
      <c r="CQ22" s="43">
        <f t="shared" si="10"/>
        <v>0</v>
      </c>
      <c r="CR22" s="61">
        <f t="shared" si="6"/>
        <v>25</v>
      </c>
      <c r="CS22" s="62"/>
      <c r="CT22" s="62">
        <f t="shared" si="7"/>
        <v>100</v>
      </c>
      <c r="CU22" s="64"/>
      <c r="CV22" s="66"/>
      <c r="CW22" s="66"/>
      <c r="CX22" s="64"/>
      <c r="CY22" s="65">
        <v>115</v>
      </c>
      <c r="CZ22" s="78">
        <v>115</v>
      </c>
      <c r="DA22" s="66">
        <f t="shared" si="11"/>
        <v>100</v>
      </c>
      <c r="DB22" s="64">
        <f t="shared" si="12"/>
        <v>0</v>
      </c>
      <c r="DC22" s="63"/>
      <c r="DD22" s="66"/>
      <c r="DE22" s="62">
        <v>25</v>
      </c>
      <c r="DF22" s="64">
        <v>25</v>
      </c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50</v>
      </c>
      <c r="EM22" s="51">
        <v>125</v>
      </c>
      <c r="EN22" s="51">
        <v>115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/>
      <c r="EI23" s="51"/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42.820512820512818</v>
      </c>
      <c r="CD24" s="57">
        <v>26.7</v>
      </c>
      <c r="CE24" s="43">
        <v>100</v>
      </c>
      <c r="CF24" s="43"/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>
        <v>0</v>
      </c>
      <c r="CO24" s="43">
        <f t="shared" si="9"/>
        <v>0</v>
      </c>
      <c r="CP24" s="43">
        <v>0</v>
      </c>
      <c r="CQ24" s="43">
        <f t="shared" si="10"/>
        <v>0</v>
      </c>
      <c r="CR24" s="61">
        <v>0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15</v>
      </c>
      <c r="DA24" s="66">
        <f t="shared" si="11"/>
        <v>8.3333333333333321</v>
      </c>
      <c r="DB24" s="64">
        <f t="shared" si="12"/>
        <v>0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/>
      <c r="EI24" s="51"/>
      <c r="EJ24" s="51"/>
      <c r="EK24" s="51"/>
      <c r="EL24" s="51">
        <v>0</v>
      </c>
      <c r="EM24" s="51">
        <v>0</v>
      </c>
      <c r="EN24" s="51">
        <v>15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268</v>
      </c>
      <c r="CX25" s="92">
        <f>CW25/CV25*100</f>
        <v>76.571428571428569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>
        <v>6</v>
      </c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12.906309751434035</v>
      </c>
      <c r="CD26" s="57"/>
      <c r="CE26" s="43">
        <v>500</v>
      </c>
      <c r="CF26" s="43"/>
      <c r="CG26" s="45">
        <v>270</v>
      </c>
      <c r="CH26" s="43">
        <v>484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>
        <v>150</v>
      </c>
      <c r="DA26" s="66">
        <f t="shared" si="11"/>
        <v>19.35483870967742</v>
      </c>
      <c r="DB26" s="64">
        <f t="shared" si="12"/>
        <v>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/>
      <c r="EI26" s="51"/>
      <c r="EJ26" s="51"/>
      <c r="EK26" s="51"/>
      <c r="EL26" s="51">
        <v>554</v>
      </c>
      <c r="EM26" s="51">
        <v>1031</v>
      </c>
      <c r="EN26" s="51">
        <v>150</v>
      </c>
    </row>
    <row r="27" spans="1:144" s="115" customFormat="1" ht="29.25" customHeight="1" x14ac:dyDescent="0.25">
      <c r="A27" s="103"/>
      <c r="B27" s="104" t="s">
        <v>130</v>
      </c>
      <c r="C27" s="84">
        <f>SUM(C5:C26)</f>
        <v>2770</v>
      </c>
      <c r="D27" s="41">
        <f>SUM(D5:D26)</f>
        <v>40</v>
      </c>
      <c r="E27" s="41">
        <f>SUM(E5:E26)</f>
        <v>22605</v>
      </c>
      <c r="F27" s="41">
        <f>SUM(F5:F26)</f>
        <v>22334</v>
      </c>
      <c r="G27" s="41">
        <f>F27/E27*100</f>
        <v>98.801150188011505</v>
      </c>
      <c r="H27" s="41" t="e">
        <f>F27-#REF!</f>
        <v>#REF!</v>
      </c>
      <c r="I27" s="41">
        <f t="shared" ref="I27:R27" si="20">SUM(I5:I26)</f>
        <v>20674</v>
      </c>
      <c r="J27" s="41">
        <f t="shared" si="20"/>
        <v>12393</v>
      </c>
      <c r="K27" s="41">
        <f t="shared" si="20"/>
        <v>6684</v>
      </c>
      <c r="L27" s="41">
        <f t="shared" si="20"/>
        <v>3925</v>
      </c>
      <c r="M27" s="41">
        <f t="shared" si="20"/>
        <v>20</v>
      </c>
      <c r="N27" s="41">
        <f t="shared" si="20"/>
        <v>20674</v>
      </c>
      <c r="O27" s="41">
        <f t="shared" si="20"/>
        <v>4542</v>
      </c>
      <c r="P27" s="41">
        <f t="shared" si="20"/>
        <v>0</v>
      </c>
      <c r="Q27" s="41">
        <f t="shared" si="20"/>
        <v>19344</v>
      </c>
      <c r="R27" s="41">
        <f t="shared" si="20"/>
        <v>19344</v>
      </c>
      <c r="S27" s="45">
        <f t="shared" si="1"/>
        <v>100</v>
      </c>
      <c r="T27" s="45" t="e">
        <f>R27-#REF!</f>
        <v>#REF!</v>
      </c>
      <c r="U27" s="41">
        <f t="shared" ref="U27:BI27" si="21">SUM(U5:U26)</f>
        <v>550</v>
      </c>
      <c r="V27" s="41">
        <f t="shared" si="21"/>
        <v>700</v>
      </c>
      <c r="W27" s="41">
        <f t="shared" si="21"/>
        <v>0</v>
      </c>
      <c r="X27" s="41">
        <f t="shared" si="21"/>
        <v>0</v>
      </c>
      <c r="Y27" s="41">
        <f t="shared" si="21"/>
        <v>20</v>
      </c>
      <c r="Z27" s="41">
        <f t="shared" si="21"/>
        <v>1080</v>
      </c>
      <c r="AA27" s="41">
        <f t="shared" si="21"/>
        <v>1249</v>
      </c>
      <c r="AB27" s="41">
        <f t="shared" si="21"/>
        <v>2061</v>
      </c>
      <c r="AC27" s="41">
        <f t="shared" si="21"/>
        <v>2287</v>
      </c>
      <c r="AD27" s="41">
        <f t="shared" si="21"/>
        <v>965</v>
      </c>
      <c r="AE27" s="41">
        <f t="shared" si="21"/>
        <v>444</v>
      </c>
      <c r="AF27" s="41">
        <f t="shared" si="21"/>
        <v>442</v>
      </c>
      <c r="AG27" s="41">
        <f t="shared" si="21"/>
        <v>120</v>
      </c>
      <c r="AH27" s="41">
        <f t="shared" si="21"/>
        <v>0</v>
      </c>
      <c r="AI27" s="41">
        <f t="shared" si="21"/>
        <v>0</v>
      </c>
      <c r="AJ27" s="41">
        <f t="shared" si="21"/>
        <v>465</v>
      </c>
      <c r="AK27" s="41">
        <f t="shared" si="21"/>
        <v>460</v>
      </c>
      <c r="AL27" s="41">
        <f t="shared" si="21"/>
        <v>70</v>
      </c>
      <c r="AM27" s="41">
        <f t="shared" si="21"/>
        <v>55</v>
      </c>
      <c r="AN27" s="41">
        <f t="shared" si="21"/>
        <v>21</v>
      </c>
      <c r="AO27" s="41">
        <f t="shared" si="21"/>
        <v>9</v>
      </c>
      <c r="AP27" s="41">
        <f t="shared" si="21"/>
        <v>25</v>
      </c>
      <c r="AQ27" s="41">
        <f t="shared" si="21"/>
        <v>4069</v>
      </c>
      <c r="AR27" s="41">
        <f t="shared" si="21"/>
        <v>4204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1"/>
        <v>0</v>
      </c>
      <c r="AZ27" s="41">
        <f t="shared" si="21"/>
        <v>0</v>
      </c>
      <c r="BA27" s="41">
        <f t="shared" si="21"/>
        <v>0</v>
      </c>
      <c r="BB27" s="41">
        <f t="shared" si="21"/>
        <v>2192</v>
      </c>
      <c r="BC27" s="41">
        <f t="shared" si="21"/>
        <v>15248</v>
      </c>
      <c r="BD27" s="41">
        <f t="shared" si="21"/>
        <v>415</v>
      </c>
      <c r="BE27" s="41">
        <f t="shared" si="21"/>
        <v>550</v>
      </c>
      <c r="BF27" s="41">
        <f t="shared" si="21"/>
        <v>290</v>
      </c>
      <c r="BG27" s="41">
        <f t="shared" si="21"/>
        <v>61</v>
      </c>
      <c r="BH27" s="105">
        <f t="shared" si="21"/>
        <v>21187</v>
      </c>
      <c r="BI27" s="106">
        <f t="shared" si="21"/>
        <v>21187</v>
      </c>
      <c r="BJ27" s="107">
        <f>BI27/BH27*100</f>
        <v>100</v>
      </c>
      <c r="BK27" s="108">
        <f>SUM(BK5:BK26)</f>
        <v>21187</v>
      </c>
      <c r="BL27" s="106">
        <f>SUM(BL5:BL26)</f>
        <v>15340</v>
      </c>
      <c r="BM27" s="106">
        <f>SUM(BM5:BM26)</f>
        <v>15707</v>
      </c>
      <c r="BN27" s="107">
        <f>BM27/BL27*100</f>
        <v>102.39243807040417</v>
      </c>
      <c r="BO27" s="108">
        <f>SUM(BO5:BO26)</f>
        <v>15707</v>
      </c>
      <c r="BP27" s="108">
        <f>SUM(BP5:BP26)</f>
        <v>38390</v>
      </c>
      <c r="BQ27" s="108">
        <f>SUM(BQ5:BQ26)</f>
        <v>63269</v>
      </c>
      <c r="BR27" s="107">
        <f>BQ27/BP27*100</f>
        <v>164.80593904662672</v>
      </c>
      <c r="BS27" s="108">
        <f>SUM(BS5:BS26)</f>
        <v>63269</v>
      </c>
      <c r="BT27" s="106">
        <f>SUM(BT5:BT26)</f>
        <v>61100</v>
      </c>
      <c r="BU27" s="106">
        <f>SUM(BU5:BU26)</f>
        <v>81263</v>
      </c>
      <c r="BV27" s="106">
        <f>SUM(BV5:BV26)</f>
        <v>52723</v>
      </c>
      <c r="BW27" s="107">
        <f t="shared" si="16"/>
        <v>64.879465439375849</v>
      </c>
      <c r="BX27" s="106">
        <f>SUM(BX5:BX26)</f>
        <v>52723</v>
      </c>
      <c r="BY27" s="106">
        <f>SUM(BY5:BY26)</f>
        <v>17171</v>
      </c>
      <c r="BZ27" s="41">
        <f>SUM(BZ5:BZ26)</f>
        <v>7810</v>
      </c>
      <c r="CA27" s="41">
        <f>SUM(CA5:CA26)</f>
        <v>10827</v>
      </c>
      <c r="CB27" s="109">
        <f>((BM27*0.45)+(BQ27*0.34)+(BV27/1.33*0.18)+(CA27*0.2))/DI27*10</f>
        <v>26.379145967285904</v>
      </c>
      <c r="CC27" s="109">
        <f>(BO27*0.45+BS27*0.35+(BX27/1.33*0.17))/DI27*10</f>
        <v>25.035745177707504</v>
      </c>
      <c r="CD27" s="109"/>
      <c r="CE27" s="110">
        <f>SUM(CE5:CE26)</f>
        <v>6214</v>
      </c>
      <c r="CF27" s="110">
        <f>SUM(CF5:CF26)</f>
        <v>14</v>
      </c>
      <c r="CG27" s="110">
        <f>SUM(CG5:CG26)</f>
        <v>6514</v>
      </c>
      <c r="CH27" s="110">
        <f>SUM(CH5:CH26)</f>
        <v>5849</v>
      </c>
      <c r="CI27" s="110">
        <f t="shared" ref="CI27:CQ27" si="22">SUM(CI5:CI26)</f>
        <v>24920</v>
      </c>
      <c r="CJ27" s="110">
        <f t="shared" si="22"/>
        <v>21612</v>
      </c>
      <c r="CK27" s="110">
        <f t="shared" si="22"/>
        <v>1109</v>
      </c>
      <c r="CL27" s="110">
        <f t="shared" si="22"/>
        <v>2453</v>
      </c>
      <c r="CM27" s="110">
        <f t="shared" si="22"/>
        <v>80</v>
      </c>
      <c r="CN27" s="110">
        <f t="shared" si="22"/>
        <v>19159</v>
      </c>
      <c r="CO27" s="110">
        <f t="shared" si="22"/>
        <v>731</v>
      </c>
      <c r="CP27" s="110">
        <f t="shared" si="22"/>
        <v>46169</v>
      </c>
      <c r="CQ27" s="110">
        <f t="shared" si="22"/>
        <v>1472</v>
      </c>
      <c r="CR27" s="109">
        <f t="shared" si="6"/>
        <v>24.097813038258778</v>
      </c>
      <c r="CS27" s="111">
        <f>SUM(CS5:CS26)</f>
        <v>1077</v>
      </c>
      <c r="CT27" s="112">
        <f>CJ27/CI27*100</f>
        <v>86.725521669341902</v>
      </c>
      <c r="CU27" s="110">
        <f>SUM(CU5:CU26)</f>
        <v>42</v>
      </c>
      <c r="CV27" s="110">
        <f t="shared" ref="CV27:EN27" si="23">SUM(CV5:CV26)</f>
        <v>705</v>
      </c>
      <c r="CW27" s="110">
        <f t="shared" si="23"/>
        <v>598</v>
      </c>
      <c r="CX27" s="110">
        <f>CW27/CV27*100</f>
        <v>84.822695035460995</v>
      </c>
      <c r="CY27" s="45">
        <f t="shared" si="23"/>
        <v>21046</v>
      </c>
      <c r="CZ27" s="45">
        <f t="shared" si="23"/>
        <v>6849</v>
      </c>
      <c r="DA27" s="113">
        <f t="shared" si="11"/>
        <v>32.543001045329277</v>
      </c>
      <c r="DB27" s="45">
        <f t="shared" si="23"/>
        <v>150</v>
      </c>
      <c r="DC27" s="45">
        <f t="shared" si="23"/>
        <v>1455</v>
      </c>
      <c r="DD27" s="45">
        <f>SUM(DD5:DD25)</f>
        <v>1151</v>
      </c>
      <c r="DE27" s="45">
        <f>SUM(DE5:DE26)</f>
        <v>4879</v>
      </c>
      <c r="DF27" s="45">
        <f>SUM(DF5:DF25)</f>
        <v>4828</v>
      </c>
      <c r="DG27" s="114">
        <f t="shared" si="23"/>
        <v>31</v>
      </c>
      <c r="DH27" s="114">
        <f t="shared" si="23"/>
        <v>0</v>
      </c>
      <c r="DI27" s="114">
        <f t="shared" si="23"/>
        <v>14360</v>
      </c>
      <c r="DJ27" s="114">
        <f t="shared" si="23"/>
        <v>423</v>
      </c>
      <c r="DK27" s="114">
        <f t="shared" si="23"/>
        <v>95</v>
      </c>
      <c r="DL27" s="114">
        <f t="shared" si="23"/>
        <v>423</v>
      </c>
      <c r="DM27" s="114">
        <f t="shared" si="23"/>
        <v>5514</v>
      </c>
      <c r="DN27" s="114">
        <f t="shared" si="23"/>
        <v>1233.3694963573012</v>
      </c>
      <c r="DO27" s="114">
        <f t="shared" si="23"/>
        <v>34</v>
      </c>
      <c r="DP27" s="114">
        <f t="shared" si="23"/>
        <v>7</v>
      </c>
      <c r="DQ27" s="114">
        <f t="shared" si="23"/>
        <v>27</v>
      </c>
      <c r="DR27" s="114">
        <f t="shared" si="23"/>
        <v>400</v>
      </c>
      <c r="DS27" s="114">
        <f t="shared" si="23"/>
        <v>344</v>
      </c>
      <c r="DT27" s="114">
        <f t="shared" si="23"/>
        <v>27</v>
      </c>
      <c r="DU27" s="114">
        <f t="shared" si="23"/>
        <v>5</v>
      </c>
      <c r="DV27" s="114">
        <f t="shared" si="23"/>
        <v>22</v>
      </c>
      <c r="DW27" s="114">
        <f t="shared" si="23"/>
        <v>338</v>
      </c>
      <c r="DX27" s="114">
        <f t="shared" si="23"/>
        <v>259</v>
      </c>
      <c r="DY27" s="114">
        <f t="shared" si="23"/>
        <v>25</v>
      </c>
      <c r="DZ27" s="114">
        <f t="shared" si="23"/>
        <v>25</v>
      </c>
      <c r="EA27" s="114">
        <f t="shared" si="23"/>
        <v>1957</v>
      </c>
      <c r="EB27" s="114">
        <f t="shared" si="23"/>
        <v>782.8</v>
      </c>
      <c r="EC27" s="114">
        <f t="shared" si="23"/>
        <v>86</v>
      </c>
      <c r="ED27" s="114">
        <f t="shared" si="23"/>
        <v>74</v>
      </c>
      <c r="EE27" s="114">
        <f t="shared" si="23"/>
        <v>2695</v>
      </c>
      <c r="EF27" s="114">
        <f t="shared" si="23"/>
        <v>526.42857142857144</v>
      </c>
      <c r="EG27" s="114">
        <f t="shared" si="23"/>
        <v>0</v>
      </c>
      <c r="EH27" s="114"/>
      <c r="EI27" s="114"/>
      <c r="EJ27" s="114"/>
      <c r="EK27" s="114"/>
      <c r="EL27" s="114">
        <f t="shared" si="23"/>
        <v>18428</v>
      </c>
      <c r="EM27" s="114">
        <f t="shared" si="23"/>
        <v>44697</v>
      </c>
      <c r="EN27" s="114">
        <f t="shared" si="23"/>
        <v>6699</v>
      </c>
    </row>
    <row r="28" spans="1:144" s="138" customFormat="1" ht="29.25" customHeight="1" x14ac:dyDescent="0.25">
      <c r="A28" s="116"/>
      <c r="B28" s="117" t="s">
        <v>131</v>
      </c>
      <c r="C28" s="118">
        <v>430</v>
      </c>
      <c r="D28" s="118">
        <v>0</v>
      </c>
      <c r="E28" s="119">
        <v>9100</v>
      </c>
      <c r="F28" s="118">
        <v>9100</v>
      </c>
      <c r="G28" s="41">
        <f>F28/E28*100</f>
        <v>100</v>
      </c>
      <c r="H28" s="41">
        <v>0</v>
      </c>
      <c r="I28" s="119">
        <v>6604</v>
      </c>
      <c r="J28" s="118">
        <v>3000</v>
      </c>
      <c r="K28" s="120">
        <v>1235</v>
      </c>
      <c r="L28" s="121">
        <v>800</v>
      </c>
      <c r="M28" s="121"/>
      <c r="N28" s="120">
        <v>6604</v>
      </c>
      <c r="O28" s="121">
        <v>1200</v>
      </c>
      <c r="P28" s="121"/>
      <c r="Q28" s="120">
        <v>6732</v>
      </c>
      <c r="R28" s="121">
        <v>6732</v>
      </c>
      <c r="S28" s="45">
        <f t="shared" si="1"/>
        <v>100</v>
      </c>
      <c r="T28" s="45"/>
      <c r="U28" s="121"/>
      <c r="V28" s="121"/>
      <c r="W28" s="121"/>
      <c r="X28" s="121"/>
      <c r="Y28" s="38"/>
      <c r="Z28" s="120"/>
      <c r="AA28" s="121"/>
      <c r="AB28" s="121"/>
      <c r="AC28" s="121"/>
      <c r="AD28" s="121"/>
      <c r="AE28" s="121"/>
      <c r="AF28" s="121"/>
      <c r="AG28" s="121"/>
      <c r="AH28" s="121"/>
      <c r="AI28" s="121"/>
      <c r="AJ28" s="120">
        <v>1660</v>
      </c>
      <c r="AK28" s="121">
        <v>1600</v>
      </c>
      <c r="AL28" s="120">
        <v>230</v>
      </c>
      <c r="AM28" s="121">
        <v>200</v>
      </c>
      <c r="AN28" s="121"/>
      <c r="AO28" s="121"/>
      <c r="AP28" s="121"/>
      <c r="AQ28" s="120">
        <v>980</v>
      </c>
      <c r="AR28" s="121">
        <v>550</v>
      </c>
      <c r="AS28" s="121"/>
      <c r="AT28" s="121"/>
      <c r="AU28" s="121"/>
      <c r="AV28" s="121"/>
      <c r="AW28" s="121"/>
      <c r="AX28" s="121"/>
      <c r="AY28" s="121"/>
      <c r="AZ28" s="121"/>
      <c r="BA28" s="121"/>
      <c r="BB28" s="121">
        <v>3900</v>
      </c>
      <c r="BC28" s="121">
        <v>3600</v>
      </c>
      <c r="BD28" s="121"/>
      <c r="BE28" s="121"/>
      <c r="BF28" s="121">
        <v>1700</v>
      </c>
      <c r="BG28" s="121">
        <v>270</v>
      </c>
      <c r="BH28" s="122">
        <v>6577</v>
      </c>
      <c r="BI28" s="123">
        <v>6577</v>
      </c>
      <c r="BJ28" s="124">
        <f>BI28/BH28*100</f>
        <v>100</v>
      </c>
      <c r="BK28" s="123"/>
      <c r="BL28" s="123">
        <v>2050</v>
      </c>
      <c r="BM28" s="123">
        <v>2000</v>
      </c>
      <c r="BN28" s="124">
        <f>BM28/BL28*100</f>
        <v>97.560975609756099</v>
      </c>
      <c r="BO28" s="123"/>
      <c r="BP28" s="123">
        <v>5000</v>
      </c>
      <c r="BQ28" s="123">
        <v>6440</v>
      </c>
      <c r="BR28" s="124">
        <f>BQ28/BP28*100</f>
        <v>128.80000000000001</v>
      </c>
      <c r="BS28" s="123"/>
      <c r="BT28" s="123">
        <v>8500</v>
      </c>
      <c r="BU28" s="123">
        <v>11305</v>
      </c>
      <c r="BV28" s="123">
        <v>8160</v>
      </c>
      <c r="BW28" s="124">
        <f t="shared" si="16"/>
        <v>72.180451127819538</v>
      </c>
      <c r="BX28" s="123"/>
      <c r="BY28" s="123">
        <v>560</v>
      </c>
      <c r="BZ28" s="125">
        <v>120</v>
      </c>
      <c r="CA28" s="125">
        <v>140</v>
      </c>
      <c r="CB28" s="126">
        <f>((BM28*0.45)+(BQ28*0.34)+(BV28/1.33*0.18)+(CA28*0.2))/DI28*10</f>
        <v>19.519005558278501</v>
      </c>
      <c r="CC28" s="125"/>
      <c r="CD28" s="125"/>
      <c r="CE28" s="125">
        <v>600</v>
      </c>
      <c r="CF28" s="125"/>
      <c r="CG28" s="125">
        <v>600</v>
      </c>
      <c r="CH28" s="125">
        <v>495</v>
      </c>
      <c r="CI28" s="125">
        <v>8096</v>
      </c>
      <c r="CJ28" s="59">
        <v>4420</v>
      </c>
      <c r="CK28" s="127">
        <v>20</v>
      </c>
      <c r="CL28" s="127">
        <v>1100</v>
      </c>
      <c r="CM28" s="127"/>
      <c r="CN28" s="127">
        <v>4160</v>
      </c>
      <c r="CO28" s="127"/>
      <c r="CP28" s="127">
        <v>8320</v>
      </c>
      <c r="CQ28" s="127"/>
      <c r="CR28" s="128">
        <f t="shared" si="6"/>
        <v>20</v>
      </c>
      <c r="CS28" s="129"/>
      <c r="CT28" s="129">
        <f>CJ28/CI28*100</f>
        <v>54.594861660079054</v>
      </c>
      <c r="CU28" s="127"/>
      <c r="CV28" s="127"/>
      <c r="CW28" s="130"/>
      <c r="CX28" s="131"/>
      <c r="CY28" s="132"/>
      <c r="CZ28" s="132">
        <v>810</v>
      </c>
      <c r="DA28" s="113"/>
      <c r="DB28" s="132"/>
      <c r="DC28" s="130"/>
      <c r="DD28" s="130"/>
      <c r="DE28" s="130"/>
      <c r="DF28" s="130"/>
      <c r="DG28" s="134"/>
      <c r="DH28" s="134"/>
      <c r="DI28" s="135">
        <v>2163</v>
      </c>
      <c r="DJ28" s="134">
        <v>553</v>
      </c>
      <c r="DK28" s="134"/>
      <c r="DL28" s="134">
        <v>549</v>
      </c>
      <c r="DM28" s="134">
        <v>7023</v>
      </c>
      <c r="DN28" s="136">
        <f>DM28/DL28*10</f>
        <v>127.92349726775956</v>
      </c>
      <c r="DO28" s="134"/>
      <c r="DP28" s="134"/>
      <c r="DQ28" s="134">
        <v>20</v>
      </c>
      <c r="DR28" s="134">
        <v>650</v>
      </c>
      <c r="DS28" s="137">
        <f>DR28/DQ28*10</f>
        <v>325</v>
      </c>
      <c r="DT28" s="134"/>
      <c r="DU28" s="134"/>
      <c r="DV28" s="134">
        <v>16</v>
      </c>
      <c r="DW28" s="134">
        <v>384</v>
      </c>
      <c r="DX28" s="137">
        <f>DW28/DV28*10</f>
        <v>240</v>
      </c>
      <c r="DY28" s="134"/>
      <c r="DZ28" s="134">
        <v>27</v>
      </c>
      <c r="EA28" s="134">
        <v>832</v>
      </c>
      <c r="EB28" s="137">
        <f>EA28/DZ28*10</f>
        <v>308.14814814814815</v>
      </c>
      <c r="EC28" s="134"/>
      <c r="ED28" s="134">
        <f>DQ28+DV28+DZ28</f>
        <v>63</v>
      </c>
      <c r="EE28" s="134">
        <f>DR28+DW28+EA28</f>
        <v>1866</v>
      </c>
      <c r="EF28" s="137">
        <f>EE28/ED28*10</f>
        <v>296.1904761904762</v>
      </c>
      <c r="EH28" s="139"/>
      <c r="EI28" s="140"/>
      <c r="EJ28" s="139"/>
    </row>
    <row r="29" spans="1:144" s="152" customFormat="1" ht="24" customHeight="1" x14ac:dyDescent="0.25">
      <c r="A29" s="141"/>
      <c r="B29" s="117" t="s">
        <v>132</v>
      </c>
      <c r="C29" s="142"/>
      <c r="D29" s="142"/>
      <c r="E29" s="142"/>
      <c r="F29" s="142"/>
      <c r="G29" s="142"/>
      <c r="H29" s="142"/>
      <c r="I29" s="142"/>
      <c r="J29" s="142"/>
      <c r="K29" s="141"/>
      <c r="L29" s="141"/>
      <c r="M29" s="141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4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5">
        <v>26442</v>
      </c>
      <c r="BI29" s="145">
        <v>24587</v>
      </c>
      <c r="BJ29" s="146">
        <f>BI29/BH29*100</f>
        <v>92.984645639512891</v>
      </c>
      <c r="BK29" s="145"/>
      <c r="BL29" s="145">
        <v>13500</v>
      </c>
      <c r="BM29" s="145">
        <v>12254</v>
      </c>
      <c r="BN29" s="146">
        <f>BM29/BL29*100</f>
        <v>90.770370370370372</v>
      </c>
      <c r="BO29" s="145"/>
      <c r="BP29" s="145">
        <v>37900</v>
      </c>
      <c r="BQ29" s="145">
        <v>56695</v>
      </c>
      <c r="BR29" s="146">
        <f>BQ29/BP29*100</f>
        <v>149.5910290237467</v>
      </c>
      <c r="BS29" s="145"/>
      <c r="BT29" s="145"/>
      <c r="BU29" s="145">
        <v>73000</v>
      </c>
      <c r="BV29" s="145">
        <v>31793</v>
      </c>
      <c r="BW29" s="146">
        <f t="shared" si="16"/>
        <v>43.552054794520551</v>
      </c>
      <c r="BX29" s="145"/>
      <c r="BY29" s="145">
        <v>9386</v>
      </c>
      <c r="BZ29" s="147"/>
      <c r="CA29" s="147">
        <v>10336</v>
      </c>
      <c r="CB29" s="148">
        <v>23.3</v>
      </c>
      <c r="CC29" s="147"/>
      <c r="CD29" s="147"/>
      <c r="CE29" s="147">
        <v>6649</v>
      </c>
      <c r="CF29" s="147"/>
      <c r="CG29" s="147">
        <v>7600</v>
      </c>
      <c r="CH29" s="147">
        <v>6579</v>
      </c>
      <c r="CI29" s="147">
        <v>24880</v>
      </c>
      <c r="CJ29" s="147"/>
      <c r="CK29" s="147"/>
      <c r="CL29" s="147">
        <v>173</v>
      </c>
      <c r="CM29" s="147"/>
      <c r="CN29" s="147">
        <v>13356</v>
      </c>
      <c r="CO29" s="147"/>
      <c r="CP29" s="147">
        <v>16762</v>
      </c>
      <c r="CQ29" s="147"/>
      <c r="CR29" s="128">
        <f t="shared" si="6"/>
        <v>12.55016471997604</v>
      </c>
      <c r="CS29" s="149"/>
      <c r="CT29" s="149">
        <v>54</v>
      </c>
      <c r="CU29" s="147"/>
      <c r="CV29" s="147">
        <v>700</v>
      </c>
      <c r="CW29" s="147">
        <v>195</v>
      </c>
      <c r="CX29" s="150"/>
      <c r="CY29" s="147">
        <v>21475</v>
      </c>
      <c r="CZ29" s="147">
        <v>9218</v>
      </c>
      <c r="DA29" s="113">
        <f t="shared" si="11"/>
        <v>42.924330616996507</v>
      </c>
      <c r="DB29" s="147"/>
      <c r="DC29" s="147">
        <v>1274</v>
      </c>
      <c r="DD29" s="147">
        <v>997</v>
      </c>
      <c r="DE29" s="147">
        <v>5964</v>
      </c>
      <c r="DF29" s="147">
        <v>5690</v>
      </c>
      <c r="DG29" s="152">
        <v>13</v>
      </c>
      <c r="DH29" s="152">
        <v>7</v>
      </c>
      <c r="EH29" s="153"/>
      <c r="EI29" s="140"/>
      <c r="EJ29" s="153"/>
    </row>
    <row r="30" spans="1:144" ht="12.75" customHeight="1" x14ac:dyDescent="0.3">
      <c r="B30" s="155"/>
      <c r="C30" s="156"/>
      <c r="Y30" s="135"/>
      <c r="EH30" s="163"/>
      <c r="EI30" s="140"/>
      <c r="EJ30" s="163"/>
      <c r="EK30" s="163"/>
      <c r="EL30" s="163"/>
      <c r="EM30" s="163"/>
    </row>
    <row r="31" spans="1:144" ht="12.75" customHeight="1" x14ac:dyDescent="0.3">
      <c r="B31" s="155"/>
      <c r="C31" s="156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CV34" s="164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EH35" s="163"/>
      <c r="EI35" s="140"/>
      <c r="EJ35" s="163"/>
      <c r="EK35" s="163"/>
      <c r="EL35" s="163"/>
      <c r="EM35" s="163"/>
    </row>
    <row r="36" spans="2:143" x14ac:dyDescent="0.3"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I47" s="115"/>
    </row>
    <row r="48" spans="2:143" x14ac:dyDescent="0.3">
      <c r="EI48" s="138"/>
    </row>
    <row r="49" spans="139:139" x14ac:dyDescent="0.3">
      <c r="EI49" s="152"/>
    </row>
  </sheetData>
  <mergeCells count="75"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</mergeCells>
  <pageMargins left="0.51181102362204722" right="0.11811023622047245" top="0.55118110236220474" bottom="0.55118110236220474" header="0.31496062992125984" footer="0.31496062992125984"/>
  <pageSetup paperSize="9" scale="4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S50"/>
  <sheetViews>
    <sheetView view="pageBreakPreview" zoomScale="53" zoomScaleNormal="43" zoomScaleSheetLayoutView="53" zoomScalePageLayoutView="29" workbookViewId="0">
      <pane xSplit="77" ySplit="4" topLeftCell="BZ5" activePane="bottomRight" state="frozen"/>
      <selection pane="topRight" activeCell="BZ1" sqref="BZ1"/>
      <selection pane="bottomLeft" activeCell="A5" sqref="A5"/>
      <selection pane="bottomRight" activeCell="DD7" sqref="DD7"/>
    </sheetView>
  </sheetViews>
  <sheetFormatPr defaultColWidth="9.109375" defaultRowHeight="17.399999999999999" x14ac:dyDescent="0.3"/>
  <cols>
    <col min="1" max="1" width="4.6640625" style="154" customWidth="1"/>
    <col min="2" max="2" width="28.5546875" style="154" customWidth="1"/>
    <col min="3" max="3" width="10.109375" style="157" hidden="1" customWidth="1"/>
    <col min="4" max="4" width="7.109375" style="157" hidden="1" customWidth="1"/>
    <col min="5" max="5" width="9.6640625" style="157" hidden="1" customWidth="1"/>
    <col min="6" max="6" width="9.44140625" style="157" hidden="1" customWidth="1"/>
    <col min="7" max="7" width="6.6640625" style="157" hidden="1" customWidth="1"/>
    <col min="8" max="8" width="8.44140625" style="157" hidden="1" customWidth="1"/>
    <col min="9" max="10" width="9.6640625" style="157" hidden="1" customWidth="1"/>
    <col min="11" max="11" width="8.44140625" style="157" hidden="1" customWidth="1"/>
    <col min="12" max="13" width="8" style="157" hidden="1" customWidth="1"/>
    <col min="14" max="14" width="9.44140625" style="154" hidden="1" customWidth="1"/>
    <col min="15" max="15" width="8.44140625" style="154" hidden="1" customWidth="1"/>
    <col min="16" max="16" width="7.5546875" style="154" hidden="1" customWidth="1"/>
    <col min="17" max="17" width="10.109375" style="154" hidden="1" customWidth="1"/>
    <col min="18" max="18" width="10.33203125" style="154" hidden="1" customWidth="1"/>
    <col min="19" max="19" width="7.5546875" style="154" hidden="1" customWidth="1"/>
    <col min="20" max="20" width="8" style="154" hidden="1" customWidth="1"/>
    <col min="21" max="21" width="6.109375" style="154" hidden="1" customWidth="1"/>
    <col min="22" max="22" width="6.88671875" style="154" hidden="1" customWidth="1"/>
    <col min="23" max="23" width="9.77734375" style="154" hidden="1" customWidth="1"/>
    <col min="24" max="24" width="9.5546875" style="154" hidden="1" customWidth="1"/>
    <col min="25" max="25" width="7.5546875" style="154" hidden="1" customWidth="1"/>
    <col min="26" max="26" width="8.6640625" style="154" hidden="1" customWidth="1"/>
    <col min="27" max="27" width="9.5546875" style="154" hidden="1" customWidth="1"/>
    <col min="28" max="29" width="8.21875" style="154" hidden="1" customWidth="1"/>
    <col min="30" max="30" width="8.33203125" style="154" hidden="1" customWidth="1"/>
    <col min="31" max="32" width="6.109375" style="154" hidden="1" customWidth="1"/>
    <col min="33" max="33" width="6.5546875" style="154" hidden="1" customWidth="1"/>
    <col min="34" max="34" width="8" style="154" hidden="1" customWidth="1"/>
    <col min="35" max="35" width="8.33203125" style="154" hidden="1" customWidth="1"/>
    <col min="36" max="36" width="8.21875" style="157" hidden="1" customWidth="1"/>
    <col min="37" max="37" width="6.21875" style="157" hidden="1" customWidth="1"/>
    <col min="38" max="42" width="6.44140625" style="157" hidden="1" customWidth="1"/>
    <col min="43" max="43" width="8.21875" style="154" hidden="1" customWidth="1"/>
    <col min="44" max="44" width="7.77734375" style="154" hidden="1" customWidth="1"/>
    <col min="45" max="45" width="7.88671875" style="154" hidden="1" customWidth="1"/>
    <col min="46" max="46" width="7.6640625" style="154" hidden="1" customWidth="1"/>
    <col min="47" max="47" width="7" style="154" hidden="1" customWidth="1"/>
    <col min="48" max="48" width="7.5546875" style="154" hidden="1" customWidth="1"/>
    <col min="49" max="49" width="8.44140625" style="154" hidden="1" customWidth="1"/>
    <col min="50" max="50" width="12.5546875" style="154" hidden="1" customWidth="1"/>
    <col min="51" max="51" width="10.6640625" style="154" hidden="1" customWidth="1"/>
    <col min="52" max="53" width="9.5546875" style="154" hidden="1" customWidth="1"/>
    <col min="54" max="54" width="9.6640625" style="154" hidden="1" customWidth="1"/>
    <col min="55" max="55" width="9.88671875" style="154" hidden="1" customWidth="1"/>
    <col min="56" max="56" width="7.44140625" style="154" hidden="1" customWidth="1"/>
    <col min="57" max="57" width="6.88671875" style="154" hidden="1" customWidth="1"/>
    <col min="58" max="59" width="7.5546875" style="154" hidden="1" customWidth="1"/>
    <col min="60" max="60" width="11.33203125" style="158" hidden="1" customWidth="1"/>
    <col min="61" max="61" width="10.44140625" style="157" hidden="1" customWidth="1"/>
    <col min="62" max="62" width="8" style="157" hidden="1" customWidth="1"/>
    <col min="63" max="63" width="7.109375" style="157" hidden="1" customWidth="1"/>
    <col min="64" max="64" width="10" style="159" hidden="1" customWidth="1"/>
    <col min="65" max="65" width="10.5546875" style="157" hidden="1" customWidth="1"/>
    <col min="66" max="66" width="8.33203125" style="157" hidden="1" customWidth="1"/>
    <col min="67" max="67" width="7" style="157" hidden="1" customWidth="1"/>
    <col min="68" max="68" width="9.21875" style="158" hidden="1" customWidth="1"/>
    <col min="69" max="69" width="9.33203125" style="154" hidden="1" customWidth="1"/>
    <col min="70" max="70" width="8.5546875" style="154" hidden="1" customWidth="1"/>
    <col min="71" max="71" width="7.21875" style="154" hidden="1" customWidth="1"/>
    <col min="72" max="72" width="9.44140625" style="159" hidden="1" customWidth="1"/>
    <col min="73" max="73" width="10.6640625" style="159" hidden="1" customWidth="1"/>
    <col min="74" max="74" width="10.44140625" style="154" hidden="1" customWidth="1"/>
    <col min="75" max="75" width="7" style="154" hidden="1" customWidth="1"/>
    <col min="76" max="76" width="7.44140625" style="154" hidden="1" customWidth="1"/>
    <col min="77" max="77" width="10.44140625" style="154" hidden="1" customWidth="1"/>
    <col min="78" max="78" width="9.21875" style="154" customWidth="1"/>
    <col min="79" max="79" width="13.44140625" style="154" customWidth="1"/>
    <col min="80" max="80" width="8.109375" style="154" customWidth="1"/>
    <col min="81" max="81" width="10" style="154" hidden="1" customWidth="1"/>
    <col min="82" max="82" width="8.5546875" style="154" hidden="1" customWidth="1"/>
    <col min="83" max="83" width="9.88671875" style="154" customWidth="1"/>
    <col min="84" max="84" width="7.44140625" style="154" customWidth="1"/>
    <col min="85" max="85" width="8.88671875" style="154" customWidth="1"/>
    <col min="86" max="86" width="9.109375" style="154" customWidth="1"/>
    <col min="87" max="87" width="10.44140625" style="154" customWidth="1"/>
    <col min="88" max="88" width="11.44140625" style="154" customWidth="1"/>
    <col min="89" max="89" width="10.33203125" style="160" hidden="1" customWidth="1"/>
    <col min="90" max="91" width="9.77734375" style="154" customWidth="1"/>
    <col min="92" max="93" width="9.44140625" style="154" customWidth="1"/>
    <col min="94" max="95" width="11.5546875" style="154" customWidth="1"/>
    <col min="96" max="96" width="9.5546875" style="154" customWidth="1"/>
    <col min="97" max="97" width="8.109375" style="154" hidden="1" customWidth="1"/>
    <col min="98" max="98" width="9.44140625" style="154" customWidth="1"/>
    <col min="99" max="99" width="8.44140625" style="154" customWidth="1"/>
    <col min="100" max="100" width="7.88671875" style="154" customWidth="1"/>
    <col min="101" max="101" width="8.5546875" style="154" customWidth="1"/>
    <col min="102" max="102" width="5.88671875" style="154" customWidth="1"/>
    <col min="103" max="103" width="10" style="154" customWidth="1"/>
    <col min="104" max="104" width="9.5546875" style="154" customWidth="1"/>
    <col min="105" max="105" width="7.109375" style="154" customWidth="1"/>
    <col min="106" max="106" width="7.21875" style="154" customWidth="1"/>
    <col min="107" max="107" width="8.44140625" style="154" customWidth="1"/>
    <col min="108" max="108" width="8.88671875" style="154" customWidth="1"/>
    <col min="109" max="109" width="8.33203125" style="154" customWidth="1"/>
    <col min="110" max="110" width="9.21875" style="154" customWidth="1"/>
    <col min="111" max="111" width="7.109375" style="154" customWidth="1"/>
    <col min="112" max="112" width="7.6640625" style="154" customWidth="1"/>
    <col min="113" max="113" width="13.109375" style="154" hidden="1" customWidth="1"/>
    <col min="114" max="114" width="6.88671875" style="154" hidden="1" customWidth="1"/>
    <col min="115" max="115" width="8.109375" style="154" hidden="1" customWidth="1"/>
    <col min="116" max="116" width="6.77734375" style="154" hidden="1" customWidth="1"/>
    <col min="117" max="117" width="8.21875" style="154" hidden="1" customWidth="1"/>
    <col min="118" max="118" width="7.109375" style="154" hidden="1" customWidth="1"/>
    <col min="119" max="119" width="5.44140625" style="154" hidden="1" customWidth="1"/>
    <col min="120" max="120" width="5.77734375" style="154" hidden="1" customWidth="1"/>
    <col min="121" max="121" width="6.5546875" style="154" hidden="1" customWidth="1"/>
    <col min="122" max="122" width="6.109375" style="154" hidden="1" customWidth="1"/>
    <col min="123" max="123" width="5.88671875" style="154" hidden="1" customWidth="1"/>
    <col min="124" max="124" width="5.44140625" style="154" hidden="1" customWidth="1"/>
    <col min="125" max="125" width="5.5546875" style="154" hidden="1" customWidth="1"/>
    <col min="126" max="126" width="6.44140625" style="154" hidden="1" customWidth="1"/>
    <col min="127" max="127" width="6" style="154" hidden="1" customWidth="1"/>
    <col min="128" max="128" width="5.88671875" style="154" hidden="1" customWidth="1"/>
    <col min="129" max="129" width="5.109375" style="154" hidden="1" customWidth="1"/>
    <col min="130" max="130" width="6.77734375" style="154" hidden="1" customWidth="1"/>
    <col min="131" max="131" width="7.44140625" style="154" hidden="1" customWidth="1"/>
    <col min="132" max="132" width="5.5546875" style="154" hidden="1" customWidth="1"/>
    <col min="133" max="133" width="5.6640625" style="154" hidden="1" customWidth="1"/>
    <col min="134" max="134" width="6.88671875" style="154" hidden="1" customWidth="1"/>
    <col min="135" max="135" width="8.109375" style="154" hidden="1" customWidth="1"/>
    <col min="136" max="136" width="5.5546875" style="154" hidden="1" customWidth="1"/>
    <col min="137" max="137" width="9.109375" style="162" customWidth="1"/>
    <col min="138" max="138" width="13.109375" style="162" customWidth="1"/>
    <col min="139" max="141" width="9.44140625" style="162" bestFit="1" customWidth="1"/>
    <col min="142" max="256" width="9.109375" style="162"/>
    <col min="257" max="257" width="4.6640625" style="162" customWidth="1"/>
    <col min="258" max="258" width="28.5546875" style="162" customWidth="1"/>
    <col min="259" max="333" width="0" style="162" hidden="1" customWidth="1"/>
    <col min="334" max="334" width="9.21875" style="162" customWidth="1"/>
    <col min="335" max="335" width="13.44140625" style="162" customWidth="1"/>
    <col min="336" max="336" width="8.109375" style="162" customWidth="1"/>
    <col min="337" max="338" width="0" style="162" hidden="1" customWidth="1"/>
    <col min="339" max="339" width="9.88671875" style="162" customWidth="1"/>
    <col min="340" max="340" width="7.44140625" style="162" customWidth="1"/>
    <col min="341" max="341" width="8.88671875" style="162" customWidth="1"/>
    <col min="342" max="342" width="9.109375" style="162" customWidth="1"/>
    <col min="343" max="343" width="10.44140625" style="162" customWidth="1"/>
    <col min="344" max="344" width="11.44140625" style="162" customWidth="1"/>
    <col min="345" max="345" width="0" style="162" hidden="1" customWidth="1"/>
    <col min="346" max="347" width="9.77734375" style="162" customWidth="1"/>
    <col min="348" max="349" width="9.44140625" style="162" customWidth="1"/>
    <col min="350" max="351" width="11.5546875" style="162" customWidth="1"/>
    <col min="352" max="352" width="9.5546875" style="162" customWidth="1"/>
    <col min="353" max="353" width="0" style="162" hidden="1" customWidth="1"/>
    <col min="354" max="354" width="9.44140625" style="162" customWidth="1"/>
    <col min="355" max="355" width="8.44140625" style="162" customWidth="1"/>
    <col min="356" max="356" width="7.88671875" style="162" customWidth="1"/>
    <col min="357" max="357" width="8.5546875" style="162" customWidth="1"/>
    <col min="358" max="358" width="5.88671875" style="162" customWidth="1"/>
    <col min="359" max="359" width="10" style="162" customWidth="1"/>
    <col min="360" max="360" width="9.5546875" style="162" customWidth="1"/>
    <col min="361" max="361" width="7.109375" style="162" customWidth="1"/>
    <col min="362" max="362" width="7.21875" style="162" customWidth="1"/>
    <col min="363" max="363" width="8.44140625" style="162" customWidth="1"/>
    <col min="364" max="364" width="8.88671875" style="162" customWidth="1"/>
    <col min="365" max="365" width="8.33203125" style="162" customWidth="1"/>
    <col min="366" max="366" width="9.21875" style="162" customWidth="1"/>
    <col min="367" max="367" width="7.109375" style="162" customWidth="1"/>
    <col min="368" max="368" width="7.6640625" style="162" customWidth="1"/>
    <col min="369" max="392" width="0" style="162" hidden="1" customWidth="1"/>
    <col min="393" max="393" width="9.109375" style="162" customWidth="1"/>
    <col min="394" max="394" width="13.109375" style="162" customWidth="1"/>
    <col min="395" max="397" width="9.44140625" style="162" bestFit="1" customWidth="1"/>
    <col min="398" max="512" width="9.109375" style="162"/>
    <col min="513" max="513" width="4.6640625" style="162" customWidth="1"/>
    <col min="514" max="514" width="28.5546875" style="162" customWidth="1"/>
    <col min="515" max="589" width="0" style="162" hidden="1" customWidth="1"/>
    <col min="590" max="590" width="9.21875" style="162" customWidth="1"/>
    <col min="591" max="591" width="13.44140625" style="162" customWidth="1"/>
    <col min="592" max="592" width="8.109375" style="162" customWidth="1"/>
    <col min="593" max="594" width="0" style="162" hidden="1" customWidth="1"/>
    <col min="595" max="595" width="9.88671875" style="162" customWidth="1"/>
    <col min="596" max="596" width="7.44140625" style="162" customWidth="1"/>
    <col min="597" max="597" width="8.88671875" style="162" customWidth="1"/>
    <col min="598" max="598" width="9.109375" style="162" customWidth="1"/>
    <col min="599" max="599" width="10.44140625" style="162" customWidth="1"/>
    <col min="600" max="600" width="11.44140625" style="162" customWidth="1"/>
    <col min="601" max="601" width="0" style="162" hidden="1" customWidth="1"/>
    <col min="602" max="603" width="9.77734375" style="162" customWidth="1"/>
    <col min="604" max="605" width="9.44140625" style="162" customWidth="1"/>
    <col min="606" max="607" width="11.5546875" style="162" customWidth="1"/>
    <col min="608" max="608" width="9.5546875" style="162" customWidth="1"/>
    <col min="609" max="609" width="0" style="162" hidden="1" customWidth="1"/>
    <col min="610" max="610" width="9.44140625" style="162" customWidth="1"/>
    <col min="611" max="611" width="8.44140625" style="162" customWidth="1"/>
    <col min="612" max="612" width="7.88671875" style="162" customWidth="1"/>
    <col min="613" max="613" width="8.5546875" style="162" customWidth="1"/>
    <col min="614" max="614" width="5.88671875" style="162" customWidth="1"/>
    <col min="615" max="615" width="10" style="162" customWidth="1"/>
    <col min="616" max="616" width="9.5546875" style="162" customWidth="1"/>
    <col min="617" max="617" width="7.109375" style="162" customWidth="1"/>
    <col min="618" max="618" width="7.21875" style="162" customWidth="1"/>
    <col min="619" max="619" width="8.44140625" style="162" customWidth="1"/>
    <col min="620" max="620" width="8.88671875" style="162" customWidth="1"/>
    <col min="621" max="621" width="8.33203125" style="162" customWidth="1"/>
    <col min="622" max="622" width="9.21875" style="162" customWidth="1"/>
    <col min="623" max="623" width="7.109375" style="162" customWidth="1"/>
    <col min="624" max="624" width="7.6640625" style="162" customWidth="1"/>
    <col min="625" max="648" width="0" style="162" hidden="1" customWidth="1"/>
    <col min="649" max="649" width="9.109375" style="162" customWidth="1"/>
    <col min="650" max="650" width="13.109375" style="162" customWidth="1"/>
    <col min="651" max="653" width="9.44140625" style="162" bestFit="1" customWidth="1"/>
    <col min="654" max="768" width="9.109375" style="162"/>
    <col min="769" max="769" width="4.6640625" style="162" customWidth="1"/>
    <col min="770" max="770" width="28.5546875" style="162" customWidth="1"/>
    <col min="771" max="845" width="0" style="162" hidden="1" customWidth="1"/>
    <col min="846" max="846" width="9.21875" style="162" customWidth="1"/>
    <col min="847" max="847" width="13.44140625" style="162" customWidth="1"/>
    <col min="848" max="848" width="8.109375" style="162" customWidth="1"/>
    <col min="849" max="850" width="0" style="162" hidden="1" customWidth="1"/>
    <col min="851" max="851" width="9.88671875" style="162" customWidth="1"/>
    <col min="852" max="852" width="7.44140625" style="162" customWidth="1"/>
    <col min="853" max="853" width="8.88671875" style="162" customWidth="1"/>
    <col min="854" max="854" width="9.109375" style="162" customWidth="1"/>
    <col min="855" max="855" width="10.44140625" style="162" customWidth="1"/>
    <col min="856" max="856" width="11.44140625" style="162" customWidth="1"/>
    <col min="857" max="857" width="0" style="162" hidden="1" customWidth="1"/>
    <col min="858" max="859" width="9.77734375" style="162" customWidth="1"/>
    <col min="860" max="861" width="9.44140625" style="162" customWidth="1"/>
    <col min="862" max="863" width="11.5546875" style="162" customWidth="1"/>
    <col min="864" max="864" width="9.5546875" style="162" customWidth="1"/>
    <col min="865" max="865" width="0" style="162" hidden="1" customWidth="1"/>
    <col min="866" max="866" width="9.44140625" style="162" customWidth="1"/>
    <col min="867" max="867" width="8.44140625" style="162" customWidth="1"/>
    <col min="868" max="868" width="7.88671875" style="162" customWidth="1"/>
    <col min="869" max="869" width="8.5546875" style="162" customWidth="1"/>
    <col min="870" max="870" width="5.88671875" style="162" customWidth="1"/>
    <col min="871" max="871" width="10" style="162" customWidth="1"/>
    <col min="872" max="872" width="9.5546875" style="162" customWidth="1"/>
    <col min="873" max="873" width="7.109375" style="162" customWidth="1"/>
    <col min="874" max="874" width="7.21875" style="162" customWidth="1"/>
    <col min="875" max="875" width="8.44140625" style="162" customWidth="1"/>
    <col min="876" max="876" width="8.88671875" style="162" customWidth="1"/>
    <col min="877" max="877" width="8.33203125" style="162" customWidth="1"/>
    <col min="878" max="878" width="9.21875" style="162" customWidth="1"/>
    <col min="879" max="879" width="7.109375" style="162" customWidth="1"/>
    <col min="880" max="880" width="7.6640625" style="162" customWidth="1"/>
    <col min="881" max="904" width="0" style="162" hidden="1" customWidth="1"/>
    <col min="905" max="905" width="9.109375" style="162" customWidth="1"/>
    <col min="906" max="906" width="13.109375" style="162" customWidth="1"/>
    <col min="907" max="909" width="9.44140625" style="162" bestFit="1" customWidth="1"/>
    <col min="910" max="1024" width="9.109375" style="162"/>
    <col min="1025" max="1025" width="4.6640625" style="162" customWidth="1"/>
    <col min="1026" max="1026" width="28.5546875" style="162" customWidth="1"/>
    <col min="1027" max="1101" width="0" style="162" hidden="1" customWidth="1"/>
    <col min="1102" max="1102" width="9.21875" style="162" customWidth="1"/>
    <col min="1103" max="1103" width="13.44140625" style="162" customWidth="1"/>
    <col min="1104" max="1104" width="8.109375" style="162" customWidth="1"/>
    <col min="1105" max="1106" width="0" style="162" hidden="1" customWidth="1"/>
    <col min="1107" max="1107" width="9.88671875" style="162" customWidth="1"/>
    <col min="1108" max="1108" width="7.44140625" style="162" customWidth="1"/>
    <col min="1109" max="1109" width="8.88671875" style="162" customWidth="1"/>
    <col min="1110" max="1110" width="9.109375" style="162" customWidth="1"/>
    <col min="1111" max="1111" width="10.44140625" style="162" customWidth="1"/>
    <col min="1112" max="1112" width="11.44140625" style="162" customWidth="1"/>
    <col min="1113" max="1113" width="0" style="162" hidden="1" customWidth="1"/>
    <col min="1114" max="1115" width="9.77734375" style="162" customWidth="1"/>
    <col min="1116" max="1117" width="9.44140625" style="162" customWidth="1"/>
    <col min="1118" max="1119" width="11.5546875" style="162" customWidth="1"/>
    <col min="1120" max="1120" width="9.5546875" style="162" customWidth="1"/>
    <col min="1121" max="1121" width="0" style="162" hidden="1" customWidth="1"/>
    <col min="1122" max="1122" width="9.44140625" style="162" customWidth="1"/>
    <col min="1123" max="1123" width="8.44140625" style="162" customWidth="1"/>
    <col min="1124" max="1124" width="7.88671875" style="162" customWidth="1"/>
    <col min="1125" max="1125" width="8.5546875" style="162" customWidth="1"/>
    <col min="1126" max="1126" width="5.88671875" style="162" customWidth="1"/>
    <col min="1127" max="1127" width="10" style="162" customWidth="1"/>
    <col min="1128" max="1128" width="9.5546875" style="162" customWidth="1"/>
    <col min="1129" max="1129" width="7.109375" style="162" customWidth="1"/>
    <col min="1130" max="1130" width="7.21875" style="162" customWidth="1"/>
    <col min="1131" max="1131" width="8.44140625" style="162" customWidth="1"/>
    <col min="1132" max="1132" width="8.88671875" style="162" customWidth="1"/>
    <col min="1133" max="1133" width="8.33203125" style="162" customWidth="1"/>
    <col min="1134" max="1134" width="9.21875" style="162" customWidth="1"/>
    <col min="1135" max="1135" width="7.109375" style="162" customWidth="1"/>
    <col min="1136" max="1136" width="7.6640625" style="162" customWidth="1"/>
    <col min="1137" max="1160" width="0" style="162" hidden="1" customWidth="1"/>
    <col min="1161" max="1161" width="9.109375" style="162" customWidth="1"/>
    <col min="1162" max="1162" width="13.109375" style="162" customWidth="1"/>
    <col min="1163" max="1165" width="9.44140625" style="162" bestFit="1" customWidth="1"/>
    <col min="1166" max="1280" width="9.109375" style="162"/>
    <col min="1281" max="1281" width="4.6640625" style="162" customWidth="1"/>
    <col min="1282" max="1282" width="28.5546875" style="162" customWidth="1"/>
    <col min="1283" max="1357" width="0" style="162" hidden="1" customWidth="1"/>
    <col min="1358" max="1358" width="9.21875" style="162" customWidth="1"/>
    <col min="1359" max="1359" width="13.44140625" style="162" customWidth="1"/>
    <col min="1360" max="1360" width="8.109375" style="162" customWidth="1"/>
    <col min="1361" max="1362" width="0" style="162" hidden="1" customWidth="1"/>
    <col min="1363" max="1363" width="9.88671875" style="162" customWidth="1"/>
    <col min="1364" max="1364" width="7.44140625" style="162" customWidth="1"/>
    <col min="1365" max="1365" width="8.88671875" style="162" customWidth="1"/>
    <col min="1366" max="1366" width="9.109375" style="162" customWidth="1"/>
    <col min="1367" max="1367" width="10.44140625" style="162" customWidth="1"/>
    <col min="1368" max="1368" width="11.44140625" style="162" customWidth="1"/>
    <col min="1369" max="1369" width="0" style="162" hidden="1" customWidth="1"/>
    <col min="1370" max="1371" width="9.77734375" style="162" customWidth="1"/>
    <col min="1372" max="1373" width="9.44140625" style="162" customWidth="1"/>
    <col min="1374" max="1375" width="11.5546875" style="162" customWidth="1"/>
    <col min="1376" max="1376" width="9.5546875" style="162" customWidth="1"/>
    <col min="1377" max="1377" width="0" style="162" hidden="1" customWidth="1"/>
    <col min="1378" max="1378" width="9.44140625" style="162" customWidth="1"/>
    <col min="1379" max="1379" width="8.44140625" style="162" customWidth="1"/>
    <col min="1380" max="1380" width="7.88671875" style="162" customWidth="1"/>
    <col min="1381" max="1381" width="8.5546875" style="162" customWidth="1"/>
    <col min="1382" max="1382" width="5.88671875" style="162" customWidth="1"/>
    <col min="1383" max="1383" width="10" style="162" customWidth="1"/>
    <col min="1384" max="1384" width="9.5546875" style="162" customWidth="1"/>
    <col min="1385" max="1385" width="7.109375" style="162" customWidth="1"/>
    <col min="1386" max="1386" width="7.21875" style="162" customWidth="1"/>
    <col min="1387" max="1387" width="8.44140625" style="162" customWidth="1"/>
    <col min="1388" max="1388" width="8.88671875" style="162" customWidth="1"/>
    <col min="1389" max="1389" width="8.33203125" style="162" customWidth="1"/>
    <col min="1390" max="1390" width="9.21875" style="162" customWidth="1"/>
    <col min="1391" max="1391" width="7.109375" style="162" customWidth="1"/>
    <col min="1392" max="1392" width="7.6640625" style="162" customWidth="1"/>
    <col min="1393" max="1416" width="0" style="162" hidden="1" customWidth="1"/>
    <col min="1417" max="1417" width="9.109375" style="162" customWidth="1"/>
    <col min="1418" max="1418" width="13.109375" style="162" customWidth="1"/>
    <col min="1419" max="1421" width="9.44140625" style="162" bestFit="1" customWidth="1"/>
    <col min="1422" max="1536" width="9.109375" style="162"/>
    <col min="1537" max="1537" width="4.6640625" style="162" customWidth="1"/>
    <col min="1538" max="1538" width="28.5546875" style="162" customWidth="1"/>
    <col min="1539" max="1613" width="0" style="162" hidden="1" customWidth="1"/>
    <col min="1614" max="1614" width="9.21875" style="162" customWidth="1"/>
    <col min="1615" max="1615" width="13.44140625" style="162" customWidth="1"/>
    <col min="1616" max="1616" width="8.109375" style="162" customWidth="1"/>
    <col min="1617" max="1618" width="0" style="162" hidden="1" customWidth="1"/>
    <col min="1619" max="1619" width="9.88671875" style="162" customWidth="1"/>
    <col min="1620" max="1620" width="7.44140625" style="162" customWidth="1"/>
    <col min="1621" max="1621" width="8.88671875" style="162" customWidth="1"/>
    <col min="1622" max="1622" width="9.109375" style="162" customWidth="1"/>
    <col min="1623" max="1623" width="10.44140625" style="162" customWidth="1"/>
    <col min="1624" max="1624" width="11.44140625" style="162" customWidth="1"/>
    <col min="1625" max="1625" width="0" style="162" hidden="1" customWidth="1"/>
    <col min="1626" max="1627" width="9.77734375" style="162" customWidth="1"/>
    <col min="1628" max="1629" width="9.44140625" style="162" customWidth="1"/>
    <col min="1630" max="1631" width="11.5546875" style="162" customWidth="1"/>
    <col min="1632" max="1632" width="9.5546875" style="162" customWidth="1"/>
    <col min="1633" max="1633" width="0" style="162" hidden="1" customWidth="1"/>
    <col min="1634" max="1634" width="9.44140625" style="162" customWidth="1"/>
    <col min="1635" max="1635" width="8.44140625" style="162" customWidth="1"/>
    <col min="1636" max="1636" width="7.88671875" style="162" customWidth="1"/>
    <col min="1637" max="1637" width="8.5546875" style="162" customWidth="1"/>
    <col min="1638" max="1638" width="5.88671875" style="162" customWidth="1"/>
    <col min="1639" max="1639" width="10" style="162" customWidth="1"/>
    <col min="1640" max="1640" width="9.5546875" style="162" customWidth="1"/>
    <col min="1641" max="1641" width="7.109375" style="162" customWidth="1"/>
    <col min="1642" max="1642" width="7.21875" style="162" customWidth="1"/>
    <col min="1643" max="1643" width="8.44140625" style="162" customWidth="1"/>
    <col min="1644" max="1644" width="8.88671875" style="162" customWidth="1"/>
    <col min="1645" max="1645" width="8.33203125" style="162" customWidth="1"/>
    <col min="1646" max="1646" width="9.21875" style="162" customWidth="1"/>
    <col min="1647" max="1647" width="7.109375" style="162" customWidth="1"/>
    <col min="1648" max="1648" width="7.6640625" style="162" customWidth="1"/>
    <col min="1649" max="1672" width="0" style="162" hidden="1" customWidth="1"/>
    <col min="1673" max="1673" width="9.109375" style="162" customWidth="1"/>
    <col min="1674" max="1674" width="13.109375" style="162" customWidth="1"/>
    <col min="1675" max="1677" width="9.44140625" style="162" bestFit="1" customWidth="1"/>
    <col min="1678" max="1792" width="9.109375" style="162"/>
    <col min="1793" max="1793" width="4.6640625" style="162" customWidth="1"/>
    <col min="1794" max="1794" width="28.5546875" style="162" customWidth="1"/>
    <col min="1795" max="1869" width="0" style="162" hidden="1" customWidth="1"/>
    <col min="1870" max="1870" width="9.21875" style="162" customWidth="1"/>
    <col min="1871" max="1871" width="13.44140625" style="162" customWidth="1"/>
    <col min="1872" max="1872" width="8.109375" style="162" customWidth="1"/>
    <col min="1873" max="1874" width="0" style="162" hidden="1" customWidth="1"/>
    <col min="1875" max="1875" width="9.88671875" style="162" customWidth="1"/>
    <col min="1876" max="1876" width="7.44140625" style="162" customWidth="1"/>
    <col min="1877" max="1877" width="8.88671875" style="162" customWidth="1"/>
    <col min="1878" max="1878" width="9.109375" style="162" customWidth="1"/>
    <col min="1879" max="1879" width="10.44140625" style="162" customWidth="1"/>
    <col min="1880" max="1880" width="11.44140625" style="162" customWidth="1"/>
    <col min="1881" max="1881" width="0" style="162" hidden="1" customWidth="1"/>
    <col min="1882" max="1883" width="9.77734375" style="162" customWidth="1"/>
    <col min="1884" max="1885" width="9.44140625" style="162" customWidth="1"/>
    <col min="1886" max="1887" width="11.5546875" style="162" customWidth="1"/>
    <col min="1888" max="1888" width="9.5546875" style="162" customWidth="1"/>
    <col min="1889" max="1889" width="0" style="162" hidden="1" customWidth="1"/>
    <col min="1890" max="1890" width="9.44140625" style="162" customWidth="1"/>
    <col min="1891" max="1891" width="8.44140625" style="162" customWidth="1"/>
    <col min="1892" max="1892" width="7.88671875" style="162" customWidth="1"/>
    <col min="1893" max="1893" width="8.5546875" style="162" customWidth="1"/>
    <col min="1894" max="1894" width="5.88671875" style="162" customWidth="1"/>
    <col min="1895" max="1895" width="10" style="162" customWidth="1"/>
    <col min="1896" max="1896" width="9.5546875" style="162" customWidth="1"/>
    <col min="1897" max="1897" width="7.109375" style="162" customWidth="1"/>
    <col min="1898" max="1898" width="7.21875" style="162" customWidth="1"/>
    <col min="1899" max="1899" width="8.44140625" style="162" customWidth="1"/>
    <col min="1900" max="1900" width="8.88671875" style="162" customWidth="1"/>
    <col min="1901" max="1901" width="8.33203125" style="162" customWidth="1"/>
    <col min="1902" max="1902" width="9.21875" style="162" customWidth="1"/>
    <col min="1903" max="1903" width="7.109375" style="162" customWidth="1"/>
    <col min="1904" max="1904" width="7.6640625" style="162" customWidth="1"/>
    <col min="1905" max="1928" width="0" style="162" hidden="1" customWidth="1"/>
    <col min="1929" max="1929" width="9.109375" style="162" customWidth="1"/>
    <col min="1930" max="1930" width="13.109375" style="162" customWidth="1"/>
    <col min="1931" max="1933" width="9.44140625" style="162" bestFit="1" customWidth="1"/>
    <col min="1934" max="2048" width="9.109375" style="162"/>
    <col min="2049" max="2049" width="4.6640625" style="162" customWidth="1"/>
    <col min="2050" max="2050" width="28.5546875" style="162" customWidth="1"/>
    <col min="2051" max="2125" width="0" style="162" hidden="1" customWidth="1"/>
    <col min="2126" max="2126" width="9.21875" style="162" customWidth="1"/>
    <col min="2127" max="2127" width="13.44140625" style="162" customWidth="1"/>
    <col min="2128" max="2128" width="8.109375" style="162" customWidth="1"/>
    <col min="2129" max="2130" width="0" style="162" hidden="1" customWidth="1"/>
    <col min="2131" max="2131" width="9.88671875" style="162" customWidth="1"/>
    <col min="2132" max="2132" width="7.44140625" style="162" customWidth="1"/>
    <col min="2133" max="2133" width="8.88671875" style="162" customWidth="1"/>
    <col min="2134" max="2134" width="9.109375" style="162" customWidth="1"/>
    <col min="2135" max="2135" width="10.44140625" style="162" customWidth="1"/>
    <col min="2136" max="2136" width="11.44140625" style="162" customWidth="1"/>
    <col min="2137" max="2137" width="0" style="162" hidden="1" customWidth="1"/>
    <col min="2138" max="2139" width="9.77734375" style="162" customWidth="1"/>
    <col min="2140" max="2141" width="9.44140625" style="162" customWidth="1"/>
    <col min="2142" max="2143" width="11.5546875" style="162" customWidth="1"/>
    <col min="2144" max="2144" width="9.5546875" style="162" customWidth="1"/>
    <col min="2145" max="2145" width="0" style="162" hidden="1" customWidth="1"/>
    <col min="2146" max="2146" width="9.44140625" style="162" customWidth="1"/>
    <col min="2147" max="2147" width="8.44140625" style="162" customWidth="1"/>
    <col min="2148" max="2148" width="7.88671875" style="162" customWidth="1"/>
    <col min="2149" max="2149" width="8.5546875" style="162" customWidth="1"/>
    <col min="2150" max="2150" width="5.88671875" style="162" customWidth="1"/>
    <col min="2151" max="2151" width="10" style="162" customWidth="1"/>
    <col min="2152" max="2152" width="9.5546875" style="162" customWidth="1"/>
    <col min="2153" max="2153" width="7.109375" style="162" customWidth="1"/>
    <col min="2154" max="2154" width="7.21875" style="162" customWidth="1"/>
    <col min="2155" max="2155" width="8.44140625" style="162" customWidth="1"/>
    <col min="2156" max="2156" width="8.88671875" style="162" customWidth="1"/>
    <col min="2157" max="2157" width="8.33203125" style="162" customWidth="1"/>
    <col min="2158" max="2158" width="9.21875" style="162" customWidth="1"/>
    <col min="2159" max="2159" width="7.109375" style="162" customWidth="1"/>
    <col min="2160" max="2160" width="7.6640625" style="162" customWidth="1"/>
    <col min="2161" max="2184" width="0" style="162" hidden="1" customWidth="1"/>
    <col min="2185" max="2185" width="9.109375" style="162" customWidth="1"/>
    <col min="2186" max="2186" width="13.109375" style="162" customWidth="1"/>
    <col min="2187" max="2189" width="9.44140625" style="162" bestFit="1" customWidth="1"/>
    <col min="2190" max="2304" width="9.109375" style="162"/>
    <col min="2305" max="2305" width="4.6640625" style="162" customWidth="1"/>
    <col min="2306" max="2306" width="28.5546875" style="162" customWidth="1"/>
    <col min="2307" max="2381" width="0" style="162" hidden="1" customWidth="1"/>
    <col min="2382" max="2382" width="9.21875" style="162" customWidth="1"/>
    <col min="2383" max="2383" width="13.44140625" style="162" customWidth="1"/>
    <col min="2384" max="2384" width="8.109375" style="162" customWidth="1"/>
    <col min="2385" max="2386" width="0" style="162" hidden="1" customWidth="1"/>
    <col min="2387" max="2387" width="9.88671875" style="162" customWidth="1"/>
    <col min="2388" max="2388" width="7.44140625" style="162" customWidth="1"/>
    <col min="2389" max="2389" width="8.88671875" style="162" customWidth="1"/>
    <col min="2390" max="2390" width="9.109375" style="162" customWidth="1"/>
    <col min="2391" max="2391" width="10.44140625" style="162" customWidth="1"/>
    <col min="2392" max="2392" width="11.44140625" style="162" customWidth="1"/>
    <col min="2393" max="2393" width="0" style="162" hidden="1" customWidth="1"/>
    <col min="2394" max="2395" width="9.77734375" style="162" customWidth="1"/>
    <col min="2396" max="2397" width="9.44140625" style="162" customWidth="1"/>
    <col min="2398" max="2399" width="11.5546875" style="162" customWidth="1"/>
    <col min="2400" max="2400" width="9.5546875" style="162" customWidth="1"/>
    <col min="2401" max="2401" width="0" style="162" hidden="1" customWidth="1"/>
    <col min="2402" max="2402" width="9.44140625" style="162" customWidth="1"/>
    <col min="2403" max="2403" width="8.44140625" style="162" customWidth="1"/>
    <col min="2404" max="2404" width="7.88671875" style="162" customWidth="1"/>
    <col min="2405" max="2405" width="8.5546875" style="162" customWidth="1"/>
    <col min="2406" max="2406" width="5.88671875" style="162" customWidth="1"/>
    <col min="2407" max="2407" width="10" style="162" customWidth="1"/>
    <col min="2408" max="2408" width="9.5546875" style="162" customWidth="1"/>
    <col min="2409" max="2409" width="7.109375" style="162" customWidth="1"/>
    <col min="2410" max="2410" width="7.21875" style="162" customWidth="1"/>
    <col min="2411" max="2411" width="8.44140625" style="162" customWidth="1"/>
    <col min="2412" max="2412" width="8.88671875" style="162" customWidth="1"/>
    <col min="2413" max="2413" width="8.33203125" style="162" customWidth="1"/>
    <col min="2414" max="2414" width="9.21875" style="162" customWidth="1"/>
    <col min="2415" max="2415" width="7.109375" style="162" customWidth="1"/>
    <col min="2416" max="2416" width="7.6640625" style="162" customWidth="1"/>
    <col min="2417" max="2440" width="0" style="162" hidden="1" customWidth="1"/>
    <col min="2441" max="2441" width="9.109375" style="162" customWidth="1"/>
    <col min="2442" max="2442" width="13.109375" style="162" customWidth="1"/>
    <col min="2443" max="2445" width="9.44140625" style="162" bestFit="1" customWidth="1"/>
    <col min="2446" max="2560" width="9.109375" style="162"/>
    <col min="2561" max="2561" width="4.6640625" style="162" customWidth="1"/>
    <col min="2562" max="2562" width="28.5546875" style="162" customWidth="1"/>
    <col min="2563" max="2637" width="0" style="162" hidden="1" customWidth="1"/>
    <col min="2638" max="2638" width="9.21875" style="162" customWidth="1"/>
    <col min="2639" max="2639" width="13.44140625" style="162" customWidth="1"/>
    <col min="2640" max="2640" width="8.109375" style="162" customWidth="1"/>
    <col min="2641" max="2642" width="0" style="162" hidden="1" customWidth="1"/>
    <col min="2643" max="2643" width="9.88671875" style="162" customWidth="1"/>
    <col min="2644" max="2644" width="7.44140625" style="162" customWidth="1"/>
    <col min="2645" max="2645" width="8.88671875" style="162" customWidth="1"/>
    <col min="2646" max="2646" width="9.109375" style="162" customWidth="1"/>
    <col min="2647" max="2647" width="10.44140625" style="162" customWidth="1"/>
    <col min="2648" max="2648" width="11.44140625" style="162" customWidth="1"/>
    <col min="2649" max="2649" width="0" style="162" hidden="1" customWidth="1"/>
    <col min="2650" max="2651" width="9.77734375" style="162" customWidth="1"/>
    <col min="2652" max="2653" width="9.44140625" style="162" customWidth="1"/>
    <col min="2654" max="2655" width="11.5546875" style="162" customWidth="1"/>
    <col min="2656" max="2656" width="9.5546875" style="162" customWidth="1"/>
    <col min="2657" max="2657" width="0" style="162" hidden="1" customWidth="1"/>
    <col min="2658" max="2658" width="9.44140625" style="162" customWidth="1"/>
    <col min="2659" max="2659" width="8.44140625" style="162" customWidth="1"/>
    <col min="2660" max="2660" width="7.88671875" style="162" customWidth="1"/>
    <col min="2661" max="2661" width="8.5546875" style="162" customWidth="1"/>
    <col min="2662" max="2662" width="5.88671875" style="162" customWidth="1"/>
    <col min="2663" max="2663" width="10" style="162" customWidth="1"/>
    <col min="2664" max="2664" width="9.5546875" style="162" customWidth="1"/>
    <col min="2665" max="2665" width="7.109375" style="162" customWidth="1"/>
    <col min="2666" max="2666" width="7.21875" style="162" customWidth="1"/>
    <col min="2667" max="2667" width="8.44140625" style="162" customWidth="1"/>
    <col min="2668" max="2668" width="8.88671875" style="162" customWidth="1"/>
    <col min="2669" max="2669" width="8.33203125" style="162" customWidth="1"/>
    <col min="2670" max="2670" width="9.21875" style="162" customWidth="1"/>
    <col min="2671" max="2671" width="7.109375" style="162" customWidth="1"/>
    <col min="2672" max="2672" width="7.6640625" style="162" customWidth="1"/>
    <col min="2673" max="2696" width="0" style="162" hidden="1" customWidth="1"/>
    <col min="2697" max="2697" width="9.109375" style="162" customWidth="1"/>
    <col min="2698" max="2698" width="13.109375" style="162" customWidth="1"/>
    <col min="2699" max="2701" width="9.44140625" style="162" bestFit="1" customWidth="1"/>
    <col min="2702" max="2816" width="9.109375" style="162"/>
    <col min="2817" max="2817" width="4.6640625" style="162" customWidth="1"/>
    <col min="2818" max="2818" width="28.5546875" style="162" customWidth="1"/>
    <col min="2819" max="2893" width="0" style="162" hidden="1" customWidth="1"/>
    <col min="2894" max="2894" width="9.21875" style="162" customWidth="1"/>
    <col min="2895" max="2895" width="13.44140625" style="162" customWidth="1"/>
    <col min="2896" max="2896" width="8.109375" style="162" customWidth="1"/>
    <col min="2897" max="2898" width="0" style="162" hidden="1" customWidth="1"/>
    <col min="2899" max="2899" width="9.88671875" style="162" customWidth="1"/>
    <col min="2900" max="2900" width="7.44140625" style="162" customWidth="1"/>
    <col min="2901" max="2901" width="8.88671875" style="162" customWidth="1"/>
    <col min="2902" max="2902" width="9.109375" style="162" customWidth="1"/>
    <col min="2903" max="2903" width="10.44140625" style="162" customWidth="1"/>
    <col min="2904" max="2904" width="11.44140625" style="162" customWidth="1"/>
    <col min="2905" max="2905" width="0" style="162" hidden="1" customWidth="1"/>
    <col min="2906" max="2907" width="9.77734375" style="162" customWidth="1"/>
    <col min="2908" max="2909" width="9.44140625" style="162" customWidth="1"/>
    <col min="2910" max="2911" width="11.5546875" style="162" customWidth="1"/>
    <col min="2912" max="2912" width="9.5546875" style="162" customWidth="1"/>
    <col min="2913" max="2913" width="0" style="162" hidden="1" customWidth="1"/>
    <col min="2914" max="2914" width="9.44140625" style="162" customWidth="1"/>
    <col min="2915" max="2915" width="8.44140625" style="162" customWidth="1"/>
    <col min="2916" max="2916" width="7.88671875" style="162" customWidth="1"/>
    <col min="2917" max="2917" width="8.5546875" style="162" customWidth="1"/>
    <col min="2918" max="2918" width="5.88671875" style="162" customWidth="1"/>
    <col min="2919" max="2919" width="10" style="162" customWidth="1"/>
    <col min="2920" max="2920" width="9.5546875" style="162" customWidth="1"/>
    <col min="2921" max="2921" width="7.109375" style="162" customWidth="1"/>
    <col min="2922" max="2922" width="7.21875" style="162" customWidth="1"/>
    <col min="2923" max="2923" width="8.44140625" style="162" customWidth="1"/>
    <col min="2924" max="2924" width="8.88671875" style="162" customWidth="1"/>
    <col min="2925" max="2925" width="8.33203125" style="162" customWidth="1"/>
    <col min="2926" max="2926" width="9.21875" style="162" customWidth="1"/>
    <col min="2927" max="2927" width="7.109375" style="162" customWidth="1"/>
    <col min="2928" max="2928" width="7.6640625" style="162" customWidth="1"/>
    <col min="2929" max="2952" width="0" style="162" hidden="1" customWidth="1"/>
    <col min="2953" max="2953" width="9.109375" style="162" customWidth="1"/>
    <col min="2954" max="2954" width="13.109375" style="162" customWidth="1"/>
    <col min="2955" max="2957" width="9.44140625" style="162" bestFit="1" customWidth="1"/>
    <col min="2958" max="3072" width="9.109375" style="162"/>
    <col min="3073" max="3073" width="4.6640625" style="162" customWidth="1"/>
    <col min="3074" max="3074" width="28.5546875" style="162" customWidth="1"/>
    <col min="3075" max="3149" width="0" style="162" hidden="1" customWidth="1"/>
    <col min="3150" max="3150" width="9.21875" style="162" customWidth="1"/>
    <col min="3151" max="3151" width="13.44140625" style="162" customWidth="1"/>
    <col min="3152" max="3152" width="8.109375" style="162" customWidth="1"/>
    <col min="3153" max="3154" width="0" style="162" hidden="1" customWidth="1"/>
    <col min="3155" max="3155" width="9.88671875" style="162" customWidth="1"/>
    <col min="3156" max="3156" width="7.44140625" style="162" customWidth="1"/>
    <col min="3157" max="3157" width="8.88671875" style="162" customWidth="1"/>
    <col min="3158" max="3158" width="9.109375" style="162" customWidth="1"/>
    <col min="3159" max="3159" width="10.44140625" style="162" customWidth="1"/>
    <col min="3160" max="3160" width="11.44140625" style="162" customWidth="1"/>
    <col min="3161" max="3161" width="0" style="162" hidden="1" customWidth="1"/>
    <col min="3162" max="3163" width="9.77734375" style="162" customWidth="1"/>
    <col min="3164" max="3165" width="9.44140625" style="162" customWidth="1"/>
    <col min="3166" max="3167" width="11.5546875" style="162" customWidth="1"/>
    <col min="3168" max="3168" width="9.5546875" style="162" customWidth="1"/>
    <col min="3169" max="3169" width="0" style="162" hidden="1" customWidth="1"/>
    <col min="3170" max="3170" width="9.44140625" style="162" customWidth="1"/>
    <col min="3171" max="3171" width="8.44140625" style="162" customWidth="1"/>
    <col min="3172" max="3172" width="7.88671875" style="162" customWidth="1"/>
    <col min="3173" max="3173" width="8.5546875" style="162" customWidth="1"/>
    <col min="3174" max="3174" width="5.88671875" style="162" customWidth="1"/>
    <col min="3175" max="3175" width="10" style="162" customWidth="1"/>
    <col min="3176" max="3176" width="9.5546875" style="162" customWidth="1"/>
    <col min="3177" max="3177" width="7.109375" style="162" customWidth="1"/>
    <col min="3178" max="3178" width="7.21875" style="162" customWidth="1"/>
    <col min="3179" max="3179" width="8.44140625" style="162" customWidth="1"/>
    <col min="3180" max="3180" width="8.88671875" style="162" customWidth="1"/>
    <col min="3181" max="3181" width="8.33203125" style="162" customWidth="1"/>
    <col min="3182" max="3182" width="9.21875" style="162" customWidth="1"/>
    <col min="3183" max="3183" width="7.109375" style="162" customWidth="1"/>
    <col min="3184" max="3184" width="7.6640625" style="162" customWidth="1"/>
    <col min="3185" max="3208" width="0" style="162" hidden="1" customWidth="1"/>
    <col min="3209" max="3209" width="9.109375" style="162" customWidth="1"/>
    <col min="3210" max="3210" width="13.109375" style="162" customWidth="1"/>
    <col min="3211" max="3213" width="9.44140625" style="162" bestFit="1" customWidth="1"/>
    <col min="3214" max="3328" width="9.109375" style="162"/>
    <col min="3329" max="3329" width="4.6640625" style="162" customWidth="1"/>
    <col min="3330" max="3330" width="28.5546875" style="162" customWidth="1"/>
    <col min="3331" max="3405" width="0" style="162" hidden="1" customWidth="1"/>
    <col min="3406" max="3406" width="9.21875" style="162" customWidth="1"/>
    <col min="3407" max="3407" width="13.44140625" style="162" customWidth="1"/>
    <col min="3408" max="3408" width="8.109375" style="162" customWidth="1"/>
    <col min="3409" max="3410" width="0" style="162" hidden="1" customWidth="1"/>
    <col min="3411" max="3411" width="9.88671875" style="162" customWidth="1"/>
    <col min="3412" max="3412" width="7.44140625" style="162" customWidth="1"/>
    <col min="3413" max="3413" width="8.88671875" style="162" customWidth="1"/>
    <col min="3414" max="3414" width="9.109375" style="162" customWidth="1"/>
    <col min="3415" max="3415" width="10.44140625" style="162" customWidth="1"/>
    <col min="3416" max="3416" width="11.44140625" style="162" customWidth="1"/>
    <col min="3417" max="3417" width="0" style="162" hidden="1" customWidth="1"/>
    <col min="3418" max="3419" width="9.77734375" style="162" customWidth="1"/>
    <col min="3420" max="3421" width="9.44140625" style="162" customWidth="1"/>
    <col min="3422" max="3423" width="11.5546875" style="162" customWidth="1"/>
    <col min="3424" max="3424" width="9.5546875" style="162" customWidth="1"/>
    <col min="3425" max="3425" width="0" style="162" hidden="1" customWidth="1"/>
    <col min="3426" max="3426" width="9.44140625" style="162" customWidth="1"/>
    <col min="3427" max="3427" width="8.44140625" style="162" customWidth="1"/>
    <col min="3428" max="3428" width="7.88671875" style="162" customWidth="1"/>
    <col min="3429" max="3429" width="8.5546875" style="162" customWidth="1"/>
    <col min="3430" max="3430" width="5.88671875" style="162" customWidth="1"/>
    <col min="3431" max="3431" width="10" style="162" customWidth="1"/>
    <col min="3432" max="3432" width="9.5546875" style="162" customWidth="1"/>
    <col min="3433" max="3433" width="7.109375" style="162" customWidth="1"/>
    <col min="3434" max="3434" width="7.21875" style="162" customWidth="1"/>
    <col min="3435" max="3435" width="8.44140625" style="162" customWidth="1"/>
    <col min="3436" max="3436" width="8.88671875" style="162" customWidth="1"/>
    <col min="3437" max="3437" width="8.33203125" style="162" customWidth="1"/>
    <col min="3438" max="3438" width="9.21875" style="162" customWidth="1"/>
    <col min="3439" max="3439" width="7.109375" style="162" customWidth="1"/>
    <col min="3440" max="3440" width="7.6640625" style="162" customWidth="1"/>
    <col min="3441" max="3464" width="0" style="162" hidden="1" customWidth="1"/>
    <col min="3465" max="3465" width="9.109375" style="162" customWidth="1"/>
    <col min="3466" max="3466" width="13.109375" style="162" customWidth="1"/>
    <col min="3467" max="3469" width="9.44140625" style="162" bestFit="1" customWidth="1"/>
    <col min="3470" max="3584" width="9.109375" style="162"/>
    <col min="3585" max="3585" width="4.6640625" style="162" customWidth="1"/>
    <col min="3586" max="3586" width="28.5546875" style="162" customWidth="1"/>
    <col min="3587" max="3661" width="0" style="162" hidden="1" customWidth="1"/>
    <col min="3662" max="3662" width="9.21875" style="162" customWidth="1"/>
    <col min="3663" max="3663" width="13.44140625" style="162" customWidth="1"/>
    <col min="3664" max="3664" width="8.109375" style="162" customWidth="1"/>
    <col min="3665" max="3666" width="0" style="162" hidden="1" customWidth="1"/>
    <col min="3667" max="3667" width="9.88671875" style="162" customWidth="1"/>
    <col min="3668" max="3668" width="7.44140625" style="162" customWidth="1"/>
    <col min="3669" max="3669" width="8.88671875" style="162" customWidth="1"/>
    <col min="3670" max="3670" width="9.109375" style="162" customWidth="1"/>
    <col min="3671" max="3671" width="10.44140625" style="162" customWidth="1"/>
    <col min="3672" max="3672" width="11.44140625" style="162" customWidth="1"/>
    <col min="3673" max="3673" width="0" style="162" hidden="1" customWidth="1"/>
    <col min="3674" max="3675" width="9.77734375" style="162" customWidth="1"/>
    <col min="3676" max="3677" width="9.44140625" style="162" customWidth="1"/>
    <col min="3678" max="3679" width="11.5546875" style="162" customWidth="1"/>
    <col min="3680" max="3680" width="9.5546875" style="162" customWidth="1"/>
    <col min="3681" max="3681" width="0" style="162" hidden="1" customWidth="1"/>
    <col min="3682" max="3682" width="9.44140625" style="162" customWidth="1"/>
    <col min="3683" max="3683" width="8.44140625" style="162" customWidth="1"/>
    <col min="3684" max="3684" width="7.88671875" style="162" customWidth="1"/>
    <col min="3685" max="3685" width="8.5546875" style="162" customWidth="1"/>
    <col min="3686" max="3686" width="5.88671875" style="162" customWidth="1"/>
    <col min="3687" max="3687" width="10" style="162" customWidth="1"/>
    <col min="3688" max="3688" width="9.5546875" style="162" customWidth="1"/>
    <col min="3689" max="3689" width="7.109375" style="162" customWidth="1"/>
    <col min="3690" max="3690" width="7.21875" style="162" customWidth="1"/>
    <col min="3691" max="3691" width="8.44140625" style="162" customWidth="1"/>
    <col min="3692" max="3692" width="8.88671875" style="162" customWidth="1"/>
    <col min="3693" max="3693" width="8.33203125" style="162" customWidth="1"/>
    <col min="3694" max="3694" width="9.21875" style="162" customWidth="1"/>
    <col min="3695" max="3695" width="7.109375" style="162" customWidth="1"/>
    <col min="3696" max="3696" width="7.6640625" style="162" customWidth="1"/>
    <col min="3697" max="3720" width="0" style="162" hidden="1" customWidth="1"/>
    <col min="3721" max="3721" width="9.109375" style="162" customWidth="1"/>
    <col min="3722" max="3722" width="13.109375" style="162" customWidth="1"/>
    <col min="3723" max="3725" width="9.44140625" style="162" bestFit="1" customWidth="1"/>
    <col min="3726" max="3840" width="9.109375" style="162"/>
    <col min="3841" max="3841" width="4.6640625" style="162" customWidth="1"/>
    <col min="3842" max="3842" width="28.5546875" style="162" customWidth="1"/>
    <col min="3843" max="3917" width="0" style="162" hidden="1" customWidth="1"/>
    <col min="3918" max="3918" width="9.21875" style="162" customWidth="1"/>
    <col min="3919" max="3919" width="13.44140625" style="162" customWidth="1"/>
    <col min="3920" max="3920" width="8.109375" style="162" customWidth="1"/>
    <col min="3921" max="3922" width="0" style="162" hidden="1" customWidth="1"/>
    <col min="3923" max="3923" width="9.88671875" style="162" customWidth="1"/>
    <col min="3924" max="3924" width="7.44140625" style="162" customWidth="1"/>
    <col min="3925" max="3925" width="8.88671875" style="162" customWidth="1"/>
    <col min="3926" max="3926" width="9.109375" style="162" customWidth="1"/>
    <col min="3927" max="3927" width="10.44140625" style="162" customWidth="1"/>
    <col min="3928" max="3928" width="11.44140625" style="162" customWidth="1"/>
    <col min="3929" max="3929" width="0" style="162" hidden="1" customWidth="1"/>
    <col min="3930" max="3931" width="9.77734375" style="162" customWidth="1"/>
    <col min="3932" max="3933" width="9.44140625" style="162" customWidth="1"/>
    <col min="3934" max="3935" width="11.5546875" style="162" customWidth="1"/>
    <col min="3936" max="3936" width="9.5546875" style="162" customWidth="1"/>
    <col min="3937" max="3937" width="0" style="162" hidden="1" customWidth="1"/>
    <col min="3938" max="3938" width="9.44140625" style="162" customWidth="1"/>
    <col min="3939" max="3939" width="8.44140625" style="162" customWidth="1"/>
    <col min="3940" max="3940" width="7.88671875" style="162" customWidth="1"/>
    <col min="3941" max="3941" width="8.5546875" style="162" customWidth="1"/>
    <col min="3942" max="3942" width="5.88671875" style="162" customWidth="1"/>
    <col min="3943" max="3943" width="10" style="162" customWidth="1"/>
    <col min="3944" max="3944" width="9.5546875" style="162" customWidth="1"/>
    <col min="3945" max="3945" width="7.109375" style="162" customWidth="1"/>
    <col min="3946" max="3946" width="7.21875" style="162" customWidth="1"/>
    <col min="3947" max="3947" width="8.44140625" style="162" customWidth="1"/>
    <col min="3948" max="3948" width="8.88671875" style="162" customWidth="1"/>
    <col min="3949" max="3949" width="8.33203125" style="162" customWidth="1"/>
    <col min="3950" max="3950" width="9.21875" style="162" customWidth="1"/>
    <col min="3951" max="3951" width="7.109375" style="162" customWidth="1"/>
    <col min="3952" max="3952" width="7.6640625" style="162" customWidth="1"/>
    <col min="3953" max="3976" width="0" style="162" hidden="1" customWidth="1"/>
    <col min="3977" max="3977" width="9.109375" style="162" customWidth="1"/>
    <col min="3978" max="3978" width="13.109375" style="162" customWidth="1"/>
    <col min="3979" max="3981" width="9.44140625" style="162" bestFit="1" customWidth="1"/>
    <col min="3982" max="4096" width="9.109375" style="162"/>
    <col min="4097" max="4097" width="4.6640625" style="162" customWidth="1"/>
    <col min="4098" max="4098" width="28.5546875" style="162" customWidth="1"/>
    <col min="4099" max="4173" width="0" style="162" hidden="1" customWidth="1"/>
    <col min="4174" max="4174" width="9.21875" style="162" customWidth="1"/>
    <col min="4175" max="4175" width="13.44140625" style="162" customWidth="1"/>
    <col min="4176" max="4176" width="8.109375" style="162" customWidth="1"/>
    <col min="4177" max="4178" width="0" style="162" hidden="1" customWidth="1"/>
    <col min="4179" max="4179" width="9.88671875" style="162" customWidth="1"/>
    <col min="4180" max="4180" width="7.44140625" style="162" customWidth="1"/>
    <col min="4181" max="4181" width="8.88671875" style="162" customWidth="1"/>
    <col min="4182" max="4182" width="9.109375" style="162" customWidth="1"/>
    <col min="4183" max="4183" width="10.44140625" style="162" customWidth="1"/>
    <col min="4184" max="4184" width="11.44140625" style="162" customWidth="1"/>
    <col min="4185" max="4185" width="0" style="162" hidden="1" customWidth="1"/>
    <col min="4186" max="4187" width="9.77734375" style="162" customWidth="1"/>
    <col min="4188" max="4189" width="9.44140625" style="162" customWidth="1"/>
    <col min="4190" max="4191" width="11.5546875" style="162" customWidth="1"/>
    <col min="4192" max="4192" width="9.5546875" style="162" customWidth="1"/>
    <col min="4193" max="4193" width="0" style="162" hidden="1" customWidth="1"/>
    <col min="4194" max="4194" width="9.44140625" style="162" customWidth="1"/>
    <col min="4195" max="4195" width="8.44140625" style="162" customWidth="1"/>
    <col min="4196" max="4196" width="7.88671875" style="162" customWidth="1"/>
    <col min="4197" max="4197" width="8.5546875" style="162" customWidth="1"/>
    <col min="4198" max="4198" width="5.88671875" style="162" customWidth="1"/>
    <col min="4199" max="4199" width="10" style="162" customWidth="1"/>
    <col min="4200" max="4200" width="9.5546875" style="162" customWidth="1"/>
    <col min="4201" max="4201" width="7.109375" style="162" customWidth="1"/>
    <col min="4202" max="4202" width="7.21875" style="162" customWidth="1"/>
    <col min="4203" max="4203" width="8.44140625" style="162" customWidth="1"/>
    <col min="4204" max="4204" width="8.88671875" style="162" customWidth="1"/>
    <col min="4205" max="4205" width="8.33203125" style="162" customWidth="1"/>
    <col min="4206" max="4206" width="9.21875" style="162" customWidth="1"/>
    <col min="4207" max="4207" width="7.109375" style="162" customWidth="1"/>
    <col min="4208" max="4208" width="7.6640625" style="162" customWidth="1"/>
    <col min="4209" max="4232" width="0" style="162" hidden="1" customWidth="1"/>
    <col min="4233" max="4233" width="9.109375" style="162" customWidth="1"/>
    <col min="4234" max="4234" width="13.109375" style="162" customWidth="1"/>
    <col min="4235" max="4237" width="9.44140625" style="162" bestFit="1" customWidth="1"/>
    <col min="4238" max="4352" width="9.109375" style="162"/>
    <col min="4353" max="4353" width="4.6640625" style="162" customWidth="1"/>
    <col min="4354" max="4354" width="28.5546875" style="162" customWidth="1"/>
    <col min="4355" max="4429" width="0" style="162" hidden="1" customWidth="1"/>
    <col min="4430" max="4430" width="9.21875" style="162" customWidth="1"/>
    <col min="4431" max="4431" width="13.44140625" style="162" customWidth="1"/>
    <col min="4432" max="4432" width="8.109375" style="162" customWidth="1"/>
    <col min="4433" max="4434" width="0" style="162" hidden="1" customWidth="1"/>
    <col min="4435" max="4435" width="9.88671875" style="162" customWidth="1"/>
    <col min="4436" max="4436" width="7.44140625" style="162" customWidth="1"/>
    <col min="4437" max="4437" width="8.88671875" style="162" customWidth="1"/>
    <col min="4438" max="4438" width="9.109375" style="162" customWidth="1"/>
    <col min="4439" max="4439" width="10.44140625" style="162" customWidth="1"/>
    <col min="4440" max="4440" width="11.44140625" style="162" customWidth="1"/>
    <col min="4441" max="4441" width="0" style="162" hidden="1" customWidth="1"/>
    <col min="4442" max="4443" width="9.77734375" style="162" customWidth="1"/>
    <col min="4444" max="4445" width="9.44140625" style="162" customWidth="1"/>
    <col min="4446" max="4447" width="11.5546875" style="162" customWidth="1"/>
    <col min="4448" max="4448" width="9.5546875" style="162" customWidth="1"/>
    <col min="4449" max="4449" width="0" style="162" hidden="1" customWidth="1"/>
    <col min="4450" max="4450" width="9.44140625" style="162" customWidth="1"/>
    <col min="4451" max="4451" width="8.44140625" style="162" customWidth="1"/>
    <col min="4452" max="4452" width="7.88671875" style="162" customWidth="1"/>
    <col min="4453" max="4453" width="8.5546875" style="162" customWidth="1"/>
    <col min="4454" max="4454" width="5.88671875" style="162" customWidth="1"/>
    <col min="4455" max="4455" width="10" style="162" customWidth="1"/>
    <col min="4456" max="4456" width="9.5546875" style="162" customWidth="1"/>
    <col min="4457" max="4457" width="7.109375" style="162" customWidth="1"/>
    <col min="4458" max="4458" width="7.21875" style="162" customWidth="1"/>
    <col min="4459" max="4459" width="8.44140625" style="162" customWidth="1"/>
    <col min="4460" max="4460" width="8.88671875" style="162" customWidth="1"/>
    <col min="4461" max="4461" width="8.33203125" style="162" customWidth="1"/>
    <col min="4462" max="4462" width="9.21875" style="162" customWidth="1"/>
    <col min="4463" max="4463" width="7.109375" style="162" customWidth="1"/>
    <col min="4464" max="4464" width="7.6640625" style="162" customWidth="1"/>
    <col min="4465" max="4488" width="0" style="162" hidden="1" customWidth="1"/>
    <col min="4489" max="4489" width="9.109375" style="162" customWidth="1"/>
    <col min="4490" max="4490" width="13.109375" style="162" customWidth="1"/>
    <col min="4491" max="4493" width="9.44140625" style="162" bestFit="1" customWidth="1"/>
    <col min="4494" max="4608" width="9.109375" style="162"/>
    <col min="4609" max="4609" width="4.6640625" style="162" customWidth="1"/>
    <col min="4610" max="4610" width="28.5546875" style="162" customWidth="1"/>
    <col min="4611" max="4685" width="0" style="162" hidden="1" customWidth="1"/>
    <col min="4686" max="4686" width="9.21875" style="162" customWidth="1"/>
    <col min="4687" max="4687" width="13.44140625" style="162" customWidth="1"/>
    <col min="4688" max="4688" width="8.109375" style="162" customWidth="1"/>
    <col min="4689" max="4690" width="0" style="162" hidden="1" customWidth="1"/>
    <col min="4691" max="4691" width="9.88671875" style="162" customWidth="1"/>
    <col min="4692" max="4692" width="7.44140625" style="162" customWidth="1"/>
    <col min="4693" max="4693" width="8.88671875" style="162" customWidth="1"/>
    <col min="4694" max="4694" width="9.109375" style="162" customWidth="1"/>
    <col min="4695" max="4695" width="10.44140625" style="162" customWidth="1"/>
    <col min="4696" max="4696" width="11.44140625" style="162" customWidth="1"/>
    <col min="4697" max="4697" width="0" style="162" hidden="1" customWidth="1"/>
    <col min="4698" max="4699" width="9.77734375" style="162" customWidth="1"/>
    <col min="4700" max="4701" width="9.44140625" style="162" customWidth="1"/>
    <col min="4702" max="4703" width="11.5546875" style="162" customWidth="1"/>
    <col min="4704" max="4704" width="9.5546875" style="162" customWidth="1"/>
    <col min="4705" max="4705" width="0" style="162" hidden="1" customWidth="1"/>
    <col min="4706" max="4706" width="9.44140625" style="162" customWidth="1"/>
    <col min="4707" max="4707" width="8.44140625" style="162" customWidth="1"/>
    <col min="4708" max="4708" width="7.88671875" style="162" customWidth="1"/>
    <col min="4709" max="4709" width="8.5546875" style="162" customWidth="1"/>
    <col min="4710" max="4710" width="5.88671875" style="162" customWidth="1"/>
    <col min="4711" max="4711" width="10" style="162" customWidth="1"/>
    <col min="4712" max="4712" width="9.5546875" style="162" customWidth="1"/>
    <col min="4713" max="4713" width="7.109375" style="162" customWidth="1"/>
    <col min="4714" max="4714" width="7.21875" style="162" customWidth="1"/>
    <col min="4715" max="4715" width="8.44140625" style="162" customWidth="1"/>
    <col min="4716" max="4716" width="8.88671875" style="162" customWidth="1"/>
    <col min="4717" max="4717" width="8.33203125" style="162" customWidth="1"/>
    <col min="4718" max="4718" width="9.21875" style="162" customWidth="1"/>
    <col min="4719" max="4719" width="7.109375" style="162" customWidth="1"/>
    <col min="4720" max="4720" width="7.6640625" style="162" customWidth="1"/>
    <col min="4721" max="4744" width="0" style="162" hidden="1" customWidth="1"/>
    <col min="4745" max="4745" width="9.109375" style="162" customWidth="1"/>
    <col min="4746" max="4746" width="13.109375" style="162" customWidth="1"/>
    <col min="4747" max="4749" width="9.44140625" style="162" bestFit="1" customWidth="1"/>
    <col min="4750" max="4864" width="9.109375" style="162"/>
    <col min="4865" max="4865" width="4.6640625" style="162" customWidth="1"/>
    <col min="4866" max="4866" width="28.5546875" style="162" customWidth="1"/>
    <col min="4867" max="4941" width="0" style="162" hidden="1" customWidth="1"/>
    <col min="4942" max="4942" width="9.21875" style="162" customWidth="1"/>
    <col min="4943" max="4943" width="13.44140625" style="162" customWidth="1"/>
    <col min="4944" max="4944" width="8.109375" style="162" customWidth="1"/>
    <col min="4945" max="4946" width="0" style="162" hidden="1" customWidth="1"/>
    <col min="4947" max="4947" width="9.88671875" style="162" customWidth="1"/>
    <col min="4948" max="4948" width="7.44140625" style="162" customWidth="1"/>
    <col min="4949" max="4949" width="8.88671875" style="162" customWidth="1"/>
    <col min="4950" max="4950" width="9.109375" style="162" customWidth="1"/>
    <col min="4951" max="4951" width="10.44140625" style="162" customWidth="1"/>
    <col min="4952" max="4952" width="11.44140625" style="162" customWidth="1"/>
    <col min="4953" max="4953" width="0" style="162" hidden="1" customWidth="1"/>
    <col min="4954" max="4955" width="9.77734375" style="162" customWidth="1"/>
    <col min="4956" max="4957" width="9.44140625" style="162" customWidth="1"/>
    <col min="4958" max="4959" width="11.5546875" style="162" customWidth="1"/>
    <col min="4960" max="4960" width="9.5546875" style="162" customWidth="1"/>
    <col min="4961" max="4961" width="0" style="162" hidden="1" customWidth="1"/>
    <col min="4962" max="4962" width="9.44140625" style="162" customWidth="1"/>
    <col min="4963" max="4963" width="8.44140625" style="162" customWidth="1"/>
    <col min="4964" max="4964" width="7.88671875" style="162" customWidth="1"/>
    <col min="4965" max="4965" width="8.5546875" style="162" customWidth="1"/>
    <col min="4966" max="4966" width="5.88671875" style="162" customWidth="1"/>
    <col min="4967" max="4967" width="10" style="162" customWidth="1"/>
    <col min="4968" max="4968" width="9.5546875" style="162" customWidth="1"/>
    <col min="4969" max="4969" width="7.109375" style="162" customWidth="1"/>
    <col min="4970" max="4970" width="7.21875" style="162" customWidth="1"/>
    <col min="4971" max="4971" width="8.44140625" style="162" customWidth="1"/>
    <col min="4972" max="4972" width="8.88671875" style="162" customWidth="1"/>
    <col min="4973" max="4973" width="8.33203125" style="162" customWidth="1"/>
    <col min="4974" max="4974" width="9.21875" style="162" customWidth="1"/>
    <col min="4975" max="4975" width="7.109375" style="162" customWidth="1"/>
    <col min="4976" max="4976" width="7.6640625" style="162" customWidth="1"/>
    <col min="4977" max="5000" width="0" style="162" hidden="1" customWidth="1"/>
    <col min="5001" max="5001" width="9.109375" style="162" customWidth="1"/>
    <col min="5002" max="5002" width="13.109375" style="162" customWidth="1"/>
    <col min="5003" max="5005" width="9.44140625" style="162" bestFit="1" customWidth="1"/>
    <col min="5006" max="5120" width="9.109375" style="162"/>
    <col min="5121" max="5121" width="4.6640625" style="162" customWidth="1"/>
    <col min="5122" max="5122" width="28.5546875" style="162" customWidth="1"/>
    <col min="5123" max="5197" width="0" style="162" hidden="1" customWidth="1"/>
    <col min="5198" max="5198" width="9.21875" style="162" customWidth="1"/>
    <col min="5199" max="5199" width="13.44140625" style="162" customWidth="1"/>
    <col min="5200" max="5200" width="8.109375" style="162" customWidth="1"/>
    <col min="5201" max="5202" width="0" style="162" hidden="1" customWidth="1"/>
    <col min="5203" max="5203" width="9.88671875" style="162" customWidth="1"/>
    <col min="5204" max="5204" width="7.44140625" style="162" customWidth="1"/>
    <col min="5205" max="5205" width="8.88671875" style="162" customWidth="1"/>
    <col min="5206" max="5206" width="9.109375" style="162" customWidth="1"/>
    <col min="5207" max="5207" width="10.44140625" style="162" customWidth="1"/>
    <col min="5208" max="5208" width="11.44140625" style="162" customWidth="1"/>
    <col min="5209" max="5209" width="0" style="162" hidden="1" customWidth="1"/>
    <col min="5210" max="5211" width="9.77734375" style="162" customWidth="1"/>
    <col min="5212" max="5213" width="9.44140625" style="162" customWidth="1"/>
    <col min="5214" max="5215" width="11.5546875" style="162" customWidth="1"/>
    <col min="5216" max="5216" width="9.5546875" style="162" customWidth="1"/>
    <col min="5217" max="5217" width="0" style="162" hidden="1" customWidth="1"/>
    <col min="5218" max="5218" width="9.44140625" style="162" customWidth="1"/>
    <col min="5219" max="5219" width="8.44140625" style="162" customWidth="1"/>
    <col min="5220" max="5220" width="7.88671875" style="162" customWidth="1"/>
    <col min="5221" max="5221" width="8.5546875" style="162" customWidth="1"/>
    <col min="5222" max="5222" width="5.88671875" style="162" customWidth="1"/>
    <col min="5223" max="5223" width="10" style="162" customWidth="1"/>
    <col min="5224" max="5224" width="9.5546875" style="162" customWidth="1"/>
    <col min="5225" max="5225" width="7.109375" style="162" customWidth="1"/>
    <col min="5226" max="5226" width="7.21875" style="162" customWidth="1"/>
    <col min="5227" max="5227" width="8.44140625" style="162" customWidth="1"/>
    <col min="5228" max="5228" width="8.88671875" style="162" customWidth="1"/>
    <col min="5229" max="5229" width="8.33203125" style="162" customWidth="1"/>
    <col min="5230" max="5230" width="9.21875" style="162" customWidth="1"/>
    <col min="5231" max="5231" width="7.109375" style="162" customWidth="1"/>
    <col min="5232" max="5232" width="7.6640625" style="162" customWidth="1"/>
    <col min="5233" max="5256" width="0" style="162" hidden="1" customWidth="1"/>
    <col min="5257" max="5257" width="9.109375" style="162" customWidth="1"/>
    <col min="5258" max="5258" width="13.109375" style="162" customWidth="1"/>
    <col min="5259" max="5261" width="9.44140625" style="162" bestFit="1" customWidth="1"/>
    <col min="5262" max="5376" width="9.109375" style="162"/>
    <col min="5377" max="5377" width="4.6640625" style="162" customWidth="1"/>
    <col min="5378" max="5378" width="28.5546875" style="162" customWidth="1"/>
    <col min="5379" max="5453" width="0" style="162" hidden="1" customWidth="1"/>
    <col min="5454" max="5454" width="9.21875" style="162" customWidth="1"/>
    <col min="5455" max="5455" width="13.44140625" style="162" customWidth="1"/>
    <col min="5456" max="5456" width="8.109375" style="162" customWidth="1"/>
    <col min="5457" max="5458" width="0" style="162" hidden="1" customWidth="1"/>
    <col min="5459" max="5459" width="9.88671875" style="162" customWidth="1"/>
    <col min="5460" max="5460" width="7.44140625" style="162" customWidth="1"/>
    <col min="5461" max="5461" width="8.88671875" style="162" customWidth="1"/>
    <col min="5462" max="5462" width="9.109375" style="162" customWidth="1"/>
    <col min="5463" max="5463" width="10.44140625" style="162" customWidth="1"/>
    <col min="5464" max="5464" width="11.44140625" style="162" customWidth="1"/>
    <col min="5465" max="5465" width="0" style="162" hidden="1" customWidth="1"/>
    <col min="5466" max="5467" width="9.77734375" style="162" customWidth="1"/>
    <col min="5468" max="5469" width="9.44140625" style="162" customWidth="1"/>
    <col min="5470" max="5471" width="11.5546875" style="162" customWidth="1"/>
    <col min="5472" max="5472" width="9.5546875" style="162" customWidth="1"/>
    <col min="5473" max="5473" width="0" style="162" hidden="1" customWidth="1"/>
    <col min="5474" max="5474" width="9.44140625" style="162" customWidth="1"/>
    <col min="5475" max="5475" width="8.44140625" style="162" customWidth="1"/>
    <col min="5476" max="5476" width="7.88671875" style="162" customWidth="1"/>
    <col min="5477" max="5477" width="8.5546875" style="162" customWidth="1"/>
    <col min="5478" max="5478" width="5.88671875" style="162" customWidth="1"/>
    <col min="5479" max="5479" width="10" style="162" customWidth="1"/>
    <col min="5480" max="5480" width="9.5546875" style="162" customWidth="1"/>
    <col min="5481" max="5481" width="7.109375" style="162" customWidth="1"/>
    <col min="5482" max="5482" width="7.21875" style="162" customWidth="1"/>
    <col min="5483" max="5483" width="8.44140625" style="162" customWidth="1"/>
    <col min="5484" max="5484" width="8.88671875" style="162" customWidth="1"/>
    <col min="5485" max="5485" width="8.33203125" style="162" customWidth="1"/>
    <col min="5486" max="5486" width="9.21875" style="162" customWidth="1"/>
    <col min="5487" max="5487" width="7.109375" style="162" customWidth="1"/>
    <col min="5488" max="5488" width="7.6640625" style="162" customWidth="1"/>
    <col min="5489" max="5512" width="0" style="162" hidden="1" customWidth="1"/>
    <col min="5513" max="5513" width="9.109375" style="162" customWidth="1"/>
    <col min="5514" max="5514" width="13.109375" style="162" customWidth="1"/>
    <col min="5515" max="5517" width="9.44140625" style="162" bestFit="1" customWidth="1"/>
    <col min="5518" max="5632" width="9.109375" style="162"/>
    <col min="5633" max="5633" width="4.6640625" style="162" customWidth="1"/>
    <col min="5634" max="5634" width="28.5546875" style="162" customWidth="1"/>
    <col min="5635" max="5709" width="0" style="162" hidden="1" customWidth="1"/>
    <col min="5710" max="5710" width="9.21875" style="162" customWidth="1"/>
    <col min="5711" max="5711" width="13.44140625" style="162" customWidth="1"/>
    <col min="5712" max="5712" width="8.109375" style="162" customWidth="1"/>
    <col min="5713" max="5714" width="0" style="162" hidden="1" customWidth="1"/>
    <col min="5715" max="5715" width="9.88671875" style="162" customWidth="1"/>
    <col min="5716" max="5716" width="7.44140625" style="162" customWidth="1"/>
    <col min="5717" max="5717" width="8.88671875" style="162" customWidth="1"/>
    <col min="5718" max="5718" width="9.109375" style="162" customWidth="1"/>
    <col min="5719" max="5719" width="10.44140625" style="162" customWidth="1"/>
    <col min="5720" max="5720" width="11.44140625" style="162" customWidth="1"/>
    <col min="5721" max="5721" width="0" style="162" hidden="1" customWidth="1"/>
    <col min="5722" max="5723" width="9.77734375" style="162" customWidth="1"/>
    <col min="5724" max="5725" width="9.44140625" style="162" customWidth="1"/>
    <col min="5726" max="5727" width="11.5546875" style="162" customWidth="1"/>
    <col min="5728" max="5728" width="9.5546875" style="162" customWidth="1"/>
    <col min="5729" max="5729" width="0" style="162" hidden="1" customWidth="1"/>
    <col min="5730" max="5730" width="9.44140625" style="162" customWidth="1"/>
    <col min="5731" max="5731" width="8.44140625" style="162" customWidth="1"/>
    <col min="5732" max="5732" width="7.88671875" style="162" customWidth="1"/>
    <col min="5733" max="5733" width="8.5546875" style="162" customWidth="1"/>
    <col min="5734" max="5734" width="5.88671875" style="162" customWidth="1"/>
    <col min="5735" max="5735" width="10" style="162" customWidth="1"/>
    <col min="5736" max="5736" width="9.5546875" style="162" customWidth="1"/>
    <col min="5737" max="5737" width="7.109375" style="162" customWidth="1"/>
    <col min="5738" max="5738" width="7.21875" style="162" customWidth="1"/>
    <col min="5739" max="5739" width="8.44140625" style="162" customWidth="1"/>
    <col min="5740" max="5740" width="8.88671875" style="162" customWidth="1"/>
    <col min="5741" max="5741" width="8.33203125" style="162" customWidth="1"/>
    <col min="5742" max="5742" width="9.21875" style="162" customWidth="1"/>
    <col min="5743" max="5743" width="7.109375" style="162" customWidth="1"/>
    <col min="5744" max="5744" width="7.6640625" style="162" customWidth="1"/>
    <col min="5745" max="5768" width="0" style="162" hidden="1" customWidth="1"/>
    <col min="5769" max="5769" width="9.109375" style="162" customWidth="1"/>
    <col min="5770" max="5770" width="13.109375" style="162" customWidth="1"/>
    <col min="5771" max="5773" width="9.44140625" style="162" bestFit="1" customWidth="1"/>
    <col min="5774" max="5888" width="9.109375" style="162"/>
    <col min="5889" max="5889" width="4.6640625" style="162" customWidth="1"/>
    <col min="5890" max="5890" width="28.5546875" style="162" customWidth="1"/>
    <col min="5891" max="5965" width="0" style="162" hidden="1" customWidth="1"/>
    <col min="5966" max="5966" width="9.21875" style="162" customWidth="1"/>
    <col min="5967" max="5967" width="13.44140625" style="162" customWidth="1"/>
    <col min="5968" max="5968" width="8.109375" style="162" customWidth="1"/>
    <col min="5969" max="5970" width="0" style="162" hidden="1" customWidth="1"/>
    <col min="5971" max="5971" width="9.88671875" style="162" customWidth="1"/>
    <col min="5972" max="5972" width="7.44140625" style="162" customWidth="1"/>
    <col min="5973" max="5973" width="8.88671875" style="162" customWidth="1"/>
    <col min="5974" max="5974" width="9.109375" style="162" customWidth="1"/>
    <col min="5975" max="5975" width="10.44140625" style="162" customWidth="1"/>
    <col min="5976" max="5976" width="11.44140625" style="162" customWidth="1"/>
    <col min="5977" max="5977" width="0" style="162" hidden="1" customWidth="1"/>
    <col min="5978" max="5979" width="9.77734375" style="162" customWidth="1"/>
    <col min="5980" max="5981" width="9.44140625" style="162" customWidth="1"/>
    <col min="5982" max="5983" width="11.5546875" style="162" customWidth="1"/>
    <col min="5984" max="5984" width="9.5546875" style="162" customWidth="1"/>
    <col min="5985" max="5985" width="0" style="162" hidden="1" customWidth="1"/>
    <col min="5986" max="5986" width="9.44140625" style="162" customWidth="1"/>
    <col min="5987" max="5987" width="8.44140625" style="162" customWidth="1"/>
    <col min="5988" max="5988" width="7.88671875" style="162" customWidth="1"/>
    <col min="5989" max="5989" width="8.5546875" style="162" customWidth="1"/>
    <col min="5990" max="5990" width="5.88671875" style="162" customWidth="1"/>
    <col min="5991" max="5991" width="10" style="162" customWidth="1"/>
    <col min="5992" max="5992" width="9.5546875" style="162" customWidth="1"/>
    <col min="5993" max="5993" width="7.109375" style="162" customWidth="1"/>
    <col min="5994" max="5994" width="7.21875" style="162" customWidth="1"/>
    <col min="5995" max="5995" width="8.44140625" style="162" customWidth="1"/>
    <col min="5996" max="5996" width="8.88671875" style="162" customWidth="1"/>
    <col min="5997" max="5997" width="8.33203125" style="162" customWidth="1"/>
    <col min="5998" max="5998" width="9.21875" style="162" customWidth="1"/>
    <col min="5999" max="5999" width="7.109375" style="162" customWidth="1"/>
    <col min="6000" max="6000" width="7.6640625" style="162" customWidth="1"/>
    <col min="6001" max="6024" width="0" style="162" hidden="1" customWidth="1"/>
    <col min="6025" max="6025" width="9.109375" style="162" customWidth="1"/>
    <col min="6026" max="6026" width="13.109375" style="162" customWidth="1"/>
    <col min="6027" max="6029" width="9.44140625" style="162" bestFit="1" customWidth="1"/>
    <col min="6030" max="6144" width="9.109375" style="162"/>
    <col min="6145" max="6145" width="4.6640625" style="162" customWidth="1"/>
    <col min="6146" max="6146" width="28.5546875" style="162" customWidth="1"/>
    <col min="6147" max="6221" width="0" style="162" hidden="1" customWidth="1"/>
    <col min="6222" max="6222" width="9.21875" style="162" customWidth="1"/>
    <col min="6223" max="6223" width="13.44140625" style="162" customWidth="1"/>
    <col min="6224" max="6224" width="8.109375" style="162" customWidth="1"/>
    <col min="6225" max="6226" width="0" style="162" hidden="1" customWidth="1"/>
    <col min="6227" max="6227" width="9.88671875" style="162" customWidth="1"/>
    <col min="6228" max="6228" width="7.44140625" style="162" customWidth="1"/>
    <col min="6229" max="6229" width="8.88671875" style="162" customWidth="1"/>
    <col min="6230" max="6230" width="9.109375" style="162" customWidth="1"/>
    <col min="6231" max="6231" width="10.44140625" style="162" customWidth="1"/>
    <col min="6232" max="6232" width="11.44140625" style="162" customWidth="1"/>
    <col min="6233" max="6233" width="0" style="162" hidden="1" customWidth="1"/>
    <col min="6234" max="6235" width="9.77734375" style="162" customWidth="1"/>
    <col min="6236" max="6237" width="9.44140625" style="162" customWidth="1"/>
    <col min="6238" max="6239" width="11.5546875" style="162" customWidth="1"/>
    <col min="6240" max="6240" width="9.5546875" style="162" customWidth="1"/>
    <col min="6241" max="6241" width="0" style="162" hidden="1" customWidth="1"/>
    <col min="6242" max="6242" width="9.44140625" style="162" customWidth="1"/>
    <col min="6243" max="6243" width="8.44140625" style="162" customWidth="1"/>
    <col min="6244" max="6244" width="7.88671875" style="162" customWidth="1"/>
    <col min="6245" max="6245" width="8.5546875" style="162" customWidth="1"/>
    <col min="6246" max="6246" width="5.88671875" style="162" customWidth="1"/>
    <col min="6247" max="6247" width="10" style="162" customWidth="1"/>
    <col min="6248" max="6248" width="9.5546875" style="162" customWidth="1"/>
    <col min="6249" max="6249" width="7.109375" style="162" customWidth="1"/>
    <col min="6250" max="6250" width="7.21875" style="162" customWidth="1"/>
    <col min="6251" max="6251" width="8.44140625" style="162" customWidth="1"/>
    <col min="6252" max="6252" width="8.88671875" style="162" customWidth="1"/>
    <col min="6253" max="6253" width="8.33203125" style="162" customWidth="1"/>
    <col min="6254" max="6254" width="9.21875" style="162" customWidth="1"/>
    <col min="6255" max="6255" width="7.109375" style="162" customWidth="1"/>
    <col min="6256" max="6256" width="7.6640625" style="162" customWidth="1"/>
    <col min="6257" max="6280" width="0" style="162" hidden="1" customWidth="1"/>
    <col min="6281" max="6281" width="9.109375" style="162" customWidth="1"/>
    <col min="6282" max="6282" width="13.109375" style="162" customWidth="1"/>
    <col min="6283" max="6285" width="9.44140625" style="162" bestFit="1" customWidth="1"/>
    <col min="6286" max="6400" width="9.109375" style="162"/>
    <col min="6401" max="6401" width="4.6640625" style="162" customWidth="1"/>
    <col min="6402" max="6402" width="28.5546875" style="162" customWidth="1"/>
    <col min="6403" max="6477" width="0" style="162" hidden="1" customWidth="1"/>
    <col min="6478" max="6478" width="9.21875" style="162" customWidth="1"/>
    <col min="6479" max="6479" width="13.44140625" style="162" customWidth="1"/>
    <col min="6480" max="6480" width="8.109375" style="162" customWidth="1"/>
    <col min="6481" max="6482" width="0" style="162" hidden="1" customWidth="1"/>
    <col min="6483" max="6483" width="9.88671875" style="162" customWidth="1"/>
    <col min="6484" max="6484" width="7.44140625" style="162" customWidth="1"/>
    <col min="6485" max="6485" width="8.88671875" style="162" customWidth="1"/>
    <col min="6486" max="6486" width="9.109375" style="162" customWidth="1"/>
    <col min="6487" max="6487" width="10.44140625" style="162" customWidth="1"/>
    <col min="6488" max="6488" width="11.44140625" style="162" customWidth="1"/>
    <col min="6489" max="6489" width="0" style="162" hidden="1" customWidth="1"/>
    <col min="6490" max="6491" width="9.77734375" style="162" customWidth="1"/>
    <col min="6492" max="6493" width="9.44140625" style="162" customWidth="1"/>
    <col min="6494" max="6495" width="11.5546875" style="162" customWidth="1"/>
    <col min="6496" max="6496" width="9.5546875" style="162" customWidth="1"/>
    <col min="6497" max="6497" width="0" style="162" hidden="1" customWidth="1"/>
    <col min="6498" max="6498" width="9.44140625" style="162" customWidth="1"/>
    <col min="6499" max="6499" width="8.44140625" style="162" customWidth="1"/>
    <col min="6500" max="6500" width="7.88671875" style="162" customWidth="1"/>
    <col min="6501" max="6501" width="8.5546875" style="162" customWidth="1"/>
    <col min="6502" max="6502" width="5.88671875" style="162" customWidth="1"/>
    <col min="6503" max="6503" width="10" style="162" customWidth="1"/>
    <col min="6504" max="6504" width="9.5546875" style="162" customWidth="1"/>
    <col min="6505" max="6505" width="7.109375" style="162" customWidth="1"/>
    <col min="6506" max="6506" width="7.21875" style="162" customWidth="1"/>
    <col min="6507" max="6507" width="8.44140625" style="162" customWidth="1"/>
    <col min="6508" max="6508" width="8.88671875" style="162" customWidth="1"/>
    <col min="6509" max="6509" width="8.33203125" style="162" customWidth="1"/>
    <col min="6510" max="6510" width="9.21875" style="162" customWidth="1"/>
    <col min="6511" max="6511" width="7.109375" style="162" customWidth="1"/>
    <col min="6512" max="6512" width="7.6640625" style="162" customWidth="1"/>
    <col min="6513" max="6536" width="0" style="162" hidden="1" customWidth="1"/>
    <col min="6537" max="6537" width="9.109375" style="162" customWidth="1"/>
    <col min="6538" max="6538" width="13.109375" style="162" customWidth="1"/>
    <col min="6539" max="6541" width="9.44140625" style="162" bestFit="1" customWidth="1"/>
    <col min="6542" max="6656" width="9.109375" style="162"/>
    <col min="6657" max="6657" width="4.6640625" style="162" customWidth="1"/>
    <col min="6658" max="6658" width="28.5546875" style="162" customWidth="1"/>
    <col min="6659" max="6733" width="0" style="162" hidden="1" customWidth="1"/>
    <col min="6734" max="6734" width="9.21875" style="162" customWidth="1"/>
    <col min="6735" max="6735" width="13.44140625" style="162" customWidth="1"/>
    <col min="6736" max="6736" width="8.109375" style="162" customWidth="1"/>
    <col min="6737" max="6738" width="0" style="162" hidden="1" customWidth="1"/>
    <col min="6739" max="6739" width="9.88671875" style="162" customWidth="1"/>
    <col min="6740" max="6740" width="7.44140625" style="162" customWidth="1"/>
    <col min="6741" max="6741" width="8.88671875" style="162" customWidth="1"/>
    <col min="6742" max="6742" width="9.109375" style="162" customWidth="1"/>
    <col min="6743" max="6743" width="10.44140625" style="162" customWidth="1"/>
    <col min="6744" max="6744" width="11.44140625" style="162" customWidth="1"/>
    <col min="6745" max="6745" width="0" style="162" hidden="1" customWidth="1"/>
    <col min="6746" max="6747" width="9.77734375" style="162" customWidth="1"/>
    <col min="6748" max="6749" width="9.44140625" style="162" customWidth="1"/>
    <col min="6750" max="6751" width="11.5546875" style="162" customWidth="1"/>
    <col min="6752" max="6752" width="9.5546875" style="162" customWidth="1"/>
    <col min="6753" max="6753" width="0" style="162" hidden="1" customWidth="1"/>
    <col min="6754" max="6754" width="9.44140625" style="162" customWidth="1"/>
    <col min="6755" max="6755" width="8.44140625" style="162" customWidth="1"/>
    <col min="6756" max="6756" width="7.88671875" style="162" customWidth="1"/>
    <col min="6757" max="6757" width="8.5546875" style="162" customWidth="1"/>
    <col min="6758" max="6758" width="5.88671875" style="162" customWidth="1"/>
    <col min="6759" max="6759" width="10" style="162" customWidth="1"/>
    <col min="6760" max="6760" width="9.5546875" style="162" customWidth="1"/>
    <col min="6761" max="6761" width="7.109375" style="162" customWidth="1"/>
    <col min="6762" max="6762" width="7.21875" style="162" customWidth="1"/>
    <col min="6763" max="6763" width="8.44140625" style="162" customWidth="1"/>
    <col min="6764" max="6764" width="8.88671875" style="162" customWidth="1"/>
    <col min="6765" max="6765" width="8.33203125" style="162" customWidth="1"/>
    <col min="6766" max="6766" width="9.21875" style="162" customWidth="1"/>
    <col min="6767" max="6767" width="7.109375" style="162" customWidth="1"/>
    <col min="6768" max="6768" width="7.6640625" style="162" customWidth="1"/>
    <col min="6769" max="6792" width="0" style="162" hidden="1" customWidth="1"/>
    <col min="6793" max="6793" width="9.109375" style="162" customWidth="1"/>
    <col min="6794" max="6794" width="13.109375" style="162" customWidth="1"/>
    <col min="6795" max="6797" width="9.44140625" style="162" bestFit="1" customWidth="1"/>
    <col min="6798" max="6912" width="9.109375" style="162"/>
    <col min="6913" max="6913" width="4.6640625" style="162" customWidth="1"/>
    <col min="6914" max="6914" width="28.5546875" style="162" customWidth="1"/>
    <col min="6915" max="6989" width="0" style="162" hidden="1" customWidth="1"/>
    <col min="6990" max="6990" width="9.21875" style="162" customWidth="1"/>
    <col min="6991" max="6991" width="13.44140625" style="162" customWidth="1"/>
    <col min="6992" max="6992" width="8.109375" style="162" customWidth="1"/>
    <col min="6993" max="6994" width="0" style="162" hidden="1" customWidth="1"/>
    <col min="6995" max="6995" width="9.88671875" style="162" customWidth="1"/>
    <col min="6996" max="6996" width="7.44140625" style="162" customWidth="1"/>
    <col min="6997" max="6997" width="8.88671875" style="162" customWidth="1"/>
    <col min="6998" max="6998" width="9.109375" style="162" customWidth="1"/>
    <col min="6999" max="6999" width="10.44140625" style="162" customWidth="1"/>
    <col min="7000" max="7000" width="11.44140625" style="162" customWidth="1"/>
    <col min="7001" max="7001" width="0" style="162" hidden="1" customWidth="1"/>
    <col min="7002" max="7003" width="9.77734375" style="162" customWidth="1"/>
    <col min="7004" max="7005" width="9.44140625" style="162" customWidth="1"/>
    <col min="7006" max="7007" width="11.5546875" style="162" customWidth="1"/>
    <col min="7008" max="7008" width="9.5546875" style="162" customWidth="1"/>
    <col min="7009" max="7009" width="0" style="162" hidden="1" customWidth="1"/>
    <col min="7010" max="7010" width="9.44140625" style="162" customWidth="1"/>
    <col min="7011" max="7011" width="8.44140625" style="162" customWidth="1"/>
    <col min="7012" max="7012" width="7.88671875" style="162" customWidth="1"/>
    <col min="7013" max="7013" width="8.5546875" style="162" customWidth="1"/>
    <col min="7014" max="7014" width="5.88671875" style="162" customWidth="1"/>
    <col min="7015" max="7015" width="10" style="162" customWidth="1"/>
    <col min="7016" max="7016" width="9.5546875" style="162" customWidth="1"/>
    <col min="7017" max="7017" width="7.109375" style="162" customWidth="1"/>
    <col min="7018" max="7018" width="7.21875" style="162" customWidth="1"/>
    <col min="7019" max="7019" width="8.44140625" style="162" customWidth="1"/>
    <col min="7020" max="7020" width="8.88671875" style="162" customWidth="1"/>
    <col min="7021" max="7021" width="8.33203125" style="162" customWidth="1"/>
    <col min="7022" max="7022" width="9.21875" style="162" customWidth="1"/>
    <col min="7023" max="7023" width="7.109375" style="162" customWidth="1"/>
    <col min="7024" max="7024" width="7.6640625" style="162" customWidth="1"/>
    <col min="7025" max="7048" width="0" style="162" hidden="1" customWidth="1"/>
    <col min="7049" max="7049" width="9.109375" style="162" customWidth="1"/>
    <col min="7050" max="7050" width="13.109375" style="162" customWidth="1"/>
    <col min="7051" max="7053" width="9.44140625" style="162" bestFit="1" customWidth="1"/>
    <col min="7054" max="7168" width="9.109375" style="162"/>
    <col min="7169" max="7169" width="4.6640625" style="162" customWidth="1"/>
    <col min="7170" max="7170" width="28.5546875" style="162" customWidth="1"/>
    <col min="7171" max="7245" width="0" style="162" hidden="1" customWidth="1"/>
    <col min="7246" max="7246" width="9.21875" style="162" customWidth="1"/>
    <col min="7247" max="7247" width="13.44140625" style="162" customWidth="1"/>
    <col min="7248" max="7248" width="8.109375" style="162" customWidth="1"/>
    <col min="7249" max="7250" width="0" style="162" hidden="1" customWidth="1"/>
    <col min="7251" max="7251" width="9.88671875" style="162" customWidth="1"/>
    <col min="7252" max="7252" width="7.44140625" style="162" customWidth="1"/>
    <col min="7253" max="7253" width="8.88671875" style="162" customWidth="1"/>
    <col min="7254" max="7254" width="9.109375" style="162" customWidth="1"/>
    <col min="7255" max="7255" width="10.44140625" style="162" customWidth="1"/>
    <col min="7256" max="7256" width="11.44140625" style="162" customWidth="1"/>
    <col min="7257" max="7257" width="0" style="162" hidden="1" customWidth="1"/>
    <col min="7258" max="7259" width="9.77734375" style="162" customWidth="1"/>
    <col min="7260" max="7261" width="9.44140625" style="162" customWidth="1"/>
    <col min="7262" max="7263" width="11.5546875" style="162" customWidth="1"/>
    <col min="7264" max="7264" width="9.5546875" style="162" customWidth="1"/>
    <col min="7265" max="7265" width="0" style="162" hidden="1" customWidth="1"/>
    <col min="7266" max="7266" width="9.44140625" style="162" customWidth="1"/>
    <col min="7267" max="7267" width="8.44140625" style="162" customWidth="1"/>
    <col min="7268" max="7268" width="7.88671875" style="162" customWidth="1"/>
    <col min="7269" max="7269" width="8.5546875" style="162" customWidth="1"/>
    <col min="7270" max="7270" width="5.88671875" style="162" customWidth="1"/>
    <col min="7271" max="7271" width="10" style="162" customWidth="1"/>
    <col min="7272" max="7272" width="9.5546875" style="162" customWidth="1"/>
    <col min="7273" max="7273" width="7.109375" style="162" customWidth="1"/>
    <col min="7274" max="7274" width="7.21875" style="162" customWidth="1"/>
    <col min="7275" max="7275" width="8.44140625" style="162" customWidth="1"/>
    <col min="7276" max="7276" width="8.88671875" style="162" customWidth="1"/>
    <col min="7277" max="7277" width="8.33203125" style="162" customWidth="1"/>
    <col min="7278" max="7278" width="9.21875" style="162" customWidth="1"/>
    <col min="7279" max="7279" width="7.109375" style="162" customWidth="1"/>
    <col min="7280" max="7280" width="7.6640625" style="162" customWidth="1"/>
    <col min="7281" max="7304" width="0" style="162" hidden="1" customWidth="1"/>
    <col min="7305" max="7305" width="9.109375" style="162" customWidth="1"/>
    <col min="7306" max="7306" width="13.109375" style="162" customWidth="1"/>
    <col min="7307" max="7309" width="9.44140625" style="162" bestFit="1" customWidth="1"/>
    <col min="7310" max="7424" width="9.109375" style="162"/>
    <col min="7425" max="7425" width="4.6640625" style="162" customWidth="1"/>
    <col min="7426" max="7426" width="28.5546875" style="162" customWidth="1"/>
    <col min="7427" max="7501" width="0" style="162" hidden="1" customWidth="1"/>
    <col min="7502" max="7502" width="9.21875" style="162" customWidth="1"/>
    <col min="7503" max="7503" width="13.44140625" style="162" customWidth="1"/>
    <col min="7504" max="7504" width="8.109375" style="162" customWidth="1"/>
    <col min="7505" max="7506" width="0" style="162" hidden="1" customWidth="1"/>
    <col min="7507" max="7507" width="9.88671875" style="162" customWidth="1"/>
    <col min="7508" max="7508" width="7.44140625" style="162" customWidth="1"/>
    <col min="7509" max="7509" width="8.88671875" style="162" customWidth="1"/>
    <col min="7510" max="7510" width="9.109375" style="162" customWidth="1"/>
    <col min="7511" max="7511" width="10.44140625" style="162" customWidth="1"/>
    <col min="7512" max="7512" width="11.44140625" style="162" customWidth="1"/>
    <col min="7513" max="7513" width="0" style="162" hidden="1" customWidth="1"/>
    <col min="7514" max="7515" width="9.77734375" style="162" customWidth="1"/>
    <col min="7516" max="7517" width="9.44140625" style="162" customWidth="1"/>
    <col min="7518" max="7519" width="11.5546875" style="162" customWidth="1"/>
    <col min="7520" max="7520" width="9.5546875" style="162" customWidth="1"/>
    <col min="7521" max="7521" width="0" style="162" hidden="1" customWidth="1"/>
    <col min="7522" max="7522" width="9.44140625" style="162" customWidth="1"/>
    <col min="7523" max="7523" width="8.44140625" style="162" customWidth="1"/>
    <col min="7524" max="7524" width="7.88671875" style="162" customWidth="1"/>
    <col min="7525" max="7525" width="8.5546875" style="162" customWidth="1"/>
    <col min="7526" max="7526" width="5.88671875" style="162" customWidth="1"/>
    <col min="7527" max="7527" width="10" style="162" customWidth="1"/>
    <col min="7528" max="7528" width="9.5546875" style="162" customWidth="1"/>
    <col min="7529" max="7529" width="7.109375" style="162" customWidth="1"/>
    <col min="7530" max="7530" width="7.21875" style="162" customWidth="1"/>
    <col min="7531" max="7531" width="8.44140625" style="162" customWidth="1"/>
    <col min="7532" max="7532" width="8.88671875" style="162" customWidth="1"/>
    <col min="7533" max="7533" width="8.33203125" style="162" customWidth="1"/>
    <col min="7534" max="7534" width="9.21875" style="162" customWidth="1"/>
    <col min="7535" max="7535" width="7.109375" style="162" customWidth="1"/>
    <col min="7536" max="7536" width="7.6640625" style="162" customWidth="1"/>
    <col min="7537" max="7560" width="0" style="162" hidden="1" customWidth="1"/>
    <col min="7561" max="7561" width="9.109375" style="162" customWidth="1"/>
    <col min="7562" max="7562" width="13.109375" style="162" customWidth="1"/>
    <col min="7563" max="7565" width="9.44140625" style="162" bestFit="1" customWidth="1"/>
    <col min="7566" max="7680" width="9.109375" style="162"/>
    <col min="7681" max="7681" width="4.6640625" style="162" customWidth="1"/>
    <col min="7682" max="7682" width="28.5546875" style="162" customWidth="1"/>
    <col min="7683" max="7757" width="0" style="162" hidden="1" customWidth="1"/>
    <col min="7758" max="7758" width="9.21875" style="162" customWidth="1"/>
    <col min="7759" max="7759" width="13.44140625" style="162" customWidth="1"/>
    <col min="7760" max="7760" width="8.109375" style="162" customWidth="1"/>
    <col min="7761" max="7762" width="0" style="162" hidden="1" customWidth="1"/>
    <col min="7763" max="7763" width="9.88671875" style="162" customWidth="1"/>
    <col min="7764" max="7764" width="7.44140625" style="162" customWidth="1"/>
    <col min="7765" max="7765" width="8.88671875" style="162" customWidth="1"/>
    <col min="7766" max="7766" width="9.109375" style="162" customWidth="1"/>
    <col min="7767" max="7767" width="10.44140625" style="162" customWidth="1"/>
    <col min="7768" max="7768" width="11.44140625" style="162" customWidth="1"/>
    <col min="7769" max="7769" width="0" style="162" hidden="1" customWidth="1"/>
    <col min="7770" max="7771" width="9.77734375" style="162" customWidth="1"/>
    <col min="7772" max="7773" width="9.44140625" style="162" customWidth="1"/>
    <col min="7774" max="7775" width="11.5546875" style="162" customWidth="1"/>
    <col min="7776" max="7776" width="9.5546875" style="162" customWidth="1"/>
    <col min="7777" max="7777" width="0" style="162" hidden="1" customWidth="1"/>
    <col min="7778" max="7778" width="9.44140625" style="162" customWidth="1"/>
    <col min="7779" max="7779" width="8.44140625" style="162" customWidth="1"/>
    <col min="7780" max="7780" width="7.88671875" style="162" customWidth="1"/>
    <col min="7781" max="7781" width="8.5546875" style="162" customWidth="1"/>
    <col min="7782" max="7782" width="5.88671875" style="162" customWidth="1"/>
    <col min="7783" max="7783" width="10" style="162" customWidth="1"/>
    <col min="7784" max="7784" width="9.5546875" style="162" customWidth="1"/>
    <col min="7785" max="7785" width="7.109375" style="162" customWidth="1"/>
    <col min="7786" max="7786" width="7.21875" style="162" customWidth="1"/>
    <col min="7787" max="7787" width="8.44140625" style="162" customWidth="1"/>
    <col min="7788" max="7788" width="8.88671875" style="162" customWidth="1"/>
    <col min="7789" max="7789" width="8.33203125" style="162" customWidth="1"/>
    <col min="7790" max="7790" width="9.21875" style="162" customWidth="1"/>
    <col min="7791" max="7791" width="7.109375" style="162" customWidth="1"/>
    <col min="7792" max="7792" width="7.6640625" style="162" customWidth="1"/>
    <col min="7793" max="7816" width="0" style="162" hidden="1" customWidth="1"/>
    <col min="7817" max="7817" width="9.109375" style="162" customWidth="1"/>
    <col min="7818" max="7818" width="13.109375" style="162" customWidth="1"/>
    <col min="7819" max="7821" width="9.44140625" style="162" bestFit="1" customWidth="1"/>
    <col min="7822" max="7936" width="9.109375" style="162"/>
    <col min="7937" max="7937" width="4.6640625" style="162" customWidth="1"/>
    <col min="7938" max="7938" width="28.5546875" style="162" customWidth="1"/>
    <col min="7939" max="8013" width="0" style="162" hidden="1" customWidth="1"/>
    <col min="8014" max="8014" width="9.21875" style="162" customWidth="1"/>
    <col min="8015" max="8015" width="13.44140625" style="162" customWidth="1"/>
    <col min="8016" max="8016" width="8.109375" style="162" customWidth="1"/>
    <col min="8017" max="8018" width="0" style="162" hidden="1" customWidth="1"/>
    <col min="8019" max="8019" width="9.88671875" style="162" customWidth="1"/>
    <col min="8020" max="8020" width="7.44140625" style="162" customWidth="1"/>
    <col min="8021" max="8021" width="8.88671875" style="162" customWidth="1"/>
    <col min="8022" max="8022" width="9.109375" style="162" customWidth="1"/>
    <col min="8023" max="8023" width="10.44140625" style="162" customWidth="1"/>
    <col min="8024" max="8024" width="11.44140625" style="162" customWidth="1"/>
    <col min="8025" max="8025" width="0" style="162" hidden="1" customWidth="1"/>
    <col min="8026" max="8027" width="9.77734375" style="162" customWidth="1"/>
    <col min="8028" max="8029" width="9.44140625" style="162" customWidth="1"/>
    <col min="8030" max="8031" width="11.5546875" style="162" customWidth="1"/>
    <col min="8032" max="8032" width="9.5546875" style="162" customWidth="1"/>
    <col min="8033" max="8033" width="0" style="162" hidden="1" customWidth="1"/>
    <col min="8034" max="8034" width="9.44140625" style="162" customWidth="1"/>
    <col min="8035" max="8035" width="8.44140625" style="162" customWidth="1"/>
    <col min="8036" max="8036" width="7.88671875" style="162" customWidth="1"/>
    <col min="8037" max="8037" width="8.5546875" style="162" customWidth="1"/>
    <col min="8038" max="8038" width="5.88671875" style="162" customWidth="1"/>
    <col min="8039" max="8039" width="10" style="162" customWidth="1"/>
    <col min="8040" max="8040" width="9.5546875" style="162" customWidth="1"/>
    <col min="8041" max="8041" width="7.109375" style="162" customWidth="1"/>
    <col min="8042" max="8042" width="7.21875" style="162" customWidth="1"/>
    <col min="8043" max="8043" width="8.44140625" style="162" customWidth="1"/>
    <col min="8044" max="8044" width="8.88671875" style="162" customWidth="1"/>
    <col min="8045" max="8045" width="8.33203125" style="162" customWidth="1"/>
    <col min="8046" max="8046" width="9.21875" style="162" customWidth="1"/>
    <col min="8047" max="8047" width="7.109375" style="162" customWidth="1"/>
    <col min="8048" max="8048" width="7.6640625" style="162" customWidth="1"/>
    <col min="8049" max="8072" width="0" style="162" hidden="1" customWidth="1"/>
    <col min="8073" max="8073" width="9.109375" style="162" customWidth="1"/>
    <col min="8074" max="8074" width="13.109375" style="162" customWidth="1"/>
    <col min="8075" max="8077" width="9.44140625" style="162" bestFit="1" customWidth="1"/>
    <col min="8078" max="8192" width="9.109375" style="162"/>
    <col min="8193" max="8193" width="4.6640625" style="162" customWidth="1"/>
    <col min="8194" max="8194" width="28.5546875" style="162" customWidth="1"/>
    <col min="8195" max="8269" width="0" style="162" hidden="1" customWidth="1"/>
    <col min="8270" max="8270" width="9.21875" style="162" customWidth="1"/>
    <col min="8271" max="8271" width="13.44140625" style="162" customWidth="1"/>
    <col min="8272" max="8272" width="8.109375" style="162" customWidth="1"/>
    <col min="8273" max="8274" width="0" style="162" hidden="1" customWidth="1"/>
    <col min="8275" max="8275" width="9.88671875" style="162" customWidth="1"/>
    <col min="8276" max="8276" width="7.44140625" style="162" customWidth="1"/>
    <col min="8277" max="8277" width="8.88671875" style="162" customWidth="1"/>
    <col min="8278" max="8278" width="9.109375" style="162" customWidth="1"/>
    <col min="8279" max="8279" width="10.44140625" style="162" customWidth="1"/>
    <col min="8280" max="8280" width="11.44140625" style="162" customWidth="1"/>
    <col min="8281" max="8281" width="0" style="162" hidden="1" customWidth="1"/>
    <col min="8282" max="8283" width="9.77734375" style="162" customWidth="1"/>
    <col min="8284" max="8285" width="9.44140625" style="162" customWidth="1"/>
    <col min="8286" max="8287" width="11.5546875" style="162" customWidth="1"/>
    <col min="8288" max="8288" width="9.5546875" style="162" customWidth="1"/>
    <col min="8289" max="8289" width="0" style="162" hidden="1" customWidth="1"/>
    <col min="8290" max="8290" width="9.44140625" style="162" customWidth="1"/>
    <col min="8291" max="8291" width="8.44140625" style="162" customWidth="1"/>
    <col min="8292" max="8292" width="7.88671875" style="162" customWidth="1"/>
    <col min="8293" max="8293" width="8.5546875" style="162" customWidth="1"/>
    <col min="8294" max="8294" width="5.88671875" style="162" customWidth="1"/>
    <col min="8295" max="8295" width="10" style="162" customWidth="1"/>
    <col min="8296" max="8296" width="9.5546875" style="162" customWidth="1"/>
    <col min="8297" max="8297" width="7.109375" style="162" customWidth="1"/>
    <col min="8298" max="8298" width="7.21875" style="162" customWidth="1"/>
    <col min="8299" max="8299" width="8.44140625" style="162" customWidth="1"/>
    <col min="8300" max="8300" width="8.88671875" style="162" customWidth="1"/>
    <col min="8301" max="8301" width="8.33203125" style="162" customWidth="1"/>
    <col min="8302" max="8302" width="9.21875" style="162" customWidth="1"/>
    <col min="8303" max="8303" width="7.109375" style="162" customWidth="1"/>
    <col min="8304" max="8304" width="7.6640625" style="162" customWidth="1"/>
    <col min="8305" max="8328" width="0" style="162" hidden="1" customWidth="1"/>
    <col min="8329" max="8329" width="9.109375" style="162" customWidth="1"/>
    <col min="8330" max="8330" width="13.109375" style="162" customWidth="1"/>
    <col min="8331" max="8333" width="9.44140625" style="162" bestFit="1" customWidth="1"/>
    <col min="8334" max="8448" width="9.109375" style="162"/>
    <col min="8449" max="8449" width="4.6640625" style="162" customWidth="1"/>
    <col min="8450" max="8450" width="28.5546875" style="162" customWidth="1"/>
    <col min="8451" max="8525" width="0" style="162" hidden="1" customWidth="1"/>
    <col min="8526" max="8526" width="9.21875" style="162" customWidth="1"/>
    <col min="8527" max="8527" width="13.44140625" style="162" customWidth="1"/>
    <col min="8528" max="8528" width="8.109375" style="162" customWidth="1"/>
    <col min="8529" max="8530" width="0" style="162" hidden="1" customWidth="1"/>
    <col min="8531" max="8531" width="9.88671875" style="162" customWidth="1"/>
    <col min="8532" max="8532" width="7.44140625" style="162" customWidth="1"/>
    <col min="8533" max="8533" width="8.88671875" style="162" customWidth="1"/>
    <col min="8534" max="8534" width="9.109375" style="162" customWidth="1"/>
    <col min="8535" max="8535" width="10.44140625" style="162" customWidth="1"/>
    <col min="8536" max="8536" width="11.44140625" style="162" customWidth="1"/>
    <col min="8537" max="8537" width="0" style="162" hidden="1" customWidth="1"/>
    <col min="8538" max="8539" width="9.77734375" style="162" customWidth="1"/>
    <col min="8540" max="8541" width="9.44140625" style="162" customWidth="1"/>
    <col min="8542" max="8543" width="11.5546875" style="162" customWidth="1"/>
    <col min="8544" max="8544" width="9.5546875" style="162" customWidth="1"/>
    <col min="8545" max="8545" width="0" style="162" hidden="1" customWidth="1"/>
    <col min="8546" max="8546" width="9.44140625" style="162" customWidth="1"/>
    <col min="8547" max="8547" width="8.44140625" style="162" customWidth="1"/>
    <col min="8548" max="8548" width="7.88671875" style="162" customWidth="1"/>
    <col min="8549" max="8549" width="8.5546875" style="162" customWidth="1"/>
    <col min="8550" max="8550" width="5.88671875" style="162" customWidth="1"/>
    <col min="8551" max="8551" width="10" style="162" customWidth="1"/>
    <col min="8552" max="8552" width="9.5546875" style="162" customWidth="1"/>
    <col min="8553" max="8553" width="7.109375" style="162" customWidth="1"/>
    <col min="8554" max="8554" width="7.21875" style="162" customWidth="1"/>
    <col min="8555" max="8555" width="8.44140625" style="162" customWidth="1"/>
    <col min="8556" max="8556" width="8.88671875" style="162" customWidth="1"/>
    <col min="8557" max="8557" width="8.33203125" style="162" customWidth="1"/>
    <col min="8558" max="8558" width="9.21875" style="162" customWidth="1"/>
    <col min="8559" max="8559" width="7.109375" style="162" customWidth="1"/>
    <col min="8560" max="8560" width="7.6640625" style="162" customWidth="1"/>
    <col min="8561" max="8584" width="0" style="162" hidden="1" customWidth="1"/>
    <col min="8585" max="8585" width="9.109375" style="162" customWidth="1"/>
    <col min="8586" max="8586" width="13.109375" style="162" customWidth="1"/>
    <col min="8587" max="8589" width="9.44140625" style="162" bestFit="1" customWidth="1"/>
    <col min="8590" max="8704" width="9.109375" style="162"/>
    <col min="8705" max="8705" width="4.6640625" style="162" customWidth="1"/>
    <col min="8706" max="8706" width="28.5546875" style="162" customWidth="1"/>
    <col min="8707" max="8781" width="0" style="162" hidden="1" customWidth="1"/>
    <col min="8782" max="8782" width="9.21875" style="162" customWidth="1"/>
    <col min="8783" max="8783" width="13.44140625" style="162" customWidth="1"/>
    <col min="8784" max="8784" width="8.109375" style="162" customWidth="1"/>
    <col min="8785" max="8786" width="0" style="162" hidden="1" customWidth="1"/>
    <col min="8787" max="8787" width="9.88671875" style="162" customWidth="1"/>
    <col min="8788" max="8788" width="7.44140625" style="162" customWidth="1"/>
    <col min="8789" max="8789" width="8.88671875" style="162" customWidth="1"/>
    <col min="8790" max="8790" width="9.109375" style="162" customWidth="1"/>
    <col min="8791" max="8791" width="10.44140625" style="162" customWidth="1"/>
    <col min="8792" max="8792" width="11.44140625" style="162" customWidth="1"/>
    <col min="8793" max="8793" width="0" style="162" hidden="1" customWidth="1"/>
    <col min="8794" max="8795" width="9.77734375" style="162" customWidth="1"/>
    <col min="8796" max="8797" width="9.44140625" style="162" customWidth="1"/>
    <col min="8798" max="8799" width="11.5546875" style="162" customWidth="1"/>
    <col min="8800" max="8800" width="9.5546875" style="162" customWidth="1"/>
    <col min="8801" max="8801" width="0" style="162" hidden="1" customWidth="1"/>
    <col min="8802" max="8802" width="9.44140625" style="162" customWidth="1"/>
    <col min="8803" max="8803" width="8.44140625" style="162" customWidth="1"/>
    <col min="8804" max="8804" width="7.88671875" style="162" customWidth="1"/>
    <col min="8805" max="8805" width="8.5546875" style="162" customWidth="1"/>
    <col min="8806" max="8806" width="5.88671875" style="162" customWidth="1"/>
    <col min="8807" max="8807" width="10" style="162" customWidth="1"/>
    <col min="8808" max="8808" width="9.5546875" style="162" customWidth="1"/>
    <col min="8809" max="8809" width="7.109375" style="162" customWidth="1"/>
    <col min="8810" max="8810" width="7.21875" style="162" customWidth="1"/>
    <col min="8811" max="8811" width="8.44140625" style="162" customWidth="1"/>
    <col min="8812" max="8812" width="8.88671875" style="162" customWidth="1"/>
    <col min="8813" max="8813" width="8.33203125" style="162" customWidth="1"/>
    <col min="8814" max="8814" width="9.21875" style="162" customWidth="1"/>
    <col min="8815" max="8815" width="7.109375" style="162" customWidth="1"/>
    <col min="8816" max="8816" width="7.6640625" style="162" customWidth="1"/>
    <col min="8817" max="8840" width="0" style="162" hidden="1" customWidth="1"/>
    <col min="8841" max="8841" width="9.109375" style="162" customWidth="1"/>
    <col min="8842" max="8842" width="13.109375" style="162" customWidth="1"/>
    <col min="8843" max="8845" width="9.44140625" style="162" bestFit="1" customWidth="1"/>
    <col min="8846" max="8960" width="9.109375" style="162"/>
    <col min="8961" max="8961" width="4.6640625" style="162" customWidth="1"/>
    <col min="8962" max="8962" width="28.5546875" style="162" customWidth="1"/>
    <col min="8963" max="9037" width="0" style="162" hidden="1" customWidth="1"/>
    <col min="9038" max="9038" width="9.21875" style="162" customWidth="1"/>
    <col min="9039" max="9039" width="13.44140625" style="162" customWidth="1"/>
    <col min="9040" max="9040" width="8.109375" style="162" customWidth="1"/>
    <col min="9041" max="9042" width="0" style="162" hidden="1" customWidth="1"/>
    <col min="9043" max="9043" width="9.88671875" style="162" customWidth="1"/>
    <col min="9044" max="9044" width="7.44140625" style="162" customWidth="1"/>
    <col min="9045" max="9045" width="8.88671875" style="162" customWidth="1"/>
    <col min="9046" max="9046" width="9.109375" style="162" customWidth="1"/>
    <col min="9047" max="9047" width="10.44140625" style="162" customWidth="1"/>
    <col min="9048" max="9048" width="11.44140625" style="162" customWidth="1"/>
    <col min="9049" max="9049" width="0" style="162" hidden="1" customWidth="1"/>
    <col min="9050" max="9051" width="9.77734375" style="162" customWidth="1"/>
    <col min="9052" max="9053" width="9.44140625" style="162" customWidth="1"/>
    <col min="9054" max="9055" width="11.5546875" style="162" customWidth="1"/>
    <col min="9056" max="9056" width="9.5546875" style="162" customWidth="1"/>
    <col min="9057" max="9057" width="0" style="162" hidden="1" customWidth="1"/>
    <col min="9058" max="9058" width="9.44140625" style="162" customWidth="1"/>
    <col min="9059" max="9059" width="8.44140625" style="162" customWidth="1"/>
    <col min="9060" max="9060" width="7.88671875" style="162" customWidth="1"/>
    <col min="9061" max="9061" width="8.5546875" style="162" customWidth="1"/>
    <col min="9062" max="9062" width="5.88671875" style="162" customWidth="1"/>
    <col min="9063" max="9063" width="10" style="162" customWidth="1"/>
    <col min="9064" max="9064" width="9.5546875" style="162" customWidth="1"/>
    <col min="9065" max="9065" width="7.109375" style="162" customWidth="1"/>
    <col min="9066" max="9066" width="7.21875" style="162" customWidth="1"/>
    <col min="9067" max="9067" width="8.44140625" style="162" customWidth="1"/>
    <col min="9068" max="9068" width="8.88671875" style="162" customWidth="1"/>
    <col min="9069" max="9069" width="8.33203125" style="162" customWidth="1"/>
    <col min="9070" max="9070" width="9.21875" style="162" customWidth="1"/>
    <col min="9071" max="9071" width="7.109375" style="162" customWidth="1"/>
    <col min="9072" max="9072" width="7.6640625" style="162" customWidth="1"/>
    <col min="9073" max="9096" width="0" style="162" hidden="1" customWidth="1"/>
    <col min="9097" max="9097" width="9.109375" style="162" customWidth="1"/>
    <col min="9098" max="9098" width="13.109375" style="162" customWidth="1"/>
    <col min="9099" max="9101" width="9.44140625" style="162" bestFit="1" customWidth="1"/>
    <col min="9102" max="9216" width="9.109375" style="162"/>
    <col min="9217" max="9217" width="4.6640625" style="162" customWidth="1"/>
    <col min="9218" max="9218" width="28.5546875" style="162" customWidth="1"/>
    <col min="9219" max="9293" width="0" style="162" hidden="1" customWidth="1"/>
    <col min="9294" max="9294" width="9.21875" style="162" customWidth="1"/>
    <col min="9295" max="9295" width="13.44140625" style="162" customWidth="1"/>
    <col min="9296" max="9296" width="8.109375" style="162" customWidth="1"/>
    <col min="9297" max="9298" width="0" style="162" hidden="1" customWidth="1"/>
    <col min="9299" max="9299" width="9.88671875" style="162" customWidth="1"/>
    <col min="9300" max="9300" width="7.44140625" style="162" customWidth="1"/>
    <col min="9301" max="9301" width="8.88671875" style="162" customWidth="1"/>
    <col min="9302" max="9302" width="9.109375" style="162" customWidth="1"/>
    <col min="9303" max="9303" width="10.44140625" style="162" customWidth="1"/>
    <col min="9304" max="9304" width="11.44140625" style="162" customWidth="1"/>
    <col min="9305" max="9305" width="0" style="162" hidden="1" customWidth="1"/>
    <col min="9306" max="9307" width="9.77734375" style="162" customWidth="1"/>
    <col min="9308" max="9309" width="9.44140625" style="162" customWidth="1"/>
    <col min="9310" max="9311" width="11.5546875" style="162" customWidth="1"/>
    <col min="9312" max="9312" width="9.5546875" style="162" customWidth="1"/>
    <col min="9313" max="9313" width="0" style="162" hidden="1" customWidth="1"/>
    <col min="9314" max="9314" width="9.44140625" style="162" customWidth="1"/>
    <col min="9315" max="9315" width="8.44140625" style="162" customWidth="1"/>
    <col min="9316" max="9316" width="7.88671875" style="162" customWidth="1"/>
    <col min="9317" max="9317" width="8.5546875" style="162" customWidth="1"/>
    <col min="9318" max="9318" width="5.88671875" style="162" customWidth="1"/>
    <col min="9319" max="9319" width="10" style="162" customWidth="1"/>
    <col min="9320" max="9320" width="9.5546875" style="162" customWidth="1"/>
    <col min="9321" max="9321" width="7.109375" style="162" customWidth="1"/>
    <col min="9322" max="9322" width="7.21875" style="162" customWidth="1"/>
    <col min="9323" max="9323" width="8.44140625" style="162" customWidth="1"/>
    <col min="9324" max="9324" width="8.88671875" style="162" customWidth="1"/>
    <col min="9325" max="9325" width="8.33203125" style="162" customWidth="1"/>
    <col min="9326" max="9326" width="9.21875" style="162" customWidth="1"/>
    <col min="9327" max="9327" width="7.109375" style="162" customWidth="1"/>
    <col min="9328" max="9328" width="7.6640625" style="162" customWidth="1"/>
    <col min="9329" max="9352" width="0" style="162" hidden="1" customWidth="1"/>
    <col min="9353" max="9353" width="9.109375" style="162" customWidth="1"/>
    <col min="9354" max="9354" width="13.109375" style="162" customWidth="1"/>
    <col min="9355" max="9357" width="9.44140625" style="162" bestFit="1" customWidth="1"/>
    <col min="9358" max="9472" width="9.109375" style="162"/>
    <col min="9473" max="9473" width="4.6640625" style="162" customWidth="1"/>
    <col min="9474" max="9474" width="28.5546875" style="162" customWidth="1"/>
    <col min="9475" max="9549" width="0" style="162" hidden="1" customWidth="1"/>
    <col min="9550" max="9550" width="9.21875" style="162" customWidth="1"/>
    <col min="9551" max="9551" width="13.44140625" style="162" customWidth="1"/>
    <col min="9552" max="9552" width="8.109375" style="162" customWidth="1"/>
    <col min="9553" max="9554" width="0" style="162" hidden="1" customWidth="1"/>
    <col min="9555" max="9555" width="9.88671875" style="162" customWidth="1"/>
    <col min="9556" max="9556" width="7.44140625" style="162" customWidth="1"/>
    <col min="9557" max="9557" width="8.88671875" style="162" customWidth="1"/>
    <col min="9558" max="9558" width="9.109375" style="162" customWidth="1"/>
    <col min="9559" max="9559" width="10.44140625" style="162" customWidth="1"/>
    <col min="9560" max="9560" width="11.44140625" style="162" customWidth="1"/>
    <col min="9561" max="9561" width="0" style="162" hidden="1" customWidth="1"/>
    <col min="9562" max="9563" width="9.77734375" style="162" customWidth="1"/>
    <col min="9564" max="9565" width="9.44140625" style="162" customWidth="1"/>
    <col min="9566" max="9567" width="11.5546875" style="162" customWidth="1"/>
    <col min="9568" max="9568" width="9.5546875" style="162" customWidth="1"/>
    <col min="9569" max="9569" width="0" style="162" hidden="1" customWidth="1"/>
    <col min="9570" max="9570" width="9.44140625" style="162" customWidth="1"/>
    <col min="9571" max="9571" width="8.44140625" style="162" customWidth="1"/>
    <col min="9572" max="9572" width="7.88671875" style="162" customWidth="1"/>
    <col min="9573" max="9573" width="8.5546875" style="162" customWidth="1"/>
    <col min="9574" max="9574" width="5.88671875" style="162" customWidth="1"/>
    <col min="9575" max="9575" width="10" style="162" customWidth="1"/>
    <col min="9576" max="9576" width="9.5546875" style="162" customWidth="1"/>
    <col min="9577" max="9577" width="7.109375" style="162" customWidth="1"/>
    <col min="9578" max="9578" width="7.21875" style="162" customWidth="1"/>
    <col min="9579" max="9579" width="8.44140625" style="162" customWidth="1"/>
    <col min="9580" max="9580" width="8.88671875" style="162" customWidth="1"/>
    <col min="9581" max="9581" width="8.33203125" style="162" customWidth="1"/>
    <col min="9582" max="9582" width="9.21875" style="162" customWidth="1"/>
    <col min="9583" max="9583" width="7.109375" style="162" customWidth="1"/>
    <col min="9584" max="9584" width="7.6640625" style="162" customWidth="1"/>
    <col min="9585" max="9608" width="0" style="162" hidden="1" customWidth="1"/>
    <col min="9609" max="9609" width="9.109375" style="162" customWidth="1"/>
    <col min="9610" max="9610" width="13.109375" style="162" customWidth="1"/>
    <col min="9611" max="9613" width="9.44140625" style="162" bestFit="1" customWidth="1"/>
    <col min="9614" max="9728" width="9.109375" style="162"/>
    <col min="9729" max="9729" width="4.6640625" style="162" customWidth="1"/>
    <col min="9730" max="9730" width="28.5546875" style="162" customWidth="1"/>
    <col min="9731" max="9805" width="0" style="162" hidden="1" customWidth="1"/>
    <col min="9806" max="9806" width="9.21875" style="162" customWidth="1"/>
    <col min="9807" max="9807" width="13.44140625" style="162" customWidth="1"/>
    <col min="9808" max="9808" width="8.109375" style="162" customWidth="1"/>
    <col min="9809" max="9810" width="0" style="162" hidden="1" customWidth="1"/>
    <col min="9811" max="9811" width="9.88671875" style="162" customWidth="1"/>
    <col min="9812" max="9812" width="7.44140625" style="162" customWidth="1"/>
    <col min="9813" max="9813" width="8.88671875" style="162" customWidth="1"/>
    <col min="9814" max="9814" width="9.109375" style="162" customWidth="1"/>
    <col min="9815" max="9815" width="10.44140625" style="162" customWidth="1"/>
    <col min="9816" max="9816" width="11.44140625" style="162" customWidth="1"/>
    <col min="9817" max="9817" width="0" style="162" hidden="1" customWidth="1"/>
    <col min="9818" max="9819" width="9.77734375" style="162" customWidth="1"/>
    <col min="9820" max="9821" width="9.44140625" style="162" customWidth="1"/>
    <col min="9822" max="9823" width="11.5546875" style="162" customWidth="1"/>
    <col min="9824" max="9824" width="9.5546875" style="162" customWidth="1"/>
    <col min="9825" max="9825" width="0" style="162" hidden="1" customWidth="1"/>
    <col min="9826" max="9826" width="9.44140625" style="162" customWidth="1"/>
    <col min="9827" max="9827" width="8.44140625" style="162" customWidth="1"/>
    <col min="9828" max="9828" width="7.88671875" style="162" customWidth="1"/>
    <col min="9829" max="9829" width="8.5546875" style="162" customWidth="1"/>
    <col min="9830" max="9830" width="5.88671875" style="162" customWidth="1"/>
    <col min="9831" max="9831" width="10" style="162" customWidth="1"/>
    <col min="9832" max="9832" width="9.5546875" style="162" customWidth="1"/>
    <col min="9833" max="9833" width="7.109375" style="162" customWidth="1"/>
    <col min="9834" max="9834" width="7.21875" style="162" customWidth="1"/>
    <col min="9835" max="9835" width="8.44140625" style="162" customWidth="1"/>
    <col min="9836" max="9836" width="8.88671875" style="162" customWidth="1"/>
    <col min="9837" max="9837" width="8.33203125" style="162" customWidth="1"/>
    <col min="9838" max="9838" width="9.21875" style="162" customWidth="1"/>
    <col min="9839" max="9839" width="7.109375" style="162" customWidth="1"/>
    <col min="9840" max="9840" width="7.6640625" style="162" customWidth="1"/>
    <col min="9841" max="9864" width="0" style="162" hidden="1" customWidth="1"/>
    <col min="9865" max="9865" width="9.109375" style="162" customWidth="1"/>
    <col min="9866" max="9866" width="13.109375" style="162" customWidth="1"/>
    <col min="9867" max="9869" width="9.44140625" style="162" bestFit="1" customWidth="1"/>
    <col min="9870" max="9984" width="9.109375" style="162"/>
    <col min="9985" max="9985" width="4.6640625" style="162" customWidth="1"/>
    <col min="9986" max="9986" width="28.5546875" style="162" customWidth="1"/>
    <col min="9987" max="10061" width="0" style="162" hidden="1" customWidth="1"/>
    <col min="10062" max="10062" width="9.21875" style="162" customWidth="1"/>
    <col min="10063" max="10063" width="13.44140625" style="162" customWidth="1"/>
    <col min="10064" max="10064" width="8.109375" style="162" customWidth="1"/>
    <col min="10065" max="10066" width="0" style="162" hidden="1" customWidth="1"/>
    <col min="10067" max="10067" width="9.88671875" style="162" customWidth="1"/>
    <col min="10068" max="10068" width="7.44140625" style="162" customWidth="1"/>
    <col min="10069" max="10069" width="8.88671875" style="162" customWidth="1"/>
    <col min="10070" max="10070" width="9.109375" style="162" customWidth="1"/>
    <col min="10071" max="10071" width="10.44140625" style="162" customWidth="1"/>
    <col min="10072" max="10072" width="11.44140625" style="162" customWidth="1"/>
    <col min="10073" max="10073" width="0" style="162" hidden="1" customWidth="1"/>
    <col min="10074" max="10075" width="9.77734375" style="162" customWidth="1"/>
    <col min="10076" max="10077" width="9.44140625" style="162" customWidth="1"/>
    <col min="10078" max="10079" width="11.5546875" style="162" customWidth="1"/>
    <col min="10080" max="10080" width="9.5546875" style="162" customWidth="1"/>
    <col min="10081" max="10081" width="0" style="162" hidden="1" customWidth="1"/>
    <col min="10082" max="10082" width="9.44140625" style="162" customWidth="1"/>
    <col min="10083" max="10083" width="8.44140625" style="162" customWidth="1"/>
    <col min="10084" max="10084" width="7.88671875" style="162" customWidth="1"/>
    <col min="10085" max="10085" width="8.5546875" style="162" customWidth="1"/>
    <col min="10086" max="10086" width="5.88671875" style="162" customWidth="1"/>
    <col min="10087" max="10087" width="10" style="162" customWidth="1"/>
    <col min="10088" max="10088" width="9.5546875" style="162" customWidth="1"/>
    <col min="10089" max="10089" width="7.109375" style="162" customWidth="1"/>
    <col min="10090" max="10090" width="7.21875" style="162" customWidth="1"/>
    <col min="10091" max="10091" width="8.44140625" style="162" customWidth="1"/>
    <col min="10092" max="10092" width="8.88671875" style="162" customWidth="1"/>
    <col min="10093" max="10093" width="8.33203125" style="162" customWidth="1"/>
    <col min="10094" max="10094" width="9.21875" style="162" customWidth="1"/>
    <col min="10095" max="10095" width="7.109375" style="162" customWidth="1"/>
    <col min="10096" max="10096" width="7.6640625" style="162" customWidth="1"/>
    <col min="10097" max="10120" width="0" style="162" hidden="1" customWidth="1"/>
    <col min="10121" max="10121" width="9.109375" style="162" customWidth="1"/>
    <col min="10122" max="10122" width="13.109375" style="162" customWidth="1"/>
    <col min="10123" max="10125" width="9.44140625" style="162" bestFit="1" customWidth="1"/>
    <col min="10126" max="10240" width="9.109375" style="162"/>
    <col min="10241" max="10241" width="4.6640625" style="162" customWidth="1"/>
    <col min="10242" max="10242" width="28.5546875" style="162" customWidth="1"/>
    <col min="10243" max="10317" width="0" style="162" hidden="1" customWidth="1"/>
    <col min="10318" max="10318" width="9.21875" style="162" customWidth="1"/>
    <col min="10319" max="10319" width="13.44140625" style="162" customWidth="1"/>
    <col min="10320" max="10320" width="8.109375" style="162" customWidth="1"/>
    <col min="10321" max="10322" width="0" style="162" hidden="1" customWidth="1"/>
    <col min="10323" max="10323" width="9.88671875" style="162" customWidth="1"/>
    <col min="10324" max="10324" width="7.44140625" style="162" customWidth="1"/>
    <col min="10325" max="10325" width="8.88671875" style="162" customWidth="1"/>
    <col min="10326" max="10326" width="9.109375" style="162" customWidth="1"/>
    <col min="10327" max="10327" width="10.44140625" style="162" customWidth="1"/>
    <col min="10328" max="10328" width="11.44140625" style="162" customWidth="1"/>
    <col min="10329" max="10329" width="0" style="162" hidden="1" customWidth="1"/>
    <col min="10330" max="10331" width="9.77734375" style="162" customWidth="1"/>
    <col min="10332" max="10333" width="9.44140625" style="162" customWidth="1"/>
    <col min="10334" max="10335" width="11.5546875" style="162" customWidth="1"/>
    <col min="10336" max="10336" width="9.5546875" style="162" customWidth="1"/>
    <col min="10337" max="10337" width="0" style="162" hidden="1" customWidth="1"/>
    <col min="10338" max="10338" width="9.44140625" style="162" customWidth="1"/>
    <col min="10339" max="10339" width="8.44140625" style="162" customWidth="1"/>
    <col min="10340" max="10340" width="7.88671875" style="162" customWidth="1"/>
    <col min="10341" max="10341" width="8.5546875" style="162" customWidth="1"/>
    <col min="10342" max="10342" width="5.88671875" style="162" customWidth="1"/>
    <col min="10343" max="10343" width="10" style="162" customWidth="1"/>
    <col min="10344" max="10344" width="9.5546875" style="162" customWidth="1"/>
    <col min="10345" max="10345" width="7.109375" style="162" customWidth="1"/>
    <col min="10346" max="10346" width="7.21875" style="162" customWidth="1"/>
    <col min="10347" max="10347" width="8.44140625" style="162" customWidth="1"/>
    <col min="10348" max="10348" width="8.88671875" style="162" customWidth="1"/>
    <col min="10349" max="10349" width="8.33203125" style="162" customWidth="1"/>
    <col min="10350" max="10350" width="9.21875" style="162" customWidth="1"/>
    <col min="10351" max="10351" width="7.109375" style="162" customWidth="1"/>
    <col min="10352" max="10352" width="7.6640625" style="162" customWidth="1"/>
    <col min="10353" max="10376" width="0" style="162" hidden="1" customWidth="1"/>
    <col min="10377" max="10377" width="9.109375" style="162" customWidth="1"/>
    <col min="10378" max="10378" width="13.109375" style="162" customWidth="1"/>
    <col min="10379" max="10381" width="9.44140625" style="162" bestFit="1" customWidth="1"/>
    <col min="10382" max="10496" width="9.109375" style="162"/>
    <col min="10497" max="10497" width="4.6640625" style="162" customWidth="1"/>
    <col min="10498" max="10498" width="28.5546875" style="162" customWidth="1"/>
    <col min="10499" max="10573" width="0" style="162" hidden="1" customWidth="1"/>
    <col min="10574" max="10574" width="9.21875" style="162" customWidth="1"/>
    <col min="10575" max="10575" width="13.44140625" style="162" customWidth="1"/>
    <col min="10576" max="10576" width="8.109375" style="162" customWidth="1"/>
    <col min="10577" max="10578" width="0" style="162" hidden="1" customWidth="1"/>
    <col min="10579" max="10579" width="9.88671875" style="162" customWidth="1"/>
    <col min="10580" max="10580" width="7.44140625" style="162" customWidth="1"/>
    <col min="10581" max="10581" width="8.88671875" style="162" customWidth="1"/>
    <col min="10582" max="10582" width="9.109375" style="162" customWidth="1"/>
    <col min="10583" max="10583" width="10.44140625" style="162" customWidth="1"/>
    <col min="10584" max="10584" width="11.44140625" style="162" customWidth="1"/>
    <col min="10585" max="10585" width="0" style="162" hidden="1" customWidth="1"/>
    <col min="10586" max="10587" width="9.77734375" style="162" customWidth="1"/>
    <col min="10588" max="10589" width="9.44140625" style="162" customWidth="1"/>
    <col min="10590" max="10591" width="11.5546875" style="162" customWidth="1"/>
    <col min="10592" max="10592" width="9.5546875" style="162" customWidth="1"/>
    <col min="10593" max="10593" width="0" style="162" hidden="1" customWidth="1"/>
    <col min="10594" max="10594" width="9.44140625" style="162" customWidth="1"/>
    <col min="10595" max="10595" width="8.44140625" style="162" customWidth="1"/>
    <col min="10596" max="10596" width="7.88671875" style="162" customWidth="1"/>
    <col min="10597" max="10597" width="8.5546875" style="162" customWidth="1"/>
    <col min="10598" max="10598" width="5.88671875" style="162" customWidth="1"/>
    <col min="10599" max="10599" width="10" style="162" customWidth="1"/>
    <col min="10600" max="10600" width="9.5546875" style="162" customWidth="1"/>
    <col min="10601" max="10601" width="7.109375" style="162" customWidth="1"/>
    <col min="10602" max="10602" width="7.21875" style="162" customWidth="1"/>
    <col min="10603" max="10603" width="8.44140625" style="162" customWidth="1"/>
    <col min="10604" max="10604" width="8.88671875" style="162" customWidth="1"/>
    <col min="10605" max="10605" width="8.33203125" style="162" customWidth="1"/>
    <col min="10606" max="10606" width="9.21875" style="162" customWidth="1"/>
    <col min="10607" max="10607" width="7.109375" style="162" customWidth="1"/>
    <col min="10608" max="10608" width="7.6640625" style="162" customWidth="1"/>
    <col min="10609" max="10632" width="0" style="162" hidden="1" customWidth="1"/>
    <col min="10633" max="10633" width="9.109375" style="162" customWidth="1"/>
    <col min="10634" max="10634" width="13.109375" style="162" customWidth="1"/>
    <col min="10635" max="10637" width="9.44140625" style="162" bestFit="1" customWidth="1"/>
    <col min="10638" max="10752" width="9.109375" style="162"/>
    <col min="10753" max="10753" width="4.6640625" style="162" customWidth="1"/>
    <col min="10754" max="10754" width="28.5546875" style="162" customWidth="1"/>
    <col min="10755" max="10829" width="0" style="162" hidden="1" customWidth="1"/>
    <col min="10830" max="10830" width="9.21875" style="162" customWidth="1"/>
    <col min="10831" max="10831" width="13.44140625" style="162" customWidth="1"/>
    <col min="10832" max="10832" width="8.109375" style="162" customWidth="1"/>
    <col min="10833" max="10834" width="0" style="162" hidden="1" customWidth="1"/>
    <col min="10835" max="10835" width="9.88671875" style="162" customWidth="1"/>
    <col min="10836" max="10836" width="7.44140625" style="162" customWidth="1"/>
    <col min="10837" max="10837" width="8.88671875" style="162" customWidth="1"/>
    <col min="10838" max="10838" width="9.109375" style="162" customWidth="1"/>
    <col min="10839" max="10839" width="10.44140625" style="162" customWidth="1"/>
    <col min="10840" max="10840" width="11.44140625" style="162" customWidth="1"/>
    <col min="10841" max="10841" width="0" style="162" hidden="1" customWidth="1"/>
    <col min="10842" max="10843" width="9.77734375" style="162" customWidth="1"/>
    <col min="10844" max="10845" width="9.44140625" style="162" customWidth="1"/>
    <col min="10846" max="10847" width="11.5546875" style="162" customWidth="1"/>
    <col min="10848" max="10848" width="9.5546875" style="162" customWidth="1"/>
    <col min="10849" max="10849" width="0" style="162" hidden="1" customWidth="1"/>
    <col min="10850" max="10850" width="9.44140625" style="162" customWidth="1"/>
    <col min="10851" max="10851" width="8.44140625" style="162" customWidth="1"/>
    <col min="10852" max="10852" width="7.88671875" style="162" customWidth="1"/>
    <col min="10853" max="10853" width="8.5546875" style="162" customWidth="1"/>
    <col min="10854" max="10854" width="5.88671875" style="162" customWidth="1"/>
    <col min="10855" max="10855" width="10" style="162" customWidth="1"/>
    <col min="10856" max="10856" width="9.5546875" style="162" customWidth="1"/>
    <col min="10857" max="10857" width="7.109375" style="162" customWidth="1"/>
    <col min="10858" max="10858" width="7.21875" style="162" customWidth="1"/>
    <col min="10859" max="10859" width="8.44140625" style="162" customWidth="1"/>
    <col min="10860" max="10860" width="8.88671875" style="162" customWidth="1"/>
    <col min="10861" max="10861" width="8.33203125" style="162" customWidth="1"/>
    <col min="10862" max="10862" width="9.21875" style="162" customWidth="1"/>
    <col min="10863" max="10863" width="7.109375" style="162" customWidth="1"/>
    <col min="10864" max="10864" width="7.6640625" style="162" customWidth="1"/>
    <col min="10865" max="10888" width="0" style="162" hidden="1" customWidth="1"/>
    <col min="10889" max="10889" width="9.109375" style="162" customWidth="1"/>
    <col min="10890" max="10890" width="13.109375" style="162" customWidth="1"/>
    <col min="10891" max="10893" width="9.44140625" style="162" bestFit="1" customWidth="1"/>
    <col min="10894" max="11008" width="9.109375" style="162"/>
    <col min="11009" max="11009" width="4.6640625" style="162" customWidth="1"/>
    <col min="11010" max="11010" width="28.5546875" style="162" customWidth="1"/>
    <col min="11011" max="11085" width="0" style="162" hidden="1" customWidth="1"/>
    <col min="11086" max="11086" width="9.21875" style="162" customWidth="1"/>
    <col min="11087" max="11087" width="13.44140625" style="162" customWidth="1"/>
    <col min="11088" max="11088" width="8.109375" style="162" customWidth="1"/>
    <col min="11089" max="11090" width="0" style="162" hidden="1" customWidth="1"/>
    <col min="11091" max="11091" width="9.88671875" style="162" customWidth="1"/>
    <col min="11092" max="11092" width="7.44140625" style="162" customWidth="1"/>
    <col min="11093" max="11093" width="8.88671875" style="162" customWidth="1"/>
    <col min="11094" max="11094" width="9.109375" style="162" customWidth="1"/>
    <col min="11095" max="11095" width="10.44140625" style="162" customWidth="1"/>
    <col min="11096" max="11096" width="11.44140625" style="162" customWidth="1"/>
    <col min="11097" max="11097" width="0" style="162" hidden="1" customWidth="1"/>
    <col min="11098" max="11099" width="9.77734375" style="162" customWidth="1"/>
    <col min="11100" max="11101" width="9.44140625" style="162" customWidth="1"/>
    <col min="11102" max="11103" width="11.5546875" style="162" customWidth="1"/>
    <col min="11104" max="11104" width="9.5546875" style="162" customWidth="1"/>
    <col min="11105" max="11105" width="0" style="162" hidden="1" customWidth="1"/>
    <col min="11106" max="11106" width="9.44140625" style="162" customWidth="1"/>
    <col min="11107" max="11107" width="8.44140625" style="162" customWidth="1"/>
    <col min="11108" max="11108" width="7.88671875" style="162" customWidth="1"/>
    <col min="11109" max="11109" width="8.5546875" style="162" customWidth="1"/>
    <col min="11110" max="11110" width="5.88671875" style="162" customWidth="1"/>
    <col min="11111" max="11111" width="10" style="162" customWidth="1"/>
    <col min="11112" max="11112" width="9.5546875" style="162" customWidth="1"/>
    <col min="11113" max="11113" width="7.109375" style="162" customWidth="1"/>
    <col min="11114" max="11114" width="7.21875" style="162" customWidth="1"/>
    <col min="11115" max="11115" width="8.44140625" style="162" customWidth="1"/>
    <col min="11116" max="11116" width="8.88671875" style="162" customWidth="1"/>
    <col min="11117" max="11117" width="8.33203125" style="162" customWidth="1"/>
    <col min="11118" max="11118" width="9.21875" style="162" customWidth="1"/>
    <col min="11119" max="11119" width="7.109375" style="162" customWidth="1"/>
    <col min="11120" max="11120" width="7.6640625" style="162" customWidth="1"/>
    <col min="11121" max="11144" width="0" style="162" hidden="1" customWidth="1"/>
    <col min="11145" max="11145" width="9.109375" style="162" customWidth="1"/>
    <col min="11146" max="11146" width="13.109375" style="162" customWidth="1"/>
    <col min="11147" max="11149" width="9.44140625" style="162" bestFit="1" customWidth="1"/>
    <col min="11150" max="11264" width="9.109375" style="162"/>
    <col min="11265" max="11265" width="4.6640625" style="162" customWidth="1"/>
    <col min="11266" max="11266" width="28.5546875" style="162" customWidth="1"/>
    <col min="11267" max="11341" width="0" style="162" hidden="1" customWidth="1"/>
    <col min="11342" max="11342" width="9.21875" style="162" customWidth="1"/>
    <col min="11343" max="11343" width="13.44140625" style="162" customWidth="1"/>
    <col min="11344" max="11344" width="8.109375" style="162" customWidth="1"/>
    <col min="11345" max="11346" width="0" style="162" hidden="1" customWidth="1"/>
    <col min="11347" max="11347" width="9.88671875" style="162" customWidth="1"/>
    <col min="11348" max="11348" width="7.44140625" style="162" customWidth="1"/>
    <col min="11349" max="11349" width="8.88671875" style="162" customWidth="1"/>
    <col min="11350" max="11350" width="9.109375" style="162" customWidth="1"/>
    <col min="11351" max="11351" width="10.44140625" style="162" customWidth="1"/>
    <col min="11352" max="11352" width="11.44140625" style="162" customWidth="1"/>
    <col min="11353" max="11353" width="0" style="162" hidden="1" customWidth="1"/>
    <col min="11354" max="11355" width="9.77734375" style="162" customWidth="1"/>
    <col min="11356" max="11357" width="9.44140625" style="162" customWidth="1"/>
    <col min="11358" max="11359" width="11.5546875" style="162" customWidth="1"/>
    <col min="11360" max="11360" width="9.5546875" style="162" customWidth="1"/>
    <col min="11361" max="11361" width="0" style="162" hidden="1" customWidth="1"/>
    <col min="11362" max="11362" width="9.44140625" style="162" customWidth="1"/>
    <col min="11363" max="11363" width="8.44140625" style="162" customWidth="1"/>
    <col min="11364" max="11364" width="7.88671875" style="162" customWidth="1"/>
    <col min="11365" max="11365" width="8.5546875" style="162" customWidth="1"/>
    <col min="11366" max="11366" width="5.88671875" style="162" customWidth="1"/>
    <col min="11367" max="11367" width="10" style="162" customWidth="1"/>
    <col min="11368" max="11368" width="9.5546875" style="162" customWidth="1"/>
    <col min="11369" max="11369" width="7.109375" style="162" customWidth="1"/>
    <col min="11370" max="11370" width="7.21875" style="162" customWidth="1"/>
    <col min="11371" max="11371" width="8.44140625" style="162" customWidth="1"/>
    <col min="11372" max="11372" width="8.88671875" style="162" customWidth="1"/>
    <col min="11373" max="11373" width="8.33203125" style="162" customWidth="1"/>
    <col min="11374" max="11374" width="9.21875" style="162" customWidth="1"/>
    <col min="11375" max="11375" width="7.109375" style="162" customWidth="1"/>
    <col min="11376" max="11376" width="7.6640625" style="162" customWidth="1"/>
    <col min="11377" max="11400" width="0" style="162" hidden="1" customWidth="1"/>
    <col min="11401" max="11401" width="9.109375" style="162" customWidth="1"/>
    <col min="11402" max="11402" width="13.109375" style="162" customWidth="1"/>
    <col min="11403" max="11405" width="9.44140625" style="162" bestFit="1" customWidth="1"/>
    <col min="11406" max="11520" width="9.109375" style="162"/>
    <col min="11521" max="11521" width="4.6640625" style="162" customWidth="1"/>
    <col min="11522" max="11522" width="28.5546875" style="162" customWidth="1"/>
    <col min="11523" max="11597" width="0" style="162" hidden="1" customWidth="1"/>
    <col min="11598" max="11598" width="9.21875" style="162" customWidth="1"/>
    <col min="11599" max="11599" width="13.44140625" style="162" customWidth="1"/>
    <col min="11600" max="11600" width="8.109375" style="162" customWidth="1"/>
    <col min="11601" max="11602" width="0" style="162" hidden="1" customWidth="1"/>
    <col min="11603" max="11603" width="9.88671875" style="162" customWidth="1"/>
    <col min="11604" max="11604" width="7.44140625" style="162" customWidth="1"/>
    <col min="11605" max="11605" width="8.88671875" style="162" customWidth="1"/>
    <col min="11606" max="11606" width="9.109375" style="162" customWidth="1"/>
    <col min="11607" max="11607" width="10.44140625" style="162" customWidth="1"/>
    <col min="11608" max="11608" width="11.44140625" style="162" customWidth="1"/>
    <col min="11609" max="11609" width="0" style="162" hidden="1" customWidth="1"/>
    <col min="11610" max="11611" width="9.77734375" style="162" customWidth="1"/>
    <col min="11612" max="11613" width="9.44140625" style="162" customWidth="1"/>
    <col min="11614" max="11615" width="11.5546875" style="162" customWidth="1"/>
    <col min="11616" max="11616" width="9.5546875" style="162" customWidth="1"/>
    <col min="11617" max="11617" width="0" style="162" hidden="1" customWidth="1"/>
    <col min="11618" max="11618" width="9.44140625" style="162" customWidth="1"/>
    <col min="11619" max="11619" width="8.44140625" style="162" customWidth="1"/>
    <col min="11620" max="11620" width="7.88671875" style="162" customWidth="1"/>
    <col min="11621" max="11621" width="8.5546875" style="162" customWidth="1"/>
    <col min="11622" max="11622" width="5.88671875" style="162" customWidth="1"/>
    <col min="11623" max="11623" width="10" style="162" customWidth="1"/>
    <col min="11624" max="11624" width="9.5546875" style="162" customWidth="1"/>
    <col min="11625" max="11625" width="7.109375" style="162" customWidth="1"/>
    <col min="11626" max="11626" width="7.21875" style="162" customWidth="1"/>
    <col min="11627" max="11627" width="8.44140625" style="162" customWidth="1"/>
    <col min="11628" max="11628" width="8.88671875" style="162" customWidth="1"/>
    <col min="11629" max="11629" width="8.33203125" style="162" customWidth="1"/>
    <col min="11630" max="11630" width="9.21875" style="162" customWidth="1"/>
    <col min="11631" max="11631" width="7.109375" style="162" customWidth="1"/>
    <col min="11632" max="11632" width="7.6640625" style="162" customWidth="1"/>
    <col min="11633" max="11656" width="0" style="162" hidden="1" customWidth="1"/>
    <col min="11657" max="11657" width="9.109375" style="162" customWidth="1"/>
    <col min="11658" max="11658" width="13.109375" style="162" customWidth="1"/>
    <col min="11659" max="11661" width="9.44140625" style="162" bestFit="1" customWidth="1"/>
    <col min="11662" max="11776" width="9.109375" style="162"/>
    <col min="11777" max="11777" width="4.6640625" style="162" customWidth="1"/>
    <col min="11778" max="11778" width="28.5546875" style="162" customWidth="1"/>
    <col min="11779" max="11853" width="0" style="162" hidden="1" customWidth="1"/>
    <col min="11854" max="11854" width="9.21875" style="162" customWidth="1"/>
    <col min="11855" max="11855" width="13.44140625" style="162" customWidth="1"/>
    <col min="11856" max="11856" width="8.109375" style="162" customWidth="1"/>
    <col min="11857" max="11858" width="0" style="162" hidden="1" customWidth="1"/>
    <col min="11859" max="11859" width="9.88671875" style="162" customWidth="1"/>
    <col min="11860" max="11860" width="7.44140625" style="162" customWidth="1"/>
    <col min="11861" max="11861" width="8.88671875" style="162" customWidth="1"/>
    <col min="11862" max="11862" width="9.109375" style="162" customWidth="1"/>
    <col min="11863" max="11863" width="10.44140625" style="162" customWidth="1"/>
    <col min="11864" max="11864" width="11.44140625" style="162" customWidth="1"/>
    <col min="11865" max="11865" width="0" style="162" hidden="1" customWidth="1"/>
    <col min="11866" max="11867" width="9.77734375" style="162" customWidth="1"/>
    <col min="11868" max="11869" width="9.44140625" style="162" customWidth="1"/>
    <col min="11870" max="11871" width="11.5546875" style="162" customWidth="1"/>
    <col min="11872" max="11872" width="9.5546875" style="162" customWidth="1"/>
    <col min="11873" max="11873" width="0" style="162" hidden="1" customWidth="1"/>
    <col min="11874" max="11874" width="9.44140625" style="162" customWidth="1"/>
    <col min="11875" max="11875" width="8.44140625" style="162" customWidth="1"/>
    <col min="11876" max="11876" width="7.88671875" style="162" customWidth="1"/>
    <col min="11877" max="11877" width="8.5546875" style="162" customWidth="1"/>
    <col min="11878" max="11878" width="5.88671875" style="162" customWidth="1"/>
    <col min="11879" max="11879" width="10" style="162" customWidth="1"/>
    <col min="11880" max="11880" width="9.5546875" style="162" customWidth="1"/>
    <col min="11881" max="11881" width="7.109375" style="162" customWidth="1"/>
    <col min="11882" max="11882" width="7.21875" style="162" customWidth="1"/>
    <col min="11883" max="11883" width="8.44140625" style="162" customWidth="1"/>
    <col min="11884" max="11884" width="8.88671875" style="162" customWidth="1"/>
    <col min="11885" max="11885" width="8.33203125" style="162" customWidth="1"/>
    <col min="11886" max="11886" width="9.21875" style="162" customWidth="1"/>
    <col min="11887" max="11887" width="7.109375" style="162" customWidth="1"/>
    <col min="11888" max="11888" width="7.6640625" style="162" customWidth="1"/>
    <col min="11889" max="11912" width="0" style="162" hidden="1" customWidth="1"/>
    <col min="11913" max="11913" width="9.109375" style="162" customWidth="1"/>
    <col min="11914" max="11914" width="13.109375" style="162" customWidth="1"/>
    <col min="11915" max="11917" width="9.44140625" style="162" bestFit="1" customWidth="1"/>
    <col min="11918" max="12032" width="9.109375" style="162"/>
    <col min="12033" max="12033" width="4.6640625" style="162" customWidth="1"/>
    <col min="12034" max="12034" width="28.5546875" style="162" customWidth="1"/>
    <col min="12035" max="12109" width="0" style="162" hidden="1" customWidth="1"/>
    <col min="12110" max="12110" width="9.21875" style="162" customWidth="1"/>
    <col min="12111" max="12111" width="13.44140625" style="162" customWidth="1"/>
    <col min="12112" max="12112" width="8.109375" style="162" customWidth="1"/>
    <col min="12113" max="12114" width="0" style="162" hidden="1" customWidth="1"/>
    <col min="12115" max="12115" width="9.88671875" style="162" customWidth="1"/>
    <col min="12116" max="12116" width="7.44140625" style="162" customWidth="1"/>
    <col min="12117" max="12117" width="8.88671875" style="162" customWidth="1"/>
    <col min="12118" max="12118" width="9.109375" style="162" customWidth="1"/>
    <col min="12119" max="12119" width="10.44140625" style="162" customWidth="1"/>
    <col min="12120" max="12120" width="11.44140625" style="162" customWidth="1"/>
    <col min="12121" max="12121" width="0" style="162" hidden="1" customWidth="1"/>
    <col min="12122" max="12123" width="9.77734375" style="162" customWidth="1"/>
    <col min="12124" max="12125" width="9.44140625" style="162" customWidth="1"/>
    <col min="12126" max="12127" width="11.5546875" style="162" customWidth="1"/>
    <col min="12128" max="12128" width="9.5546875" style="162" customWidth="1"/>
    <col min="12129" max="12129" width="0" style="162" hidden="1" customWidth="1"/>
    <col min="12130" max="12130" width="9.44140625" style="162" customWidth="1"/>
    <col min="12131" max="12131" width="8.44140625" style="162" customWidth="1"/>
    <col min="12132" max="12132" width="7.88671875" style="162" customWidth="1"/>
    <col min="12133" max="12133" width="8.5546875" style="162" customWidth="1"/>
    <col min="12134" max="12134" width="5.88671875" style="162" customWidth="1"/>
    <col min="12135" max="12135" width="10" style="162" customWidth="1"/>
    <col min="12136" max="12136" width="9.5546875" style="162" customWidth="1"/>
    <col min="12137" max="12137" width="7.109375" style="162" customWidth="1"/>
    <col min="12138" max="12138" width="7.21875" style="162" customWidth="1"/>
    <col min="12139" max="12139" width="8.44140625" style="162" customWidth="1"/>
    <col min="12140" max="12140" width="8.88671875" style="162" customWidth="1"/>
    <col min="12141" max="12141" width="8.33203125" style="162" customWidth="1"/>
    <col min="12142" max="12142" width="9.21875" style="162" customWidth="1"/>
    <col min="12143" max="12143" width="7.109375" style="162" customWidth="1"/>
    <col min="12144" max="12144" width="7.6640625" style="162" customWidth="1"/>
    <col min="12145" max="12168" width="0" style="162" hidden="1" customWidth="1"/>
    <col min="12169" max="12169" width="9.109375" style="162" customWidth="1"/>
    <col min="12170" max="12170" width="13.109375" style="162" customWidth="1"/>
    <col min="12171" max="12173" width="9.44140625" style="162" bestFit="1" customWidth="1"/>
    <col min="12174" max="12288" width="9.109375" style="162"/>
    <col min="12289" max="12289" width="4.6640625" style="162" customWidth="1"/>
    <col min="12290" max="12290" width="28.5546875" style="162" customWidth="1"/>
    <col min="12291" max="12365" width="0" style="162" hidden="1" customWidth="1"/>
    <col min="12366" max="12366" width="9.21875" style="162" customWidth="1"/>
    <col min="12367" max="12367" width="13.44140625" style="162" customWidth="1"/>
    <col min="12368" max="12368" width="8.109375" style="162" customWidth="1"/>
    <col min="12369" max="12370" width="0" style="162" hidden="1" customWidth="1"/>
    <col min="12371" max="12371" width="9.88671875" style="162" customWidth="1"/>
    <col min="12372" max="12372" width="7.44140625" style="162" customWidth="1"/>
    <col min="12373" max="12373" width="8.88671875" style="162" customWidth="1"/>
    <col min="12374" max="12374" width="9.109375" style="162" customWidth="1"/>
    <col min="12375" max="12375" width="10.44140625" style="162" customWidth="1"/>
    <col min="12376" max="12376" width="11.44140625" style="162" customWidth="1"/>
    <col min="12377" max="12377" width="0" style="162" hidden="1" customWidth="1"/>
    <col min="12378" max="12379" width="9.77734375" style="162" customWidth="1"/>
    <col min="12380" max="12381" width="9.44140625" style="162" customWidth="1"/>
    <col min="12382" max="12383" width="11.5546875" style="162" customWidth="1"/>
    <col min="12384" max="12384" width="9.5546875" style="162" customWidth="1"/>
    <col min="12385" max="12385" width="0" style="162" hidden="1" customWidth="1"/>
    <col min="12386" max="12386" width="9.44140625" style="162" customWidth="1"/>
    <col min="12387" max="12387" width="8.44140625" style="162" customWidth="1"/>
    <col min="12388" max="12388" width="7.88671875" style="162" customWidth="1"/>
    <col min="12389" max="12389" width="8.5546875" style="162" customWidth="1"/>
    <col min="12390" max="12390" width="5.88671875" style="162" customWidth="1"/>
    <col min="12391" max="12391" width="10" style="162" customWidth="1"/>
    <col min="12392" max="12392" width="9.5546875" style="162" customWidth="1"/>
    <col min="12393" max="12393" width="7.109375" style="162" customWidth="1"/>
    <col min="12394" max="12394" width="7.21875" style="162" customWidth="1"/>
    <col min="12395" max="12395" width="8.44140625" style="162" customWidth="1"/>
    <col min="12396" max="12396" width="8.88671875" style="162" customWidth="1"/>
    <col min="12397" max="12397" width="8.33203125" style="162" customWidth="1"/>
    <col min="12398" max="12398" width="9.21875" style="162" customWidth="1"/>
    <col min="12399" max="12399" width="7.109375" style="162" customWidth="1"/>
    <col min="12400" max="12400" width="7.6640625" style="162" customWidth="1"/>
    <col min="12401" max="12424" width="0" style="162" hidden="1" customWidth="1"/>
    <col min="12425" max="12425" width="9.109375" style="162" customWidth="1"/>
    <col min="12426" max="12426" width="13.109375" style="162" customWidth="1"/>
    <col min="12427" max="12429" width="9.44140625" style="162" bestFit="1" customWidth="1"/>
    <col min="12430" max="12544" width="9.109375" style="162"/>
    <col min="12545" max="12545" width="4.6640625" style="162" customWidth="1"/>
    <col min="12546" max="12546" width="28.5546875" style="162" customWidth="1"/>
    <col min="12547" max="12621" width="0" style="162" hidden="1" customWidth="1"/>
    <col min="12622" max="12622" width="9.21875" style="162" customWidth="1"/>
    <col min="12623" max="12623" width="13.44140625" style="162" customWidth="1"/>
    <col min="12624" max="12624" width="8.109375" style="162" customWidth="1"/>
    <col min="12625" max="12626" width="0" style="162" hidden="1" customWidth="1"/>
    <col min="12627" max="12627" width="9.88671875" style="162" customWidth="1"/>
    <col min="12628" max="12628" width="7.44140625" style="162" customWidth="1"/>
    <col min="12629" max="12629" width="8.88671875" style="162" customWidth="1"/>
    <col min="12630" max="12630" width="9.109375" style="162" customWidth="1"/>
    <col min="12631" max="12631" width="10.44140625" style="162" customWidth="1"/>
    <col min="12632" max="12632" width="11.44140625" style="162" customWidth="1"/>
    <col min="12633" max="12633" width="0" style="162" hidden="1" customWidth="1"/>
    <col min="12634" max="12635" width="9.77734375" style="162" customWidth="1"/>
    <col min="12636" max="12637" width="9.44140625" style="162" customWidth="1"/>
    <col min="12638" max="12639" width="11.5546875" style="162" customWidth="1"/>
    <col min="12640" max="12640" width="9.5546875" style="162" customWidth="1"/>
    <col min="12641" max="12641" width="0" style="162" hidden="1" customWidth="1"/>
    <col min="12642" max="12642" width="9.44140625" style="162" customWidth="1"/>
    <col min="12643" max="12643" width="8.44140625" style="162" customWidth="1"/>
    <col min="12644" max="12644" width="7.88671875" style="162" customWidth="1"/>
    <col min="12645" max="12645" width="8.5546875" style="162" customWidth="1"/>
    <col min="12646" max="12646" width="5.88671875" style="162" customWidth="1"/>
    <col min="12647" max="12647" width="10" style="162" customWidth="1"/>
    <col min="12648" max="12648" width="9.5546875" style="162" customWidth="1"/>
    <col min="12649" max="12649" width="7.109375" style="162" customWidth="1"/>
    <col min="12650" max="12650" width="7.21875" style="162" customWidth="1"/>
    <col min="12651" max="12651" width="8.44140625" style="162" customWidth="1"/>
    <col min="12652" max="12652" width="8.88671875" style="162" customWidth="1"/>
    <col min="12653" max="12653" width="8.33203125" style="162" customWidth="1"/>
    <col min="12654" max="12654" width="9.21875" style="162" customWidth="1"/>
    <col min="12655" max="12655" width="7.109375" style="162" customWidth="1"/>
    <col min="12656" max="12656" width="7.6640625" style="162" customWidth="1"/>
    <col min="12657" max="12680" width="0" style="162" hidden="1" customWidth="1"/>
    <col min="12681" max="12681" width="9.109375" style="162" customWidth="1"/>
    <col min="12682" max="12682" width="13.109375" style="162" customWidth="1"/>
    <col min="12683" max="12685" width="9.44140625" style="162" bestFit="1" customWidth="1"/>
    <col min="12686" max="12800" width="9.109375" style="162"/>
    <col min="12801" max="12801" width="4.6640625" style="162" customWidth="1"/>
    <col min="12802" max="12802" width="28.5546875" style="162" customWidth="1"/>
    <col min="12803" max="12877" width="0" style="162" hidden="1" customWidth="1"/>
    <col min="12878" max="12878" width="9.21875" style="162" customWidth="1"/>
    <col min="12879" max="12879" width="13.44140625" style="162" customWidth="1"/>
    <col min="12880" max="12880" width="8.109375" style="162" customWidth="1"/>
    <col min="12881" max="12882" width="0" style="162" hidden="1" customWidth="1"/>
    <col min="12883" max="12883" width="9.88671875" style="162" customWidth="1"/>
    <col min="12884" max="12884" width="7.44140625" style="162" customWidth="1"/>
    <col min="12885" max="12885" width="8.88671875" style="162" customWidth="1"/>
    <col min="12886" max="12886" width="9.109375" style="162" customWidth="1"/>
    <col min="12887" max="12887" width="10.44140625" style="162" customWidth="1"/>
    <col min="12888" max="12888" width="11.44140625" style="162" customWidth="1"/>
    <col min="12889" max="12889" width="0" style="162" hidden="1" customWidth="1"/>
    <col min="12890" max="12891" width="9.77734375" style="162" customWidth="1"/>
    <col min="12892" max="12893" width="9.44140625" style="162" customWidth="1"/>
    <col min="12894" max="12895" width="11.5546875" style="162" customWidth="1"/>
    <col min="12896" max="12896" width="9.5546875" style="162" customWidth="1"/>
    <col min="12897" max="12897" width="0" style="162" hidden="1" customWidth="1"/>
    <col min="12898" max="12898" width="9.44140625" style="162" customWidth="1"/>
    <col min="12899" max="12899" width="8.44140625" style="162" customWidth="1"/>
    <col min="12900" max="12900" width="7.88671875" style="162" customWidth="1"/>
    <col min="12901" max="12901" width="8.5546875" style="162" customWidth="1"/>
    <col min="12902" max="12902" width="5.88671875" style="162" customWidth="1"/>
    <col min="12903" max="12903" width="10" style="162" customWidth="1"/>
    <col min="12904" max="12904" width="9.5546875" style="162" customWidth="1"/>
    <col min="12905" max="12905" width="7.109375" style="162" customWidth="1"/>
    <col min="12906" max="12906" width="7.21875" style="162" customWidth="1"/>
    <col min="12907" max="12907" width="8.44140625" style="162" customWidth="1"/>
    <col min="12908" max="12908" width="8.88671875" style="162" customWidth="1"/>
    <col min="12909" max="12909" width="8.33203125" style="162" customWidth="1"/>
    <col min="12910" max="12910" width="9.21875" style="162" customWidth="1"/>
    <col min="12911" max="12911" width="7.109375" style="162" customWidth="1"/>
    <col min="12912" max="12912" width="7.6640625" style="162" customWidth="1"/>
    <col min="12913" max="12936" width="0" style="162" hidden="1" customWidth="1"/>
    <col min="12937" max="12937" width="9.109375" style="162" customWidth="1"/>
    <col min="12938" max="12938" width="13.109375" style="162" customWidth="1"/>
    <col min="12939" max="12941" width="9.44140625" style="162" bestFit="1" customWidth="1"/>
    <col min="12942" max="13056" width="9.109375" style="162"/>
    <col min="13057" max="13057" width="4.6640625" style="162" customWidth="1"/>
    <col min="13058" max="13058" width="28.5546875" style="162" customWidth="1"/>
    <col min="13059" max="13133" width="0" style="162" hidden="1" customWidth="1"/>
    <col min="13134" max="13134" width="9.21875" style="162" customWidth="1"/>
    <col min="13135" max="13135" width="13.44140625" style="162" customWidth="1"/>
    <col min="13136" max="13136" width="8.109375" style="162" customWidth="1"/>
    <col min="13137" max="13138" width="0" style="162" hidden="1" customWidth="1"/>
    <col min="13139" max="13139" width="9.88671875" style="162" customWidth="1"/>
    <col min="13140" max="13140" width="7.44140625" style="162" customWidth="1"/>
    <col min="13141" max="13141" width="8.88671875" style="162" customWidth="1"/>
    <col min="13142" max="13142" width="9.109375" style="162" customWidth="1"/>
    <col min="13143" max="13143" width="10.44140625" style="162" customWidth="1"/>
    <col min="13144" max="13144" width="11.44140625" style="162" customWidth="1"/>
    <col min="13145" max="13145" width="0" style="162" hidden="1" customWidth="1"/>
    <col min="13146" max="13147" width="9.77734375" style="162" customWidth="1"/>
    <col min="13148" max="13149" width="9.44140625" style="162" customWidth="1"/>
    <col min="13150" max="13151" width="11.5546875" style="162" customWidth="1"/>
    <col min="13152" max="13152" width="9.5546875" style="162" customWidth="1"/>
    <col min="13153" max="13153" width="0" style="162" hidden="1" customWidth="1"/>
    <col min="13154" max="13154" width="9.44140625" style="162" customWidth="1"/>
    <col min="13155" max="13155" width="8.44140625" style="162" customWidth="1"/>
    <col min="13156" max="13156" width="7.88671875" style="162" customWidth="1"/>
    <col min="13157" max="13157" width="8.5546875" style="162" customWidth="1"/>
    <col min="13158" max="13158" width="5.88671875" style="162" customWidth="1"/>
    <col min="13159" max="13159" width="10" style="162" customWidth="1"/>
    <col min="13160" max="13160" width="9.5546875" style="162" customWidth="1"/>
    <col min="13161" max="13161" width="7.109375" style="162" customWidth="1"/>
    <col min="13162" max="13162" width="7.21875" style="162" customWidth="1"/>
    <col min="13163" max="13163" width="8.44140625" style="162" customWidth="1"/>
    <col min="13164" max="13164" width="8.88671875" style="162" customWidth="1"/>
    <col min="13165" max="13165" width="8.33203125" style="162" customWidth="1"/>
    <col min="13166" max="13166" width="9.21875" style="162" customWidth="1"/>
    <col min="13167" max="13167" width="7.109375" style="162" customWidth="1"/>
    <col min="13168" max="13168" width="7.6640625" style="162" customWidth="1"/>
    <col min="13169" max="13192" width="0" style="162" hidden="1" customWidth="1"/>
    <col min="13193" max="13193" width="9.109375" style="162" customWidth="1"/>
    <col min="13194" max="13194" width="13.109375" style="162" customWidth="1"/>
    <col min="13195" max="13197" width="9.44140625" style="162" bestFit="1" customWidth="1"/>
    <col min="13198" max="13312" width="9.109375" style="162"/>
    <col min="13313" max="13313" width="4.6640625" style="162" customWidth="1"/>
    <col min="13314" max="13314" width="28.5546875" style="162" customWidth="1"/>
    <col min="13315" max="13389" width="0" style="162" hidden="1" customWidth="1"/>
    <col min="13390" max="13390" width="9.21875" style="162" customWidth="1"/>
    <col min="13391" max="13391" width="13.44140625" style="162" customWidth="1"/>
    <col min="13392" max="13392" width="8.109375" style="162" customWidth="1"/>
    <col min="13393" max="13394" width="0" style="162" hidden="1" customWidth="1"/>
    <col min="13395" max="13395" width="9.88671875" style="162" customWidth="1"/>
    <col min="13396" max="13396" width="7.44140625" style="162" customWidth="1"/>
    <col min="13397" max="13397" width="8.88671875" style="162" customWidth="1"/>
    <col min="13398" max="13398" width="9.109375" style="162" customWidth="1"/>
    <col min="13399" max="13399" width="10.44140625" style="162" customWidth="1"/>
    <col min="13400" max="13400" width="11.44140625" style="162" customWidth="1"/>
    <col min="13401" max="13401" width="0" style="162" hidden="1" customWidth="1"/>
    <col min="13402" max="13403" width="9.77734375" style="162" customWidth="1"/>
    <col min="13404" max="13405" width="9.44140625" style="162" customWidth="1"/>
    <col min="13406" max="13407" width="11.5546875" style="162" customWidth="1"/>
    <col min="13408" max="13408" width="9.5546875" style="162" customWidth="1"/>
    <col min="13409" max="13409" width="0" style="162" hidden="1" customWidth="1"/>
    <col min="13410" max="13410" width="9.44140625" style="162" customWidth="1"/>
    <col min="13411" max="13411" width="8.44140625" style="162" customWidth="1"/>
    <col min="13412" max="13412" width="7.88671875" style="162" customWidth="1"/>
    <col min="13413" max="13413" width="8.5546875" style="162" customWidth="1"/>
    <col min="13414" max="13414" width="5.88671875" style="162" customWidth="1"/>
    <col min="13415" max="13415" width="10" style="162" customWidth="1"/>
    <col min="13416" max="13416" width="9.5546875" style="162" customWidth="1"/>
    <col min="13417" max="13417" width="7.109375" style="162" customWidth="1"/>
    <col min="13418" max="13418" width="7.21875" style="162" customWidth="1"/>
    <col min="13419" max="13419" width="8.44140625" style="162" customWidth="1"/>
    <col min="13420" max="13420" width="8.88671875" style="162" customWidth="1"/>
    <col min="13421" max="13421" width="8.33203125" style="162" customWidth="1"/>
    <col min="13422" max="13422" width="9.21875" style="162" customWidth="1"/>
    <col min="13423" max="13423" width="7.109375" style="162" customWidth="1"/>
    <col min="13424" max="13424" width="7.6640625" style="162" customWidth="1"/>
    <col min="13425" max="13448" width="0" style="162" hidden="1" customWidth="1"/>
    <col min="13449" max="13449" width="9.109375" style="162" customWidth="1"/>
    <col min="13450" max="13450" width="13.109375" style="162" customWidth="1"/>
    <col min="13451" max="13453" width="9.44140625" style="162" bestFit="1" customWidth="1"/>
    <col min="13454" max="13568" width="9.109375" style="162"/>
    <col min="13569" max="13569" width="4.6640625" style="162" customWidth="1"/>
    <col min="13570" max="13570" width="28.5546875" style="162" customWidth="1"/>
    <col min="13571" max="13645" width="0" style="162" hidden="1" customWidth="1"/>
    <col min="13646" max="13646" width="9.21875" style="162" customWidth="1"/>
    <col min="13647" max="13647" width="13.44140625" style="162" customWidth="1"/>
    <col min="13648" max="13648" width="8.109375" style="162" customWidth="1"/>
    <col min="13649" max="13650" width="0" style="162" hidden="1" customWidth="1"/>
    <col min="13651" max="13651" width="9.88671875" style="162" customWidth="1"/>
    <col min="13652" max="13652" width="7.44140625" style="162" customWidth="1"/>
    <col min="13653" max="13653" width="8.88671875" style="162" customWidth="1"/>
    <col min="13654" max="13654" width="9.109375" style="162" customWidth="1"/>
    <col min="13655" max="13655" width="10.44140625" style="162" customWidth="1"/>
    <col min="13656" max="13656" width="11.44140625" style="162" customWidth="1"/>
    <col min="13657" max="13657" width="0" style="162" hidden="1" customWidth="1"/>
    <col min="13658" max="13659" width="9.77734375" style="162" customWidth="1"/>
    <col min="13660" max="13661" width="9.44140625" style="162" customWidth="1"/>
    <col min="13662" max="13663" width="11.5546875" style="162" customWidth="1"/>
    <col min="13664" max="13664" width="9.5546875" style="162" customWidth="1"/>
    <col min="13665" max="13665" width="0" style="162" hidden="1" customWidth="1"/>
    <col min="13666" max="13666" width="9.44140625" style="162" customWidth="1"/>
    <col min="13667" max="13667" width="8.44140625" style="162" customWidth="1"/>
    <col min="13668" max="13668" width="7.88671875" style="162" customWidth="1"/>
    <col min="13669" max="13669" width="8.5546875" style="162" customWidth="1"/>
    <col min="13670" max="13670" width="5.88671875" style="162" customWidth="1"/>
    <col min="13671" max="13671" width="10" style="162" customWidth="1"/>
    <col min="13672" max="13672" width="9.5546875" style="162" customWidth="1"/>
    <col min="13673" max="13673" width="7.109375" style="162" customWidth="1"/>
    <col min="13674" max="13674" width="7.21875" style="162" customWidth="1"/>
    <col min="13675" max="13675" width="8.44140625" style="162" customWidth="1"/>
    <col min="13676" max="13676" width="8.88671875" style="162" customWidth="1"/>
    <col min="13677" max="13677" width="8.33203125" style="162" customWidth="1"/>
    <col min="13678" max="13678" width="9.21875" style="162" customWidth="1"/>
    <col min="13679" max="13679" width="7.109375" style="162" customWidth="1"/>
    <col min="13680" max="13680" width="7.6640625" style="162" customWidth="1"/>
    <col min="13681" max="13704" width="0" style="162" hidden="1" customWidth="1"/>
    <col min="13705" max="13705" width="9.109375" style="162" customWidth="1"/>
    <col min="13706" max="13706" width="13.109375" style="162" customWidth="1"/>
    <col min="13707" max="13709" width="9.44140625" style="162" bestFit="1" customWidth="1"/>
    <col min="13710" max="13824" width="9.109375" style="162"/>
    <col min="13825" max="13825" width="4.6640625" style="162" customWidth="1"/>
    <col min="13826" max="13826" width="28.5546875" style="162" customWidth="1"/>
    <col min="13827" max="13901" width="0" style="162" hidden="1" customWidth="1"/>
    <col min="13902" max="13902" width="9.21875" style="162" customWidth="1"/>
    <col min="13903" max="13903" width="13.44140625" style="162" customWidth="1"/>
    <col min="13904" max="13904" width="8.109375" style="162" customWidth="1"/>
    <col min="13905" max="13906" width="0" style="162" hidden="1" customWidth="1"/>
    <col min="13907" max="13907" width="9.88671875" style="162" customWidth="1"/>
    <col min="13908" max="13908" width="7.44140625" style="162" customWidth="1"/>
    <col min="13909" max="13909" width="8.88671875" style="162" customWidth="1"/>
    <col min="13910" max="13910" width="9.109375" style="162" customWidth="1"/>
    <col min="13911" max="13911" width="10.44140625" style="162" customWidth="1"/>
    <col min="13912" max="13912" width="11.44140625" style="162" customWidth="1"/>
    <col min="13913" max="13913" width="0" style="162" hidden="1" customWidth="1"/>
    <col min="13914" max="13915" width="9.77734375" style="162" customWidth="1"/>
    <col min="13916" max="13917" width="9.44140625" style="162" customWidth="1"/>
    <col min="13918" max="13919" width="11.5546875" style="162" customWidth="1"/>
    <col min="13920" max="13920" width="9.5546875" style="162" customWidth="1"/>
    <col min="13921" max="13921" width="0" style="162" hidden="1" customWidth="1"/>
    <col min="13922" max="13922" width="9.44140625" style="162" customWidth="1"/>
    <col min="13923" max="13923" width="8.44140625" style="162" customWidth="1"/>
    <col min="13924" max="13924" width="7.88671875" style="162" customWidth="1"/>
    <col min="13925" max="13925" width="8.5546875" style="162" customWidth="1"/>
    <col min="13926" max="13926" width="5.88671875" style="162" customWidth="1"/>
    <col min="13927" max="13927" width="10" style="162" customWidth="1"/>
    <col min="13928" max="13928" width="9.5546875" style="162" customWidth="1"/>
    <col min="13929" max="13929" width="7.109375" style="162" customWidth="1"/>
    <col min="13930" max="13930" width="7.21875" style="162" customWidth="1"/>
    <col min="13931" max="13931" width="8.44140625" style="162" customWidth="1"/>
    <col min="13932" max="13932" width="8.88671875" style="162" customWidth="1"/>
    <col min="13933" max="13933" width="8.33203125" style="162" customWidth="1"/>
    <col min="13934" max="13934" width="9.21875" style="162" customWidth="1"/>
    <col min="13935" max="13935" width="7.109375" style="162" customWidth="1"/>
    <col min="13936" max="13936" width="7.6640625" style="162" customWidth="1"/>
    <col min="13937" max="13960" width="0" style="162" hidden="1" customWidth="1"/>
    <col min="13961" max="13961" width="9.109375" style="162" customWidth="1"/>
    <col min="13962" max="13962" width="13.109375" style="162" customWidth="1"/>
    <col min="13963" max="13965" width="9.44140625" style="162" bestFit="1" customWidth="1"/>
    <col min="13966" max="14080" width="9.109375" style="162"/>
    <col min="14081" max="14081" width="4.6640625" style="162" customWidth="1"/>
    <col min="14082" max="14082" width="28.5546875" style="162" customWidth="1"/>
    <col min="14083" max="14157" width="0" style="162" hidden="1" customWidth="1"/>
    <col min="14158" max="14158" width="9.21875" style="162" customWidth="1"/>
    <col min="14159" max="14159" width="13.44140625" style="162" customWidth="1"/>
    <col min="14160" max="14160" width="8.109375" style="162" customWidth="1"/>
    <col min="14161" max="14162" width="0" style="162" hidden="1" customWidth="1"/>
    <col min="14163" max="14163" width="9.88671875" style="162" customWidth="1"/>
    <col min="14164" max="14164" width="7.44140625" style="162" customWidth="1"/>
    <col min="14165" max="14165" width="8.88671875" style="162" customWidth="1"/>
    <col min="14166" max="14166" width="9.109375" style="162" customWidth="1"/>
    <col min="14167" max="14167" width="10.44140625" style="162" customWidth="1"/>
    <col min="14168" max="14168" width="11.44140625" style="162" customWidth="1"/>
    <col min="14169" max="14169" width="0" style="162" hidden="1" customWidth="1"/>
    <col min="14170" max="14171" width="9.77734375" style="162" customWidth="1"/>
    <col min="14172" max="14173" width="9.44140625" style="162" customWidth="1"/>
    <col min="14174" max="14175" width="11.5546875" style="162" customWidth="1"/>
    <col min="14176" max="14176" width="9.5546875" style="162" customWidth="1"/>
    <col min="14177" max="14177" width="0" style="162" hidden="1" customWidth="1"/>
    <col min="14178" max="14178" width="9.44140625" style="162" customWidth="1"/>
    <col min="14179" max="14179" width="8.44140625" style="162" customWidth="1"/>
    <col min="14180" max="14180" width="7.88671875" style="162" customWidth="1"/>
    <col min="14181" max="14181" width="8.5546875" style="162" customWidth="1"/>
    <col min="14182" max="14182" width="5.88671875" style="162" customWidth="1"/>
    <col min="14183" max="14183" width="10" style="162" customWidth="1"/>
    <col min="14184" max="14184" width="9.5546875" style="162" customWidth="1"/>
    <col min="14185" max="14185" width="7.109375" style="162" customWidth="1"/>
    <col min="14186" max="14186" width="7.21875" style="162" customWidth="1"/>
    <col min="14187" max="14187" width="8.44140625" style="162" customWidth="1"/>
    <col min="14188" max="14188" width="8.88671875" style="162" customWidth="1"/>
    <col min="14189" max="14189" width="8.33203125" style="162" customWidth="1"/>
    <col min="14190" max="14190" width="9.21875" style="162" customWidth="1"/>
    <col min="14191" max="14191" width="7.109375" style="162" customWidth="1"/>
    <col min="14192" max="14192" width="7.6640625" style="162" customWidth="1"/>
    <col min="14193" max="14216" width="0" style="162" hidden="1" customWidth="1"/>
    <col min="14217" max="14217" width="9.109375" style="162" customWidth="1"/>
    <col min="14218" max="14218" width="13.109375" style="162" customWidth="1"/>
    <col min="14219" max="14221" width="9.44140625" style="162" bestFit="1" customWidth="1"/>
    <col min="14222" max="14336" width="9.109375" style="162"/>
    <col min="14337" max="14337" width="4.6640625" style="162" customWidth="1"/>
    <col min="14338" max="14338" width="28.5546875" style="162" customWidth="1"/>
    <col min="14339" max="14413" width="0" style="162" hidden="1" customWidth="1"/>
    <col min="14414" max="14414" width="9.21875" style="162" customWidth="1"/>
    <col min="14415" max="14415" width="13.44140625" style="162" customWidth="1"/>
    <col min="14416" max="14416" width="8.109375" style="162" customWidth="1"/>
    <col min="14417" max="14418" width="0" style="162" hidden="1" customWidth="1"/>
    <col min="14419" max="14419" width="9.88671875" style="162" customWidth="1"/>
    <col min="14420" max="14420" width="7.44140625" style="162" customWidth="1"/>
    <col min="14421" max="14421" width="8.88671875" style="162" customWidth="1"/>
    <col min="14422" max="14422" width="9.109375" style="162" customWidth="1"/>
    <col min="14423" max="14423" width="10.44140625" style="162" customWidth="1"/>
    <col min="14424" max="14424" width="11.44140625" style="162" customWidth="1"/>
    <col min="14425" max="14425" width="0" style="162" hidden="1" customWidth="1"/>
    <col min="14426" max="14427" width="9.77734375" style="162" customWidth="1"/>
    <col min="14428" max="14429" width="9.44140625" style="162" customWidth="1"/>
    <col min="14430" max="14431" width="11.5546875" style="162" customWidth="1"/>
    <col min="14432" max="14432" width="9.5546875" style="162" customWidth="1"/>
    <col min="14433" max="14433" width="0" style="162" hidden="1" customWidth="1"/>
    <col min="14434" max="14434" width="9.44140625" style="162" customWidth="1"/>
    <col min="14435" max="14435" width="8.44140625" style="162" customWidth="1"/>
    <col min="14436" max="14436" width="7.88671875" style="162" customWidth="1"/>
    <col min="14437" max="14437" width="8.5546875" style="162" customWidth="1"/>
    <col min="14438" max="14438" width="5.88671875" style="162" customWidth="1"/>
    <col min="14439" max="14439" width="10" style="162" customWidth="1"/>
    <col min="14440" max="14440" width="9.5546875" style="162" customWidth="1"/>
    <col min="14441" max="14441" width="7.109375" style="162" customWidth="1"/>
    <col min="14442" max="14442" width="7.21875" style="162" customWidth="1"/>
    <col min="14443" max="14443" width="8.44140625" style="162" customWidth="1"/>
    <col min="14444" max="14444" width="8.88671875" style="162" customWidth="1"/>
    <col min="14445" max="14445" width="8.33203125" style="162" customWidth="1"/>
    <col min="14446" max="14446" width="9.21875" style="162" customWidth="1"/>
    <col min="14447" max="14447" width="7.109375" style="162" customWidth="1"/>
    <col min="14448" max="14448" width="7.6640625" style="162" customWidth="1"/>
    <col min="14449" max="14472" width="0" style="162" hidden="1" customWidth="1"/>
    <col min="14473" max="14473" width="9.109375" style="162" customWidth="1"/>
    <col min="14474" max="14474" width="13.109375" style="162" customWidth="1"/>
    <col min="14475" max="14477" width="9.44140625" style="162" bestFit="1" customWidth="1"/>
    <col min="14478" max="14592" width="9.109375" style="162"/>
    <col min="14593" max="14593" width="4.6640625" style="162" customWidth="1"/>
    <col min="14594" max="14594" width="28.5546875" style="162" customWidth="1"/>
    <col min="14595" max="14669" width="0" style="162" hidden="1" customWidth="1"/>
    <col min="14670" max="14670" width="9.21875" style="162" customWidth="1"/>
    <col min="14671" max="14671" width="13.44140625" style="162" customWidth="1"/>
    <col min="14672" max="14672" width="8.109375" style="162" customWidth="1"/>
    <col min="14673" max="14674" width="0" style="162" hidden="1" customWidth="1"/>
    <col min="14675" max="14675" width="9.88671875" style="162" customWidth="1"/>
    <col min="14676" max="14676" width="7.44140625" style="162" customWidth="1"/>
    <col min="14677" max="14677" width="8.88671875" style="162" customWidth="1"/>
    <col min="14678" max="14678" width="9.109375" style="162" customWidth="1"/>
    <col min="14679" max="14679" width="10.44140625" style="162" customWidth="1"/>
    <col min="14680" max="14680" width="11.44140625" style="162" customWidth="1"/>
    <col min="14681" max="14681" width="0" style="162" hidden="1" customWidth="1"/>
    <col min="14682" max="14683" width="9.77734375" style="162" customWidth="1"/>
    <col min="14684" max="14685" width="9.44140625" style="162" customWidth="1"/>
    <col min="14686" max="14687" width="11.5546875" style="162" customWidth="1"/>
    <col min="14688" max="14688" width="9.5546875" style="162" customWidth="1"/>
    <col min="14689" max="14689" width="0" style="162" hidden="1" customWidth="1"/>
    <col min="14690" max="14690" width="9.44140625" style="162" customWidth="1"/>
    <col min="14691" max="14691" width="8.44140625" style="162" customWidth="1"/>
    <col min="14692" max="14692" width="7.88671875" style="162" customWidth="1"/>
    <col min="14693" max="14693" width="8.5546875" style="162" customWidth="1"/>
    <col min="14694" max="14694" width="5.88671875" style="162" customWidth="1"/>
    <col min="14695" max="14695" width="10" style="162" customWidth="1"/>
    <col min="14696" max="14696" width="9.5546875" style="162" customWidth="1"/>
    <col min="14697" max="14697" width="7.109375" style="162" customWidth="1"/>
    <col min="14698" max="14698" width="7.21875" style="162" customWidth="1"/>
    <col min="14699" max="14699" width="8.44140625" style="162" customWidth="1"/>
    <col min="14700" max="14700" width="8.88671875" style="162" customWidth="1"/>
    <col min="14701" max="14701" width="8.33203125" style="162" customWidth="1"/>
    <col min="14702" max="14702" width="9.21875" style="162" customWidth="1"/>
    <col min="14703" max="14703" width="7.109375" style="162" customWidth="1"/>
    <col min="14704" max="14704" width="7.6640625" style="162" customWidth="1"/>
    <col min="14705" max="14728" width="0" style="162" hidden="1" customWidth="1"/>
    <col min="14729" max="14729" width="9.109375" style="162" customWidth="1"/>
    <col min="14730" max="14730" width="13.109375" style="162" customWidth="1"/>
    <col min="14731" max="14733" width="9.44140625" style="162" bestFit="1" customWidth="1"/>
    <col min="14734" max="14848" width="9.109375" style="162"/>
    <col min="14849" max="14849" width="4.6640625" style="162" customWidth="1"/>
    <col min="14850" max="14850" width="28.5546875" style="162" customWidth="1"/>
    <col min="14851" max="14925" width="0" style="162" hidden="1" customWidth="1"/>
    <col min="14926" max="14926" width="9.21875" style="162" customWidth="1"/>
    <col min="14927" max="14927" width="13.44140625" style="162" customWidth="1"/>
    <col min="14928" max="14928" width="8.109375" style="162" customWidth="1"/>
    <col min="14929" max="14930" width="0" style="162" hidden="1" customWidth="1"/>
    <col min="14931" max="14931" width="9.88671875" style="162" customWidth="1"/>
    <col min="14932" max="14932" width="7.44140625" style="162" customWidth="1"/>
    <col min="14933" max="14933" width="8.88671875" style="162" customWidth="1"/>
    <col min="14934" max="14934" width="9.109375" style="162" customWidth="1"/>
    <col min="14935" max="14935" width="10.44140625" style="162" customWidth="1"/>
    <col min="14936" max="14936" width="11.44140625" style="162" customWidth="1"/>
    <col min="14937" max="14937" width="0" style="162" hidden="1" customWidth="1"/>
    <col min="14938" max="14939" width="9.77734375" style="162" customWidth="1"/>
    <col min="14940" max="14941" width="9.44140625" style="162" customWidth="1"/>
    <col min="14942" max="14943" width="11.5546875" style="162" customWidth="1"/>
    <col min="14944" max="14944" width="9.5546875" style="162" customWidth="1"/>
    <col min="14945" max="14945" width="0" style="162" hidden="1" customWidth="1"/>
    <col min="14946" max="14946" width="9.44140625" style="162" customWidth="1"/>
    <col min="14947" max="14947" width="8.44140625" style="162" customWidth="1"/>
    <col min="14948" max="14948" width="7.88671875" style="162" customWidth="1"/>
    <col min="14949" max="14949" width="8.5546875" style="162" customWidth="1"/>
    <col min="14950" max="14950" width="5.88671875" style="162" customWidth="1"/>
    <col min="14951" max="14951" width="10" style="162" customWidth="1"/>
    <col min="14952" max="14952" width="9.5546875" style="162" customWidth="1"/>
    <col min="14953" max="14953" width="7.109375" style="162" customWidth="1"/>
    <col min="14954" max="14954" width="7.21875" style="162" customWidth="1"/>
    <col min="14955" max="14955" width="8.44140625" style="162" customWidth="1"/>
    <col min="14956" max="14956" width="8.88671875" style="162" customWidth="1"/>
    <col min="14957" max="14957" width="8.33203125" style="162" customWidth="1"/>
    <col min="14958" max="14958" width="9.21875" style="162" customWidth="1"/>
    <col min="14959" max="14959" width="7.109375" style="162" customWidth="1"/>
    <col min="14960" max="14960" width="7.6640625" style="162" customWidth="1"/>
    <col min="14961" max="14984" width="0" style="162" hidden="1" customWidth="1"/>
    <col min="14985" max="14985" width="9.109375" style="162" customWidth="1"/>
    <col min="14986" max="14986" width="13.109375" style="162" customWidth="1"/>
    <col min="14987" max="14989" width="9.44140625" style="162" bestFit="1" customWidth="1"/>
    <col min="14990" max="15104" width="9.109375" style="162"/>
    <col min="15105" max="15105" width="4.6640625" style="162" customWidth="1"/>
    <col min="15106" max="15106" width="28.5546875" style="162" customWidth="1"/>
    <col min="15107" max="15181" width="0" style="162" hidden="1" customWidth="1"/>
    <col min="15182" max="15182" width="9.21875" style="162" customWidth="1"/>
    <col min="15183" max="15183" width="13.44140625" style="162" customWidth="1"/>
    <col min="15184" max="15184" width="8.109375" style="162" customWidth="1"/>
    <col min="15185" max="15186" width="0" style="162" hidden="1" customWidth="1"/>
    <col min="15187" max="15187" width="9.88671875" style="162" customWidth="1"/>
    <col min="15188" max="15188" width="7.44140625" style="162" customWidth="1"/>
    <col min="15189" max="15189" width="8.88671875" style="162" customWidth="1"/>
    <col min="15190" max="15190" width="9.109375" style="162" customWidth="1"/>
    <col min="15191" max="15191" width="10.44140625" style="162" customWidth="1"/>
    <col min="15192" max="15192" width="11.44140625" style="162" customWidth="1"/>
    <col min="15193" max="15193" width="0" style="162" hidden="1" customWidth="1"/>
    <col min="15194" max="15195" width="9.77734375" style="162" customWidth="1"/>
    <col min="15196" max="15197" width="9.44140625" style="162" customWidth="1"/>
    <col min="15198" max="15199" width="11.5546875" style="162" customWidth="1"/>
    <col min="15200" max="15200" width="9.5546875" style="162" customWidth="1"/>
    <col min="15201" max="15201" width="0" style="162" hidden="1" customWidth="1"/>
    <col min="15202" max="15202" width="9.44140625" style="162" customWidth="1"/>
    <col min="15203" max="15203" width="8.44140625" style="162" customWidth="1"/>
    <col min="15204" max="15204" width="7.88671875" style="162" customWidth="1"/>
    <col min="15205" max="15205" width="8.5546875" style="162" customWidth="1"/>
    <col min="15206" max="15206" width="5.88671875" style="162" customWidth="1"/>
    <col min="15207" max="15207" width="10" style="162" customWidth="1"/>
    <col min="15208" max="15208" width="9.5546875" style="162" customWidth="1"/>
    <col min="15209" max="15209" width="7.109375" style="162" customWidth="1"/>
    <col min="15210" max="15210" width="7.21875" style="162" customWidth="1"/>
    <col min="15211" max="15211" width="8.44140625" style="162" customWidth="1"/>
    <col min="15212" max="15212" width="8.88671875" style="162" customWidth="1"/>
    <col min="15213" max="15213" width="8.33203125" style="162" customWidth="1"/>
    <col min="15214" max="15214" width="9.21875" style="162" customWidth="1"/>
    <col min="15215" max="15215" width="7.109375" style="162" customWidth="1"/>
    <col min="15216" max="15216" width="7.6640625" style="162" customWidth="1"/>
    <col min="15217" max="15240" width="0" style="162" hidden="1" customWidth="1"/>
    <col min="15241" max="15241" width="9.109375" style="162" customWidth="1"/>
    <col min="15242" max="15242" width="13.109375" style="162" customWidth="1"/>
    <col min="15243" max="15245" width="9.44140625" style="162" bestFit="1" customWidth="1"/>
    <col min="15246" max="15360" width="9.109375" style="162"/>
    <col min="15361" max="15361" width="4.6640625" style="162" customWidth="1"/>
    <col min="15362" max="15362" width="28.5546875" style="162" customWidth="1"/>
    <col min="15363" max="15437" width="0" style="162" hidden="1" customWidth="1"/>
    <col min="15438" max="15438" width="9.21875" style="162" customWidth="1"/>
    <col min="15439" max="15439" width="13.44140625" style="162" customWidth="1"/>
    <col min="15440" max="15440" width="8.109375" style="162" customWidth="1"/>
    <col min="15441" max="15442" width="0" style="162" hidden="1" customWidth="1"/>
    <col min="15443" max="15443" width="9.88671875" style="162" customWidth="1"/>
    <col min="15444" max="15444" width="7.44140625" style="162" customWidth="1"/>
    <col min="15445" max="15445" width="8.88671875" style="162" customWidth="1"/>
    <col min="15446" max="15446" width="9.109375" style="162" customWidth="1"/>
    <col min="15447" max="15447" width="10.44140625" style="162" customWidth="1"/>
    <col min="15448" max="15448" width="11.44140625" style="162" customWidth="1"/>
    <col min="15449" max="15449" width="0" style="162" hidden="1" customWidth="1"/>
    <col min="15450" max="15451" width="9.77734375" style="162" customWidth="1"/>
    <col min="15452" max="15453" width="9.44140625" style="162" customWidth="1"/>
    <col min="15454" max="15455" width="11.5546875" style="162" customWidth="1"/>
    <col min="15456" max="15456" width="9.5546875" style="162" customWidth="1"/>
    <col min="15457" max="15457" width="0" style="162" hidden="1" customWidth="1"/>
    <col min="15458" max="15458" width="9.44140625" style="162" customWidth="1"/>
    <col min="15459" max="15459" width="8.44140625" style="162" customWidth="1"/>
    <col min="15460" max="15460" width="7.88671875" style="162" customWidth="1"/>
    <col min="15461" max="15461" width="8.5546875" style="162" customWidth="1"/>
    <col min="15462" max="15462" width="5.88671875" style="162" customWidth="1"/>
    <col min="15463" max="15463" width="10" style="162" customWidth="1"/>
    <col min="15464" max="15464" width="9.5546875" style="162" customWidth="1"/>
    <col min="15465" max="15465" width="7.109375" style="162" customWidth="1"/>
    <col min="15466" max="15466" width="7.21875" style="162" customWidth="1"/>
    <col min="15467" max="15467" width="8.44140625" style="162" customWidth="1"/>
    <col min="15468" max="15468" width="8.88671875" style="162" customWidth="1"/>
    <col min="15469" max="15469" width="8.33203125" style="162" customWidth="1"/>
    <col min="15470" max="15470" width="9.21875" style="162" customWidth="1"/>
    <col min="15471" max="15471" width="7.109375" style="162" customWidth="1"/>
    <col min="15472" max="15472" width="7.6640625" style="162" customWidth="1"/>
    <col min="15473" max="15496" width="0" style="162" hidden="1" customWidth="1"/>
    <col min="15497" max="15497" width="9.109375" style="162" customWidth="1"/>
    <col min="15498" max="15498" width="13.109375" style="162" customWidth="1"/>
    <col min="15499" max="15501" width="9.44140625" style="162" bestFit="1" customWidth="1"/>
    <col min="15502" max="15616" width="9.109375" style="162"/>
    <col min="15617" max="15617" width="4.6640625" style="162" customWidth="1"/>
    <col min="15618" max="15618" width="28.5546875" style="162" customWidth="1"/>
    <col min="15619" max="15693" width="0" style="162" hidden="1" customWidth="1"/>
    <col min="15694" max="15694" width="9.21875" style="162" customWidth="1"/>
    <col min="15695" max="15695" width="13.44140625" style="162" customWidth="1"/>
    <col min="15696" max="15696" width="8.109375" style="162" customWidth="1"/>
    <col min="15697" max="15698" width="0" style="162" hidden="1" customWidth="1"/>
    <col min="15699" max="15699" width="9.88671875" style="162" customWidth="1"/>
    <col min="15700" max="15700" width="7.44140625" style="162" customWidth="1"/>
    <col min="15701" max="15701" width="8.88671875" style="162" customWidth="1"/>
    <col min="15702" max="15702" width="9.109375" style="162" customWidth="1"/>
    <col min="15703" max="15703" width="10.44140625" style="162" customWidth="1"/>
    <col min="15704" max="15704" width="11.44140625" style="162" customWidth="1"/>
    <col min="15705" max="15705" width="0" style="162" hidden="1" customWidth="1"/>
    <col min="15706" max="15707" width="9.77734375" style="162" customWidth="1"/>
    <col min="15708" max="15709" width="9.44140625" style="162" customWidth="1"/>
    <col min="15710" max="15711" width="11.5546875" style="162" customWidth="1"/>
    <col min="15712" max="15712" width="9.5546875" style="162" customWidth="1"/>
    <col min="15713" max="15713" width="0" style="162" hidden="1" customWidth="1"/>
    <col min="15714" max="15714" width="9.44140625" style="162" customWidth="1"/>
    <col min="15715" max="15715" width="8.44140625" style="162" customWidth="1"/>
    <col min="15716" max="15716" width="7.88671875" style="162" customWidth="1"/>
    <col min="15717" max="15717" width="8.5546875" style="162" customWidth="1"/>
    <col min="15718" max="15718" width="5.88671875" style="162" customWidth="1"/>
    <col min="15719" max="15719" width="10" style="162" customWidth="1"/>
    <col min="15720" max="15720" width="9.5546875" style="162" customWidth="1"/>
    <col min="15721" max="15721" width="7.109375" style="162" customWidth="1"/>
    <col min="15722" max="15722" width="7.21875" style="162" customWidth="1"/>
    <col min="15723" max="15723" width="8.44140625" style="162" customWidth="1"/>
    <col min="15724" max="15724" width="8.88671875" style="162" customWidth="1"/>
    <col min="15725" max="15725" width="8.33203125" style="162" customWidth="1"/>
    <col min="15726" max="15726" width="9.21875" style="162" customWidth="1"/>
    <col min="15727" max="15727" width="7.109375" style="162" customWidth="1"/>
    <col min="15728" max="15728" width="7.6640625" style="162" customWidth="1"/>
    <col min="15729" max="15752" width="0" style="162" hidden="1" customWidth="1"/>
    <col min="15753" max="15753" width="9.109375" style="162" customWidth="1"/>
    <col min="15754" max="15754" width="13.109375" style="162" customWidth="1"/>
    <col min="15755" max="15757" width="9.44140625" style="162" bestFit="1" customWidth="1"/>
    <col min="15758" max="15872" width="9.109375" style="162"/>
    <col min="15873" max="15873" width="4.6640625" style="162" customWidth="1"/>
    <col min="15874" max="15874" width="28.5546875" style="162" customWidth="1"/>
    <col min="15875" max="15949" width="0" style="162" hidden="1" customWidth="1"/>
    <col min="15950" max="15950" width="9.21875" style="162" customWidth="1"/>
    <col min="15951" max="15951" width="13.44140625" style="162" customWidth="1"/>
    <col min="15952" max="15952" width="8.109375" style="162" customWidth="1"/>
    <col min="15953" max="15954" width="0" style="162" hidden="1" customWidth="1"/>
    <col min="15955" max="15955" width="9.88671875" style="162" customWidth="1"/>
    <col min="15956" max="15956" width="7.44140625" style="162" customWidth="1"/>
    <col min="15957" max="15957" width="8.88671875" style="162" customWidth="1"/>
    <col min="15958" max="15958" width="9.109375" style="162" customWidth="1"/>
    <col min="15959" max="15959" width="10.44140625" style="162" customWidth="1"/>
    <col min="15960" max="15960" width="11.44140625" style="162" customWidth="1"/>
    <col min="15961" max="15961" width="0" style="162" hidden="1" customWidth="1"/>
    <col min="15962" max="15963" width="9.77734375" style="162" customWidth="1"/>
    <col min="15964" max="15965" width="9.44140625" style="162" customWidth="1"/>
    <col min="15966" max="15967" width="11.5546875" style="162" customWidth="1"/>
    <col min="15968" max="15968" width="9.5546875" style="162" customWidth="1"/>
    <col min="15969" max="15969" width="0" style="162" hidden="1" customWidth="1"/>
    <col min="15970" max="15970" width="9.44140625" style="162" customWidth="1"/>
    <col min="15971" max="15971" width="8.44140625" style="162" customWidth="1"/>
    <col min="15972" max="15972" width="7.88671875" style="162" customWidth="1"/>
    <col min="15973" max="15973" width="8.5546875" style="162" customWidth="1"/>
    <col min="15974" max="15974" width="5.88671875" style="162" customWidth="1"/>
    <col min="15975" max="15975" width="10" style="162" customWidth="1"/>
    <col min="15976" max="15976" width="9.5546875" style="162" customWidth="1"/>
    <col min="15977" max="15977" width="7.109375" style="162" customWidth="1"/>
    <col min="15978" max="15978" width="7.21875" style="162" customWidth="1"/>
    <col min="15979" max="15979" width="8.44140625" style="162" customWidth="1"/>
    <col min="15980" max="15980" width="8.88671875" style="162" customWidth="1"/>
    <col min="15981" max="15981" width="8.33203125" style="162" customWidth="1"/>
    <col min="15982" max="15982" width="9.21875" style="162" customWidth="1"/>
    <col min="15983" max="15983" width="7.109375" style="162" customWidth="1"/>
    <col min="15984" max="15984" width="7.6640625" style="162" customWidth="1"/>
    <col min="15985" max="16008" width="0" style="162" hidden="1" customWidth="1"/>
    <col min="16009" max="16009" width="9.109375" style="162" customWidth="1"/>
    <col min="16010" max="16010" width="13.109375" style="162" customWidth="1"/>
    <col min="16011" max="16013" width="9.44140625" style="162" bestFit="1" customWidth="1"/>
    <col min="16014" max="16128" width="9.109375" style="162"/>
    <col min="16129" max="16129" width="4.6640625" style="162" customWidth="1"/>
    <col min="16130" max="16130" width="28.5546875" style="162" customWidth="1"/>
    <col min="16131" max="16205" width="0" style="162" hidden="1" customWidth="1"/>
    <col min="16206" max="16206" width="9.21875" style="162" customWidth="1"/>
    <col min="16207" max="16207" width="13.44140625" style="162" customWidth="1"/>
    <col min="16208" max="16208" width="8.109375" style="162" customWidth="1"/>
    <col min="16209" max="16210" width="0" style="162" hidden="1" customWidth="1"/>
    <col min="16211" max="16211" width="9.88671875" style="162" customWidth="1"/>
    <col min="16212" max="16212" width="7.44140625" style="162" customWidth="1"/>
    <col min="16213" max="16213" width="8.88671875" style="162" customWidth="1"/>
    <col min="16214" max="16214" width="9.109375" style="162" customWidth="1"/>
    <col min="16215" max="16215" width="10.44140625" style="162" customWidth="1"/>
    <col min="16216" max="16216" width="11.44140625" style="162" customWidth="1"/>
    <col min="16217" max="16217" width="0" style="162" hidden="1" customWidth="1"/>
    <col min="16218" max="16219" width="9.77734375" style="162" customWidth="1"/>
    <col min="16220" max="16221" width="9.44140625" style="162" customWidth="1"/>
    <col min="16222" max="16223" width="11.5546875" style="162" customWidth="1"/>
    <col min="16224" max="16224" width="9.5546875" style="162" customWidth="1"/>
    <col min="16225" max="16225" width="0" style="162" hidden="1" customWidth="1"/>
    <col min="16226" max="16226" width="9.44140625" style="162" customWidth="1"/>
    <col min="16227" max="16227" width="8.44140625" style="162" customWidth="1"/>
    <col min="16228" max="16228" width="7.88671875" style="162" customWidth="1"/>
    <col min="16229" max="16229" width="8.5546875" style="162" customWidth="1"/>
    <col min="16230" max="16230" width="5.88671875" style="162" customWidth="1"/>
    <col min="16231" max="16231" width="10" style="162" customWidth="1"/>
    <col min="16232" max="16232" width="9.5546875" style="162" customWidth="1"/>
    <col min="16233" max="16233" width="7.109375" style="162" customWidth="1"/>
    <col min="16234" max="16234" width="7.21875" style="162" customWidth="1"/>
    <col min="16235" max="16235" width="8.44140625" style="162" customWidth="1"/>
    <col min="16236" max="16236" width="8.88671875" style="162" customWidth="1"/>
    <col min="16237" max="16237" width="8.33203125" style="162" customWidth="1"/>
    <col min="16238" max="16238" width="9.21875" style="162" customWidth="1"/>
    <col min="16239" max="16239" width="7.109375" style="162" customWidth="1"/>
    <col min="16240" max="16240" width="7.6640625" style="162" customWidth="1"/>
    <col min="16241" max="16264" width="0" style="162" hidden="1" customWidth="1"/>
    <col min="16265" max="16265" width="9.109375" style="162" customWidth="1"/>
    <col min="16266" max="16266" width="13.109375" style="162" customWidth="1"/>
    <col min="16267" max="16269" width="9.44140625" style="162" bestFit="1" customWidth="1"/>
    <col min="16270" max="16384" width="9.109375" style="162"/>
  </cols>
  <sheetData>
    <row r="1" spans="1:149" s="4" customFormat="1" ht="73.5" customHeight="1" x14ac:dyDescent="0.25">
      <c r="A1" s="1"/>
      <c r="B1" s="545" t="s">
        <v>140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</row>
    <row r="2" spans="1:149" s="7" customFormat="1" ht="29.25" customHeight="1" x14ac:dyDescent="0.35">
      <c r="A2" s="496"/>
      <c r="B2" s="496" t="s">
        <v>1</v>
      </c>
      <c r="C2" s="547" t="s">
        <v>2</v>
      </c>
      <c r="D2" s="491"/>
      <c r="E2" s="547" t="s">
        <v>3</v>
      </c>
      <c r="F2" s="490"/>
      <c r="G2" s="490"/>
      <c r="H2" s="490"/>
      <c r="I2" s="490"/>
      <c r="J2" s="491"/>
      <c r="K2" s="548" t="s">
        <v>4</v>
      </c>
      <c r="L2" s="548"/>
      <c r="M2" s="548"/>
      <c r="N2" s="548"/>
      <c r="O2" s="548"/>
      <c r="P2" s="549" t="s">
        <v>5</v>
      </c>
      <c r="Q2" s="551" t="s">
        <v>6</v>
      </c>
      <c r="R2" s="552"/>
      <c r="S2" s="552"/>
      <c r="T2" s="276"/>
      <c r="U2" s="555" t="s">
        <v>7</v>
      </c>
      <c r="V2" s="556"/>
      <c r="W2" s="555" t="s">
        <v>8</v>
      </c>
      <c r="X2" s="557"/>
      <c r="Y2" s="556"/>
      <c r="Z2" s="536" t="s">
        <v>9</v>
      </c>
      <c r="AA2" s="536"/>
      <c r="AB2" s="536" t="s">
        <v>10</v>
      </c>
      <c r="AC2" s="536"/>
      <c r="AD2" s="536" t="s">
        <v>11</v>
      </c>
      <c r="AE2" s="536"/>
      <c r="AF2" s="536"/>
      <c r="AG2" s="536"/>
      <c r="AH2" s="558" t="s">
        <v>12</v>
      </c>
      <c r="AI2" s="561" t="s">
        <v>13</v>
      </c>
      <c r="AJ2" s="536" t="s">
        <v>14</v>
      </c>
      <c r="AK2" s="536"/>
      <c r="AL2" s="536" t="s">
        <v>15</v>
      </c>
      <c r="AM2" s="536"/>
      <c r="AN2" s="537" t="s">
        <v>11</v>
      </c>
      <c r="AO2" s="538"/>
      <c r="AP2" s="539"/>
      <c r="AQ2" s="526" t="s">
        <v>16</v>
      </c>
      <c r="AR2" s="528"/>
      <c r="AS2" s="480" t="s">
        <v>11</v>
      </c>
      <c r="AT2" s="480"/>
      <c r="AU2" s="480"/>
      <c r="AV2" s="480"/>
      <c r="AW2" s="480"/>
      <c r="AX2" s="542" t="s">
        <v>17</v>
      </c>
      <c r="AY2" s="543"/>
      <c r="AZ2" s="543"/>
      <c r="BA2" s="544"/>
      <c r="BB2" s="480" t="s">
        <v>18</v>
      </c>
      <c r="BC2" s="526" t="s">
        <v>19</v>
      </c>
      <c r="BD2" s="527"/>
      <c r="BE2" s="528"/>
      <c r="BF2" s="484" t="s">
        <v>20</v>
      </c>
      <c r="BG2" s="484"/>
      <c r="BH2" s="484" t="s">
        <v>21</v>
      </c>
      <c r="BI2" s="484"/>
      <c r="BJ2" s="484"/>
      <c r="BK2" s="484"/>
      <c r="BL2" s="483" t="s">
        <v>22</v>
      </c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267"/>
      <c r="BY2" s="532" t="s">
        <v>23</v>
      </c>
      <c r="BZ2" s="533" t="s">
        <v>24</v>
      </c>
      <c r="CA2" s="534"/>
      <c r="CB2" s="485" t="s">
        <v>25</v>
      </c>
      <c r="CC2" s="484" t="s">
        <v>26</v>
      </c>
      <c r="CD2" s="521"/>
      <c r="CE2" s="521" t="s">
        <v>27</v>
      </c>
      <c r="CF2" s="521" t="s">
        <v>28</v>
      </c>
      <c r="CG2" s="516" t="s">
        <v>29</v>
      </c>
      <c r="CH2" s="518"/>
      <c r="CI2" s="498" t="s">
        <v>30</v>
      </c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500"/>
      <c r="CV2" s="504" t="s">
        <v>31</v>
      </c>
      <c r="CW2" s="505"/>
      <c r="CX2" s="506"/>
      <c r="CY2" s="510" t="s">
        <v>32</v>
      </c>
      <c r="CZ2" s="511"/>
      <c r="DA2" s="511"/>
      <c r="DB2" s="512"/>
      <c r="DC2" s="516" t="s">
        <v>33</v>
      </c>
      <c r="DD2" s="517"/>
      <c r="DE2" s="517"/>
      <c r="DF2" s="517"/>
      <c r="DG2" s="517"/>
      <c r="DH2" s="518"/>
      <c r="DI2" s="519" t="s">
        <v>34</v>
      </c>
      <c r="DJ2" s="483" t="s">
        <v>35</v>
      </c>
      <c r="DK2" s="483"/>
      <c r="DL2" s="483"/>
      <c r="DM2" s="483"/>
      <c r="DN2" s="483"/>
      <c r="DO2" s="486" t="s">
        <v>36</v>
      </c>
      <c r="DP2" s="487"/>
      <c r="DQ2" s="487"/>
      <c r="DR2" s="487"/>
      <c r="DS2" s="487"/>
      <c r="DT2" s="487"/>
      <c r="DU2" s="487"/>
      <c r="DV2" s="487"/>
      <c r="DW2" s="487"/>
      <c r="DX2" s="487"/>
      <c r="DY2" s="487"/>
      <c r="DZ2" s="487"/>
      <c r="EA2" s="487"/>
      <c r="EB2" s="488"/>
      <c r="EC2" s="483" t="s">
        <v>37</v>
      </c>
      <c r="ED2" s="483"/>
      <c r="EE2" s="483"/>
      <c r="EF2" s="483"/>
    </row>
    <row r="3" spans="1:149" s="16" customFormat="1" ht="49.8" customHeight="1" x14ac:dyDescent="0.3">
      <c r="A3" s="546"/>
      <c r="B3" s="546"/>
      <c r="C3" s="274" t="s">
        <v>38</v>
      </c>
      <c r="D3" s="268" t="s">
        <v>39</v>
      </c>
      <c r="E3" s="489" t="s">
        <v>40</v>
      </c>
      <c r="F3" s="489"/>
      <c r="G3" s="489"/>
      <c r="H3" s="489"/>
      <c r="I3" s="490" t="s">
        <v>41</v>
      </c>
      <c r="J3" s="491"/>
      <c r="K3" s="492" t="s">
        <v>42</v>
      </c>
      <c r="L3" s="493"/>
      <c r="M3" s="494"/>
      <c r="N3" s="495" t="s">
        <v>41</v>
      </c>
      <c r="O3" s="495"/>
      <c r="P3" s="550"/>
      <c r="Q3" s="553"/>
      <c r="R3" s="554"/>
      <c r="S3" s="554"/>
      <c r="T3" s="277"/>
      <c r="U3" s="269"/>
      <c r="V3" s="270"/>
      <c r="W3" s="13" t="s">
        <v>43</v>
      </c>
      <c r="X3" s="270" t="s">
        <v>44</v>
      </c>
      <c r="Y3" s="270" t="s">
        <v>45</v>
      </c>
      <c r="Z3" s="14"/>
      <c r="AA3" s="14"/>
      <c r="AB3" s="14"/>
      <c r="AC3" s="271"/>
      <c r="AD3" s="495" t="s">
        <v>46</v>
      </c>
      <c r="AE3" s="496" t="s">
        <v>47</v>
      </c>
      <c r="AF3" s="496" t="s">
        <v>48</v>
      </c>
      <c r="AG3" s="495" t="s">
        <v>49</v>
      </c>
      <c r="AH3" s="559"/>
      <c r="AI3" s="562"/>
      <c r="AJ3" s="536"/>
      <c r="AK3" s="536"/>
      <c r="AL3" s="496" t="s">
        <v>50</v>
      </c>
      <c r="AM3" s="496" t="s">
        <v>51</v>
      </c>
      <c r="AN3" s="496" t="s">
        <v>52</v>
      </c>
      <c r="AO3" s="496" t="s">
        <v>53</v>
      </c>
      <c r="AP3" s="496" t="s">
        <v>54</v>
      </c>
      <c r="AQ3" s="540"/>
      <c r="AR3" s="541"/>
      <c r="AS3" s="480" t="s">
        <v>55</v>
      </c>
      <c r="AT3" s="480" t="s">
        <v>56</v>
      </c>
      <c r="AU3" s="480" t="s">
        <v>57</v>
      </c>
      <c r="AV3" s="480" t="s">
        <v>58</v>
      </c>
      <c r="AW3" s="481" t="s">
        <v>59</v>
      </c>
      <c r="AX3" s="480" t="s">
        <v>38</v>
      </c>
      <c r="AY3" s="480" t="s">
        <v>60</v>
      </c>
      <c r="AZ3" s="480" t="s">
        <v>39</v>
      </c>
      <c r="BA3" s="481" t="s">
        <v>61</v>
      </c>
      <c r="BB3" s="480"/>
      <c r="BC3" s="529"/>
      <c r="BD3" s="530"/>
      <c r="BE3" s="531"/>
      <c r="BF3" s="484"/>
      <c r="BG3" s="484"/>
      <c r="BH3" s="484"/>
      <c r="BI3" s="484"/>
      <c r="BJ3" s="484"/>
      <c r="BK3" s="484"/>
      <c r="BL3" s="479" t="s">
        <v>62</v>
      </c>
      <c r="BM3" s="479"/>
      <c r="BN3" s="479"/>
      <c r="BO3" s="479"/>
      <c r="BP3" s="479" t="s">
        <v>63</v>
      </c>
      <c r="BQ3" s="479"/>
      <c r="BR3" s="479"/>
      <c r="BS3" s="479"/>
      <c r="BT3" s="480" t="s">
        <v>64</v>
      </c>
      <c r="BU3" s="480"/>
      <c r="BV3" s="480"/>
      <c r="BW3" s="480"/>
      <c r="BX3" s="480"/>
      <c r="BY3" s="532"/>
      <c r="BZ3" s="535" t="s">
        <v>65</v>
      </c>
      <c r="CA3" s="520"/>
      <c r="CB3" s="485"/>
      <c r="CC3" s="484"/>
      <c r="CD3" s="522"/>
      <c r="CE3" s="523"/>
      <c r="CF3" s="523"/>
      <c r="CG3" s="524"/>
      <c r="CH3" s="525"/>
      <c r="CI3" s="501"/>
      <c r="CJ3" s="502"/>
      <c r="CK3" s="502"/>
      <c r="CL3" s="502"/>
      <c r="CM3" s="502"/>
      <c r="CN3" s="502"/>
      <c r="CO3" s="502"/>
      <c r="CP3" s="502"/>
      <c r="CQ3" s="502"/>
      <c r="CR3" s="502"/>
      <c r="CS3" s="502"/>
      <c r="CT3" s="502"/>
      <c r="CU3" s="503"/>
      <c r="CV3" s="507"/>
      <c r="CW3" s="508"/>
      <c r="CX3" s="509"/>
      <c r="CY3" s="513"/>
      <c r="CZ3" s="514"/>
      <c r="DA3" s="514"/>
      <c r="DB3" s="515"/>
      <c r="DC3" s="484" t="s">
        <v>66</v>
      </c>
      <c r="DD3" s="484"/>
      <c r="DE3" s="484" t="s">
        <v>67</v>
      </c>
      <c r="DF3" s="484"/>
      <c r="DG3" s="480" t="s">
        <v>68</v>
      </c>
      <c r="DH3" s="480" t="s">
        <v>69</v>
      </c>
      <c r="DI3" s="519"/>
      <c r="DJ3" s="483"/>
      <c r="DK3" s="483"/>
      <c r="DL3" s="483"/>
      <c r="DM3" s="483"/>
      <c r="DN3" s="483"/>
      <c r="DO3" s="473" t="s">
        <v>54</v>
      </c>
      <c r="DP3" s="474"/>
      <c r="DQ3" s="474"/>
      <c r="DR3" s="474"/>
      <c r="DS3" s="475"/>
      <c r="DT3" s="476" t="s">
        <v>53</v>
      </c>
      <c r="DU3" s="477"/>
      <c r="DV3" s="477"/>
      <c r="DW3" s="477"/>
      <c r="DX3" s="478"/>
      <c r="DY3" s="479" t="s">
        <v>52</v>
      </c>
      <c r="DZ3" s="479"/>
      <c r="EA3" s="479"/>
      <c r="EB3" s="479"/>
      <c r="EC3" s="483"/>
      <c r="ED3" s="483"/>
      <c r="EE3" s="483"/>
      <c r="EF3" s="483"/>
    </row>
    <row r="4" spans="1:149" s="16" customFormat="1" ht="67.2" customHeight="1" x14ac:dyDescent="0.25">
      <c r="A4" s="497"/>
      <c r="B4" s="546"/>
      <c r="C4" s="17" t="s">
        <v>51</v>
      </c>
      <c r="D4" s="264" t="s">
        <v>51</v>
      </c>
      <c r="E4" s="268" t="s">
        <v>50</v>
      </c>
      <c r="F4" s="268" t="s">
        <v>51</v>
      </c>
      <c r="G4" s="268" t="s">
        <v>70</v>
      </c>
      <c r="H4" s="268" t="s">
        <v>71</v>
      </c>
      <c r="I4" s="268" t="s">
        <v>50</v>
      </c>
      <c r="J4" s="268" t="s">
        <v>51</v>
      </c>
      <c r="K4" s="271" t="s">
        <v>50</v>
      </c>
      <c r="L4" s="271" t="s">
        <v>51</v>
      </c>
      <c r="M4" s="14" t="s">
        <v>72</v>
      </c>
      <c r="N4" s="14" t="s">
        <v>50</v>
      </c>
      <c r="O4" s="14" t="s">
        <v>51</v>
      </c>
      <c r="P4" s="550"/>
      <c r="Q4" s="14" t="s">
        <v>50</v>
      </c>
      <c r="R4" s="275" t="s">
        <v>51</v>
      </c>
      <c r="S4" s="275" t="s">
        <v>70</v>
      </c>
      <c r="T4" s="275" t="s">
        <v>71</v>
      </c>
      <c r="U4" s="272" t="s">
        <v>50</v>
      </c>
      <c r="V4" s="272" t="s">
        <v>51</v>
      </c>
      <c r="W4" s="14" t="s">
        <v>73</v>
      </c>
      <c r="X4" s="272" t="s">
        <v>74</v>
      </c>
      <c r="Y4" s="21"/>
      <c r="Z4" s="14" t="s">
        <v>50</v>
      </c>
      <c r="AA4" s="14" t="s">
        <v>51</v>
      </c>
      <c r="AB4" s="14" t="s">
        <v>50</v>
      </c>
      <c r="AC4" s="271" t="s">
        <v>51</v>
      </c>
      <c r="AD4" s="495"/>
      <c r="AE4" s="497"/>
      <c r="AF4" s="497"/>
      <c r="AG4" s="495"/>
      <c r="AH4" s="560"/>
      <c r="AI4" s="563"/>
      <c r="AJ4" s="22" t="s">
        <v>50</v>
      </c>
      <c r="AK4" s="23" t="s">
        <v>51</v>
      </c>
      <c r="AL4" s="497"/>
      <c r="AM4" s="497"/>
      <c r="AN4" s="497"/>
      <c r="AO4" s="497"/>
      <c r="AP4" s="497"/>
      <c r="AQ4" s="24" t="s">
        <v>50</v>
      </c>
      <c r="AR4" s="24" t="s">
        <v>51</v>
      </c>
      <c r="AS4" s="480"/>
      <c r="AT4" s="480"/>
      <c r="AU4" s="480"/>
      <c r="AV4" s="480"/>
      <c r="AW4" s="482"/>
      <c r="AX4" s="480"/>
      <c r="AY4" s="480"/>
      <c r="AZ4" s="480"/>
      <c r="BA4" s="482"/>
      <c r="BB4" s="480"/>
      <c r="BC4" s="25" t="s">
        <v>38</v>
      </c>
      <c r="BD4" s="25" t="s">
        <v>75</v>
      </c>
      <c r="BE4" s="265" t="s">
        <v>39</v>
      </c>
      <c r="BF4" s="266" t="s">
        <v>76</v>
      </c>
      <c r="BG4" s="28" t="s">
        <v>60</v>
      </c>
      <c r="BH4" s="29" t="s">
        <v>50</v>
      </c>
      <c r="BI4" s="265" t="s">
        <v>51</v>
      </c>
      <c r="BJ4" s="265" t="s">
        <v>70</v>
      </c>
      <c r="BK4" s="265" t="s">
        <v>77</v>
      </c>
      <c r="BL4" s="30" t="s">
        <v>50</v>
      </c>
      <c r="BM4" s="264" t="s">
        <v>51</v>
      </c>
      <c r="BN4" s="264" t="s">
        <v>70</v>
      </c>
      <c r="BO4" s="265" t="s">
        <v>78</v>
      </c>
      <c r="BP4" s="29" t="s">
        <v>50</v>
      </c>
      <c r="BQ4" s="31" t="s">
        <v>51</v>
      </c>
      <c r="BR4" s="264" t="s">
        <v>70</v>
      </c>
      <c r="BS4" s="265" t="s">
        <v>78</v>
      </c>
      <c r="BT4" s="32" t="s">
        <v>79</v>
      </c>
      <c r="BU4" s="32" t="s">
        <v>80</v>
      </c>
      <c r="BV4" s="25" t="s">
        <v>51</v>
      </c>
      <c r="BW4" s="265" t="s">
        <v>70</v>
      </c>
      <c r="BX4" s="265" t="s">
        <v>81</v>
      </c>
      <c r="BY4" s="484"/>
      <c r="BZ4" s="266" t="s">
        <v>82</v>
      </c>
      <c r="CA4" s="266" t="s">
        <v>83</v>
      </c>
      <c r="CB4" s="484"/>
      <c r="CC4" s="484"/>
      <c r="CD4" s="265" t="s">
        <v>84</v>
      </c>
      <c r="CE4" s="522"/>
      <c r="CF4" s="522"/>
      <c r="CG4" s="33" t="s">
        <v>50</v>
      </c>
      <c r="CH4" s="33" t="s">
        <v>51</v>
      </c>
      <c r="CI4" s="24" t="s">
        <v>85</v>
      </c>
      <c r="CJ4" s="34" t="s">
        <v>86</v>
      </c>
      <c r="CK4" s="35" t="s">
        <v>87</v>
      </c>
      <c r="CL4" s="25" t="s">
        <v>88</v>
      </c>
      <c r="CM4" s="25" t="s">
        <v>89</v>
      </c>
      <c r="CN4" s="265" t="s">
        <v>90</v>
      </c>
      <c r="CO4" s="265" t="s">
        <v>91</v>
      </c>
      <c r="CP4" s="24" t="s">
        <v>92</v>
      </c>
      <c r="CQ4" s="265" t="s">
        <v>93</v>
      </c>
      <c r="CR4" s="24" t="s">
        <v>94</v>
      </c>
      <c r="CS4" s="24" t="s">
        <v>95</v>
      </c>
      <c r="CT4" s="265" t="s">
        <v>96</v>
      </c>
      <c r="CU4" s="25" t="s">
        <v>97</v>
      </c>
      <c r="CV4" s="273" t="s">
        <v>50</v>
      </c>
      <c r="CW4" s="273" t="s">
        <v>51</v>
      </c>
      <c r="CX4" s="273" t="s">
        <v>70</v>
      </c>
      <c r="CY4" s="25" t="s">
        <v>50</v>
      </c>
      <c r="CZ4" s="25" t="s">
        <v>51</v>
      </c>
      <c r="DA4" s="25" t="s">
        <v>70</v>
      </c>
      <c r="DB4" s="25" t="s">
        <v>98</v>
      </c>
      <c r="DC4" s="25" t="s">
        <v>50</v>
      </c>
      <c r="DD4" s="25" t="s">
        <v>51</v>
      </c>
      <c r="DE4" s="25" t="s">
        <v>50</v>
      </c>
      <c r="DF4" s="25" t="s">
        <v>51</v>
      </c>
      <c r="DG4" s="480"/>
      <c r="DH4" s="480"/>
      <c r="DI4" s="520"/>
      <c r="DJ4" s="265" t="s">
        <v>99</v>
      </c>
      <c r="DK4" s="265" t="s">
        <v>100</v>
      </c>
      <c r="DL4" s="265" t="s">
        <v>101</v>
      </c>
      <c r="DM4" s="264" t="s">
        <v>83</v>
      </c>
      <c r="DN4" s="264" t="s">
        <v>102</v>
      </c>
      <c r="DO4" s="265" t="s">
        <v>99</v>
      </c>
      <c r="DP4" s="265" t="s">
        <v>100</v>
      </c>
      <c r="DQ4" s="265" t="s">
        <v>101</v>
      </c>
      <c r="DR4" s="264" t="s">
        <v>83</v>
      </c>
      <c r="DS4" s="264" t="s">
        <v>102</v>
      </c>
      <c r="DT4" s="265" t="s">
        <v>99</v>
      </c>
      <c r="DU4" s="265" t="s">
        <v>103</v>
      </c>
      <c r="DV4" s="265" t="s">
        <v>101</v>
      </c>
      <c r="DW4" s="264" t="s">
        <v>83</v>
      </c>
      <c r="DX4" s="264" t="s">
        <v>102</v>
      </c>
      <c r="DY4" s="265" t="s">
        <v>99</v>
      </c>
      <c r="DZ4" s="265" t="s">
        <v>101</v>
      </c>
      <c r="EA4" s="264" t="s">
        <v>83</v>
      </c>
      <c r="EB4" s="264" t="s">
        <v>102</v>
      </c>
      <c r="EC4" s="266" t="s">
        <v>99</v>
      </c>
      <c r="ED4" s="266" t="s">
        <v>101</v>
      </c>
      <c r="EE4" s="28" t="s">
        <v>83</v>
      </c>
      <c r="EF4" s="264" t="s">
        <v>102</v>
      </c>
      <c r="EL4" s="37" t="s">
        <v>106</v>
      </c>
      <c r="EM4" s="37" t="s">
        <v>83</v>
      </c>
      <c r="EN4" s="16" t="s">
        <v>107</v>
      </c>
    </row>
    <row r="5" spans="1:149" s="71" customFormat="1" ht="29.25" customHeight="1" x14ac:dyDescent="0.25">
      <c r="A5" s="38">
        <v>1</v>
      </c>
      <c r="B5" s="72" t="s">
        <v>108</v>
      </c>
      <c r="C5" s="39">
        <v>500</v>
      </c>
      <c r="D5" s="40"/>
      <c r="E5" s="41">
        <v>6100</v>
      </c>
      <c r="F5" s="40">
        <v>6100</v>
      </c>
      <c r="G5" s="40">
        <f t="shared" ref="G5:G23" si="0">F5/E5*100</f>
        <v>100</v>
      </c>
      <c r="H5" s="41" t="e">
        <f>F5-#REF!</f>
        <v>#REF!</v>
      </c>
      <c r="I5" s="41">
        <v>3647</v>
      </c>
      <c r="J5" s="40">
        <v>3647</v>
      </c>
      <c r="K5" s="42">
        <v>1500</v>
      </c>
      <c r="L5" s="38">
        <v>1279</v>
      </c>
      <c r="M5" s="38"/>
      <c r="N5" s="41">
        <v>3647</v>
      </c>
      <c r="O5" s="38">
        <v>3647</v>
      </c>
      <c r="P5" s="43"/>
      <c r="Q5" s="44">
        <v>5204</v>
      </c>
      <c r="R5" s="43">
        <v>5204</v>
      </c>
      <c r="S5" s="45">
        <f t="shared" ref="S5:S29" si="1">R5/Q5*100</f>
        <v>100</v>
      </c>
      <c r="T5" s="45" t="e">
        <f>R5-#REF!</f>
        <v>#REF!</v>
      </c>
      <c r="U5" s="38"/>
      <c r="V5" s="43"/>
      <c r="W5" s="46"/>
      <c r="X5" s="43"/>
      <c r="Y5" s="47"/>
      <c r="Z5" s="48">
        <v>465</v>
      </c>
      <c r="AA5" s="49">
        <v>465</v>
      </c>
      <c r="AB5" s="48">
        <v>289</v>
      </c>
      <c r="AC5" s="50">
        <v>289</v>
      </c>
      <c r="AD5" s="50">
        <v>289</v>
      </c>
      <c r="AE5" s="50"/>
      <c r="AF5" s="50"/>
      <c r="AG5" s="50"/>
      <c r="AH5" s="38"/>
      <c r="AI5" s="38"/>
      <c r="AJ5" s="42">
        <v>150</v>
      </c>
      <c r="AK5" s="38">
        <v>150</v>
      </c>
      <c r="AL5" s="42"/>
      <c r="AM5" s="38"/>
      <c r="AN5" s="38"/>
      <c r="AO5" s="38"/>
      <c r="AP5" s="38"/>
      <c r="AQ5" s="42">
        <v>500</v>
      </c>
      <c r="AR5" s="38">
        <v>500</v>
      </c>
      <c r="AS5" s="38"/>
      <c r="AT5" s="38"/>
      <c r="AU5" s="38"/>
      <c r="AV5" s="38"/>
      <c r="AW5" s="51"/>
      <c r="AX5" s="52"/>
      <c r="AY5" s="51"/>
      <c r="AZ5" s="51"/>
      <c r="BA5" s="51"/>
      <c r="BB5" s="38">
        <v>475</v>
      </c>
      <c r="BC5" s="38">
        <v>5748</v>
      </c>
      <c r="BD5" s="38"/>
      <c r="BE5" s="38"/>
      <c r="BF5" s="51">
        <v>50</v>
      </c>
      <c r="BG5" s="51"/>
      <c r="BH5" s="53">
        <v>3547</v>
      </c>
      <c r="BI5" s="54">
        <v>3547</v>
      </c>
      <c r="BJ5" s="55">
        <f>BI5/BH5*100</f>
        <v>100</v>
      </c>
      <c r="BK5" s="55">
        <f t="shared" ref="BK5:BK26" si="2">BI5-EH5</f>
        <v>3547</v>
      </c>
      <c r="BL5" s="53">
        <v>3300</v>
      </c>
      <c r="BM5" s="54">
        <v>3350</v>
      </c>
      <c r="BN5" s="55">
        <f>BM5/BL5*100</f>
        <v>101.51515151515152</v>
      </c>
      <c r="BO5" s="55">
        <f t="shared" ref="BO5:BO26" si="3">BM5-EI5</f>
        <v>3350</v>
      </c>
      <c r="BP5" s="53">
        <v>8000</v>
      </c>
      <c r="BQ5" s="55">
        <v>30122</v>
      </c>
      <c r="BR5" s="55">
        <f>BQ5/BP5*100</f>
        <v>376.52499999999998</v>
      </c>
      <c r="BS5" s="55">
        <f t="shared" ref="BS5:BS26" si="4">BQ5-EJ5</f>
        <v>30122</v>
      </c>
      <c r="BT5" s="53">
        <v>19000</v>
      </c>
      <c r="BU5" s="53">
        <v>25300</v>
      </c>
      <c r="BV5" s="54"/>
      <c r="BW5" s="55">
        <f>BV5/BU5*100</f>
        <v>0</v>
      </c>
      <c r="BX5" s="54">
        <f t="shared" ref="BX5:BX26" si="5">BV5-EK5</f>
        <v>0</v>
      </c>
      <c r="BY5" s="54"/>
      <c r="BZ5" s="38">
        <v>2059</v>
      </c>
      <c r="CA5" s="38">
        <v>4447</v>
      </c>
      <c r="CB5" s="56">
        <f>((BM5*0.45)+(BQ5*0.34)+(BV5/1.33*0.18)+(CA5*0.2))/DI5*10</f>
        <v>32.26545825887159</v>
      </c>
      <c r="CC5" s="57">
        <f>(BO5*0.45+BS5*0.35+(BX5/1.33*0.17))/DI5*10</f>
        <v>30.763849885116159</v>
      </c>
      <c r="CD5" s="57">
        <v>23.1</v>
      </c>
      <c r="CE5" s="43">
        <v>1284</v>
      </c>
      <c r="CF5" s="43">
        <v>4</v>
      </c>
      <c r="CG5" s="45">
        <v>1500</v>
      </c>
      <c r="CH5" s="43">
        <v>1284</v>
      </c>
      <c r="CI5" s="58">
        <v>6604</v>
      </c>
      <c r="CJ5" s="59">
        <f>CL5+CN5</f>
        <v>6604</v>
      </c>
      <c r="CK5" s="60">
        <v>200</v>
      </c>
      <c r="CL5" s="43">
        <v>414</v>
      </c>
      <c r="CM5" s="43"/>
      <c r="CN5" s="43">
        <v>6190</v>
      </c>
      <c r="CO5" s="43">
        <f>CN5-EL5</f>
        <v>324</v>
      </c>
      <c r="CP5" s="43">
        <v>17579</v>
      </c>
      <c r="CQ5" s="43">
        <f>CP5-EM5</f>
        <v>1436</v>
      </c>
      <c r="CR5" s="61">
        <f t="shared" ref="CR5:CR30" si="6">CP5/CN5*10</f>
        <v>28.39903069466882</v>
      </c>
      <c r="CS5" s="62">
        <v>400</v>
      </c>
      <c r="CT5" s="62">
        <f t="shared" ref="CT5:CT24" si="7">CJ5/CI5*100</f>
        <v>100</v>
      </c>
      <c r="CU5" s="64">
        <v>16</v>
      </c>
      <c r="CV5" s="64"/>
      <c r="CW5" s="64"/>
      <c r="CX5" s="64"/>
      <c r="CY5" s="65">
        <v>5000</v>
      </c>
      <c r="CZ5" s="64">
        <v>1804</v>
      </c>
      <c r="DA5" s="66">
        <f>CZ5/CY5*100</f>
        <v>36.08</v>
      </c>
      <c r="DB5" s="64">
        <f>CZ5-EN5</f>
        <v>630</v>
      </c>
      <c r="DC5" s="62">
        <v>384</v>
      </c>
      <c r="DD5" s="64">
        <v>384</v>
      </c>
      <c r="DE5" s="62">
        <v>1383</v>
      </c>
      <c r="DF5" s="64">
        <v>1731</v>
      </c>
      <c r="DG5" s="67"/>
      <c r="DH5" s="67"/>
      <c r="DI5" s="68">
        <v>3917</v>
      </c>
      <c r="DJ5" s="69">
        <v>110</v>
      </c>
      <c r="DK5" s="69"/>
      <c r="DL5" s="69">
        <v>110</v>
      </c>
      <c r="DM5" s="51">
        <v>2118</v>
      </c>
      <c r="DN5" s="70">
        <f>DM5/DL5*10</f>
        <v>192.54545454545453</v>
      </c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H5" s="54"/>
      <c r="EI5" s="51"/>
      <c r="EJ5" s="70"/>
      <c r="EK5" s="51"/>
      <c r="EL5" s="51">
        <v>5866</v>
      </c>
      <c r="EM5" s="51">
        <v>16143</v>
      </c>
      <c r="EN5" s="51">
        <v>1174</v>
      </c>
    </row>
    <row r="6" spans="1:149" s="71" customFormat="1" ht="29.25" customHeight="1" x14ac:dyDescent="0.25">
      <c r="A6" s="38">
        <v>2</v>
      </c>
      <c r="B6" s="72" t="s">
        <v>109</v>
      </c>
      <c r="C6" s="39"/>
      <c r="D6" s="40"/>
      <c r="E6" s="41">
        <v>896</v>
      </c>
      <c r="F6" s="40">
        <v>896</v>
      </c>
      <c r="G6" s="40">
        <f t="shared" si="0"/>
        <v>100</v>
      </c>
      <c r="H6" s="41" t="e">
        <f>F6-#REF!</f>
        <v>#REF!</v>
      </c>
      <c r="I6" s="41">
        <v>0</v>
      </c>
      <c r="J6" s="40"/>
      <c r="K6" s="42">
        <v>0</v>
      </c>
      <c r="L6" s="38"/>
      <c r="M6" s="38"/>
      <c r="N6" s="41">
        <v>0</v>
      </c>
      <c r="O6" s="38"/>
      <c r="P6" s="43"/>
      <c r="Q6" s="44">
        <v>896</v>
      </c>
      <c r="R6" s="38">
        <v>896</v>
      </c>
      <c r="S6" s="45">
        <f t="shared" si="1"/>
        <v>100</v>
      </c>
      <c r="T6" s="45" t="e">
        <f>R6-#REF!</f>
        <v>#REF!</v>
      </c>
      <c r="U6" s="38"/>
      <c r="V6" s="43"/>
      <c r="W6" s="73"/>
      <c r="X6" s="43"/>
      <c r="Y6" s="74"/>
      <c r="Z6" s="75"/>
      <c r="AA6" s="38"/>
      <c r="AB6" s="75">
        <v>0</v>
      </c>
      <c r="AC6" s="50"/>
      <c r="AD6" s="76"/>
      <c r="AE6" s="76"/>
      <c r="AF6" s="76"/>
      <c r="AG6" s="76"/>
      <c r="AH6" s="38"/>
      <c r="AI6" s="38"/>
      <c r="AJ6" s="42"/>
      <c r="AK6" s="38"/>
      <c r="AL6" s="42"/>
      <c r="AM6" s="38"/>
      <c r="AN6" s="38"/>
      <c r="AO6" s="38"/>
      <c r="AP6" s="38"/>
      <c r="AQ6" s="42">
        <v>0</v>
      </c>
      <c r="AR6" s="77"/>
      <c r="AS6" s="38"/>
      <c r="AT6" s="38"/>
      <c r="AU6" s="38"/>
      <c r="AV6" s="51"/>
      <c r="AW6" s="51"/>
      <c r="AX6" s="52"/>
      <c r="AY6" s="51"/>
      <c r="AZ6" s="51"/>
      <c r="BA6" s="51"/>
      <c r="BB6" s="38"/>
      <c r="BC6" s="38">
        <v>896</v>
      </c>
      <c r="BD6" s="38"/>
      <c r="BE6" s="38"/>
      <c r="BF6" s="51"/>
      <c r="BG6" s="51"/>
      <c r="BH6" s="53"/>
      <c r="BI6" s="54"/>
      <c r="BJ6" s="55"/>
      <c r="BK6" s="55">
        <f t="shared" si="2"/>
        <v>0</v>
      </c>
      <c r="BL6" s="53"/>
      <c r="BM6" s="54"/>
      <c r="BN6" s="55"/>
      <c r="BO6" s="55">
        <f t="shared" si="3"/>
        <v>0</v>
      </c>
      <c r="BP6" s="53"/>
      <c r="BQ6" s="54"/>
      <c r="BR6" s="55"/>
      <c r="BS6" s="55">
        <f t="shared" si="4"/>
        <v>0</v>
      </c>
      <c r="BT6" s="53"/>
      <c r="BU6" s="53"/>
      <c r="BV6" s="54"/>
      <c r="BW6" s="55"/>
      <c r="BX6" s="54">
        <f t="shared" si="5"/>
        <v>0</v>
      </c>
      <c r="BY6" s="54"/>
      <c r="BZ6" s="38"/>
      <c r="CA6" s="38"/>
      <c r="CB6" s="56"/>
      <c r="CC6" s="57"/>
      <c r="CD6" s="57"/>
      <c r="CE6" s="57"/>
      <c r="CF6" s="57"/>
      <c r="CG6" s="56"/>
      <c r="CH6" s="57"/>
      <c r="CI6" s="58">
        <v>896</v>
      </c>
      <c r="CJ6" s="59">
        <f t="shared" ref="CJ6:CJ26" si="8">CL6+CN6</f>
        <v>896</v>
      </c>
      <c r="CK6" s="60"/>
      <c r="CL6" s="43"/>
      <c r="CM6" s="43"/>
      <c r="CN6" s="43">
        <v>896</v>
      </c>
      <c r="CO6" s="43">
        <f t="shared" ref="CO6:CO26" si="9">CN6-EL6</f>
        <v>0</v>
      </c>
      <c r="CP6" s="43">
        <v>1801</v>
      </c>
      <c r="CQ6" s="43">
        <f t="shared" ref="CQ6:CQ26" si="10">CP6-EM6</f>
        <v>0</v>
      </c>
      <c r="CR6" s="61">
        <f t="shared" si="6"/>
        <v>20.100446428571427</v>
      </c>
      <c r="CS6" s="62"/>
      <c r="CT6" s="62">
        <f t="shared" si="7"/>
        <v>100</v>
      </c>
      <c r="CU6" s="64"/>
      <c r="CV6" s="66"/>
      <c r="CW6" s="66"/>
      <c r="CX6" s="66"/>
      <c r="CY6" s="65">
        <v>896</v>
      </c>
      <c r="CZ6" s="78"/>
      <c r="DA6" s="66">
        <f t="shared" ref="DA6:DA30" si="11">CZ6/CY6*100</f>
        <v>0</v>
      </c>
      <c r="DB6" s="64">
        <f t="shared" ref="DB6:DB26" si="12">CZ6-EN6</f>
        <v>0</v>
      </c>
      <c r="DC6" s="63"/>
      <c r="DD6" s="66"/>
      <c r="DE6" s="62">
        <v>234</v>
      </c>
      <c r="DF6" s="64">
        <v>269</v>
      </c>
      <c r="DG6" s="67"/>
      <c r="DH6" s="67"/>
      <c r="DI6" s="68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H6" s="54"/>
      <c r="EI6" s="51"/>
      <c r="EJ6" s="51"/>
      <c r="EK6" s="51"/>
      <c r="EL6" s="51">
        <v>896</v>
      </c>
      <c r="EM6" s="51">
        <v>1801</v>
      </c>
      <c r="EN6" s="51"/>
    </row>
    <row r="7" spans="1:149" s="71" customFormat="1" ht="29.25" customHeight="1" x14ac:dyDescent="0.25">
      <c r="A7" s="38">
        <v>3</v>
      </c>
      <c r="B7" s="72" t="s">
        <v>110</v>
      </c>
      <c r="C7" s="39">
        <v>300</v>
      </c>
      <c r="D7" s="40"/>
      <c r="E7" s="41">
        <v>1800</v>
      </c>
      <c r="F7" s="40">
        <v>1800</v>
      </c>
      <c r="G7" s="40">
        <f t="shared" si="0"/>
        <v>100</v>
      </c>
      <c r="H7" s="41" t="e">
        <f>F7-#REF!</f>
        <v>#REF!</v>
      </c>
      <c r="I7" s="41">
        <v>1614</v>
      </c>
      <c r="J7" s="40">
        <v>1614</v>
      </c>
      <c r="K7" s="42">
        <v>521</v>
      </c>
      <c r="L7" s="38">
        <v>521</v>
      </c>
      <c r="M7" s="38"/>
      <c r="N7" s="41">
        <v>1614</v>
      </c>
      <c r="O7" s="38"/>
      <c r="P7" s="43"/>
      <c r="Q7" s="44">
        <v>1267</v>
      </c>
      <c r="R7" s="43">
        <v>1267</v>
      </c>
      <c r="S7" s="45">
        <f t="shared" si="1"/>
        <v>100</v>
      </c>
      <c r="T7" s="45" t="e">
        <f>R7-#REF!</f>
        <v>#REF!</v>
      </c>
      <c r="U7" s="38"/>
      <c r="V7" s="43"/>
      <c r="W7" s="73"/>
      <c r="X7" s="43"/>
      <c r="Y7" s="43"/>
      <c r="Z7" s="75">
        <v>300</v>
      </c>
      <c r="AA7" s="38">
        <v>300</v>
      </c>
      <c r="AB7" s="75">
        <v>0</v>
      </c>
      <c r="AC7" s="79"/>
      <c r="AD7" s="76"/>
      <c r="AE7" s="76"/>
      <c r="AF7" s="76"/>
      <c r="AG7" s="76"/>
      <c r="AH7" s="38"/>
      <c r="AI7" s="38"/>
      <c r="AJ7" s="42"/>
      <c r="AK7" s="38"/>
      <c r="AL7" s="42"/>
      <c r="AM7" s="38"/>
      <c r="AN7" s="38"/>
      <c r="AO7" s="38"/>
      <c r="AP7" s="38"/>
      <c r="AQ7" s="42">
        <v>750</v>
      </c>
      <c r="AR7" s="38">
        <v>750</v>
      </c>
      <c r="AS7" s="38"/>
      <c r="AT7" s="38"/>
      <c r="AU7" s="38"/>
      <c r="AV7" s="51"/>
      <c r="AW7" s="51"/>
      <c r="AX7" s="52"/>
      <c r="AY7" s="51"/>
      <c r="AZ7" s="51"/>
      <c r="BA7" s="52"/>
      <c r="BB7" s="38">
        <v>450</v>
      </c>
      <c r="BC7" s="38">
        <v>1267</v>
      </c>
      <c r="BD7" s="38">
        <v>350</v>
      </c>
      <c r="BE7" s="38"/>
      <c r="BF7" s="51"/>
      <c r="BG7" s="51"/>
      <c r="BH7" s="53">
        <v>1439</v>
      </c>
      <c r="BI7" s="54">
        <v>1439</v>
      </c>
      <c r="BJ7" s="55">
        <f t="shared" ref="BJ7:BJ20" si="13">BI7/BH7*100</f>
        <v>100</v>
      </c>
      <c r="BK7" s="55">
        <f t="shared" si="2"/>
        <v>1439</v>
      </c>
      <c r="BL7" s="53">
        <v>1200</v>
      </c>
      <c r="BM7" s="54">
        <v>1205</v>
      </c>
      <c r="BN7" s="55">
        <f t="shared" ref="BN7:BN20" si="14">BM7/BL7*100</f>
        <v>100.41666666666667</v>
      </c>
      <c r="BO7" s="55">
        <f t="shared" si="3"/>
        <v>1205</v>
      </c>
      <c r="BP7" s="53">
        <v>4500</v>
      </c>
      <c r="BQ7" s="55">
        <v>6917</v>
      </c>
      <c r="BR7" s="55">
        <f t="shared" ref="BR7:BR19" si="15">BQ7/BP7*100</f>
        <v>153.71111111111111</v>
      </c>
      <c r="BS7" s="55">
        <f t="shared" si="4"/>
        <v>6917</v>
      </c>
      <c r="BT7" s="53">
        <v>10000</v>
      </c>
      <c r="BU7" s="53">
        <v>13000</v>
      </c>
      <c r="BV7" s="54">
        <v>8420</v>
      </c>
      <c r="BW7" s="55">
        <f t="shared" ref="BW7:BW30" si="16">BV7/BU7*100</f>
        <v>64.769230769230774</v>
      </c>
      <c r="BX7" s="54">
        <f t="shared" si="5"/>
        <v>8420</v>
      </c>
      <c r="BY7" s="55">
        <v>1210</v>
      </c>
      <c r="BZ7" s="43">
        <v>800</v>
      </c>
      <c r="CA7" s="43">
        <v>1418</v>
      </c>
      <c r="CB7" s="56">
        <f t="shared" ref="CB7:CB20" si="17">((BM7*0.45)+(BQ7*0.34)+(BV7/1.33*0.18)+(CA7*0.2))/DI7*10</f>
        <v>27.656495017171373</v>
      </c>
      <c r="CC7" s="57">
        <f t="shared" ref="CC7:CC20" si="18">(BO7*0.45+BS7*0.35+(BX7/1.33*0.17))/DI7*10</f>
        <v>25.877262021164377</v>
      </c>
      <c r="CD7" s="57">
        <v>18.899999999999999</v>
      </c>
      <c r="CE7" s="43">
        <v>521</v>
      </c>
      <c r="CF7" s="43">
        <v>2</v>
      </c>
      <c r="CG7" s="45">
        <v>521</v>
      </c>
      <c r="CH7" s="43">
        <v>521</v>
      </c>
      <c r="CI7" s="58">
        <v>1788</v>
      </c>
      <c r="CJ7" s="59">
        <f t="shared" si="8"/>
        <v>1738</v>
      </c>
      <c r="CK7" s="60">
        <v>286</v>
      </c>
      <c r="CL7" s="43">
        <v>250</v>
      </c>
      <c r="CM7" s="43"/>
      <c r="CN7" s="43">
        <v>1488</v>
      </c>
      <c r="CO7" s="43">
        <f t="shared" si="9"/>
        <v>0</v>
      </c>
      <c r="CP7" s="43">
        <v>5078</v>
      </c>
      <c r="CQ7" s="43">
        <f t="shared" si="10"/>
        <v>0</v>
      </c>
      <c r="CR7" s="61">
        <f t="shared" si="6"/>
        <v>34.126344086021504</v>
      </c>
      <c r="CS7" s="62">
        <v>101</v>
      </c>
      <c r="CT7" s="63">
        <f t="shared" si="7"/>
        <v>97.203579418344518</v>
      </c>
      <c r="CU7" s="64"/>
      <c r="CV7" s="66"/>
      <c r="CW7" s="66"/>
      <c r="CX7" s="66"/>
      <c r="CY7" s="65">
        <v>1700</v>
      </c>
      <c r="CZ7" s="65">
        <v>910</v>
      </c>
      <c r="DA7" s="66">
        <f t="shared" si="11"/>
        <v>53.529411764705884</v>
      </c>
      <c r="DB7" s="64">
        <f t="shared" si="12"/>
        <v>45</v>
      </c>
      <c r="DC7" s="62">
        <v>93</v>
      </c>
      <c r="DD7" s="64"/>
      <c r="DE7" s="62">
        <v>370</v>
      </c>
      <c r="DF7" s="64">
        <v>455</v>
      </c>
      <c r="DG7" s="67"/>
      <c r="DH7" s="67"/>
      <c r="DI7" s="67">
        <v>1561</v>
      </c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H7" s="54"/>
      <c r="EI7" s="51"/>
      <c r="EJ7" s="70"/>
      <c r="EK7" s="51"/>
      <c r="EL7" s="51">
        <v>1488</v>
      </c>
      <c r="EM7" s="51">
        <v>5078</v>
      </c>
      <c r="EN7" s="51">
        <v>865</v>
      </c>
    </row>
    <row r="8" spans="1:149" s="71" customFormat="1" ht="29.25" customHeight="1" x14ac:dyDescent="0.25">
      <c r="A8" s="38">
        <v>4</v>
      </c>
      <c r="B8" s="72" t="s">
        <v>111</v>
      </c>
      <c r="C8" s="39">
        <v>45</v>
      </c>
      <c r="D8" s="40"/>
      <c r="E8" s="41">
        <v>550</v>
      </c>
      <c r="F8" s="40">
        <v>550</v>
      </c>
      <c r="G8" s="40">
        <f t="shared" si="0"/>
        <v>100</v>
      </c>
      <c r="H8" s="41" t="e">
        <f>F8-#REF!</f>
        <v>#REF!</v>
      </c>
      <c r="I8" s="41">
        <v>1516</v>
      </c>
      <c r="J8" s="40">
        <v>590</v>
      </c>
      <c r="K8" s="42">
        <v>423</v>
      </c>
      <c r="L8" s="38">
        <v>350</v>
      </c>
      <c r="M8" s="38"/>
      <c r="N8" s="41">
        <v>1516</v>
      </c>
      <c r="O8" s="38"/>
      <c r="P8" s="43"/>
      <c r="Q8" s="44">
        <v>334</v>
      </c>
      <c r="R8" s="43">
        <v>334</v>
      </c>
      <c r="S8" s="45">
        <f t="shared" si="1"/>
        <v>100</v>
      </c>
      <c r="T8" s="45" t="e">
        <f>R8-#REF!</f>
        <v>#REF!</v>
      </c>
      <c r="U8" s="38"/>
      <c r="V8" s="43"/>
      <c r="W8" s="73"/>
      <c r="X8" s="43"/>
      <c r="Y8" s="43">
        <v>1</v>
      </c>
      <c r="Z8" s="75"/>
      <c r="AA8" s="38"/>
      <c r="AB8" s="75">
        <v>107</v>
      </c>
      <c r="AC8" s="50">
        <v>200</v>
      </c>
      <c r="AD8" s="76">
        <v>90</v>
      </c>
      <c r="AE8" s="76">
        <v>50</v>
      </c>
      <c r="AF8" s="76"/>
      <c r="AG8" s="76">
        <v>60</v>
      </c>
      <c r="AH8" s="38"/>
      <c r="AI8" s="38"/>
      <c r="AJ8" s="42">
        <v>20</v>
      </c>
      <c r="AK8" s="38">
        <v>10</v>
      </c>
      <c r="AL8" s="42"/>
      <c r="AM8" s="38"/>
      <c r="AN8" s="38"/>
      <c r="AO8" s="38"/>
      <c r="AP8" s="38"/>
      <c r="AQ8" s="42">
        <v>150</v>
      </c>
      <c r="AR8" s="38">
        <v>207</v>
      </c>
      <c r="AS8" s="38"/>
      <c r="AT8" s="38"/>
      <c r="AU8" s="38"/>
      <c r="AV8" s="51"/>
      <c r="AW8" s="51"/>
      <c r="AX8" s="51"/>
      <c r="AY8" s="51"/>
      <c r="AZ8" s="51"/>
      <c r="BA8" s="51"/>
      <c r="BB8" s="38">
        <v>175</v>
      </c>
      <c r="BC8" s="38"/>
      <c r="BD8" s="38"/>
      <c r="BE8" s="38"/>
      <c r="BF8" s="51">
        <v>10</v>
      </c>
      <c r="BG8" s="51"/>
      <c r="BH8" s="53">
        <v>1461</v>
      </c>
      <c r="BI8" s="54">
        <v>1461</v>
      </c>
      <c r="BJ8" s="55">
        <f t="shared" si="13"/>
        <v>100</v>
      </c>
      <c r="BK8" s="55">
        <f t="shared" si="2"/>
        <v>1461</v>
      </c>
      <c r="BL8" s="53">
        <v>500</v>
      </c>
      <c r="BM8" s="54">
        <v>700</v>
      </c>
      <c r="BN8" s="55">
        <f t="shared" si="14"/>
        <v>140</v>
      </c>
      <c r="BO8" s="55">
        <f t="shared" si="3"/>
        <v>700</v>
      </c>
      <c r="BP8" s="53">
        <v>1100</v>
      </c>
      <c r="BQ8" s="54">
        <v>787</v>
      </c>
      <c r="BR8" s="55">
        <f t="shared" si="15"/>
        <v>71.545454545454547</v>
      </c>
      <c r="BS8" s="55">
        <f t="shared" si="4"/>
        <v>787</v>
      </c>
      <c r="BT8" s="53">
        <v>3000</v>
      </c>
      <c r="BU8" s="53">
        <v>3933</v>
      </c>
      <c r="BV8" s="54">
        <v>3980</v>
      </c>
      <c r="BW8" s="55">
        <f t="shared" si="16"/>
        <v>101.1950165268243</v>
      </c>
      <c r="BX8" s="54">
        <f t="shared" si="5"/>
        <v>3980</v>
      </c>
      <c r="BY8" s="54"/>
      <c r="BZ8" s="38">
        <v>150</v>
      </c>
      <c r="CA8" s="38">
        <v>110</v>
      </c>
      <c r="CB8" s="56">
        <f t="shared" si="17"/>
        <v>22.910353036900872</v>
      </c>
      <c r="CC8" s="57">
        <f t="shared" si="18"/>
        <v>22.027491072370307</v>
      </c>
      <c r="CD8" s="57">
        <v>17.7</v>
      </c>
      <c r="CE8" s="43">
        <v>355</v>
      </c>
      <c r="CF8" s="43">
        <v>1</v>
      </c>
      <c r="CG8" s="45">
        <v>423</v>
      </c>
      <c r="CH8" s="43">
        <v>370</v>
      </c>
      <c r="CI8" s="58">
        <v>634</v>
      </c>
      <c r="CJ8" s="59">
        <f t="shared" si="8"/>
        <v>614</v>
      </c>
      <c r="CK8" s="60"/>
      <c r="CL8" s="43">
        <v>244</v>
      </c>
      <c r="CM8" s="43"/>
      <c r="CN8" s="43">
        <v>370</v>
      </c>
      <c r="CO8" s="43">
        <f t="shared" si="9"/>
        <v>15</v>
      </c>
      <c r="CP8" s="43">
        <v>400</v>
      </c>
      <c r="CQ8" s="43">
        <f t="shared" si="10"/>
        <v>10</v>
      </c>
      <c r="CR8" s="61">
        <f t="shared" si="6"/>
        <v>10.810810810810811</v>
      </c>
      <c r="CS8" s="62">
        <v>10</v>
      </c>
      <c r="CT8" s="63">
        <f t="shared" si="7"/>
        <v>96.845425867507885</v>
      </c>
      <c r="CU8" s="64">
        <v>1</v>
      </c>
      <c r="CV8" s="64"/>
      <c r="CW8" s="64"/>
      <c r="CX8" s="64"/>
      <c r="CY8" s="65">
        <v>530</v>
      </c>
      <c r="CZ8" s="65">
        <v>360</v>
      </c>
      <c r="DA8" s="66">
        <f t="shared" si="11"/>
        <v>67.924528301886795</v>
      </c>
      <c r="DB8" s="64">
        <f t="shared" si="12"/>
        <v>10</v>
      </c>
      <c r="DC8" s="62">
        <v>93</v>
      </c>
      <c r="DD8" s="64"/>
      <c r="DE8" s="62">
        <v>106</v>
      </c>
      <c r="DF8" s="64">
        <v>60</v>
      </c>
      <c r="DG8" s="67"/>
      <c r="DH8" s="67">
        <v>0</v>
      </c>
      <c r="DI8" s="68">
        <v>499</v>
      </c>
      <c r="DJ8" s="69">
        <v>30</v>
      </c>
      <c r="DK8" s="69"/>
      <c r="DL8" s="69">
        <v>30</v>
      </c>
      <c r="DM8" s="51">
        <v>237</v>
      </c>
      <c r="DN8" s="70">
        <f>DM8/DL8*10</f>
        <v>79</v>
      </c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H8" s="54"/>
      <c r="EI8" s="51"/>
      <c r="EJ8" s="51"/>
      <c r="EK8" s="51"/>
      <c r="EL8" s="51">
        <v>355</v>
      </c>
      <c r="EM8" s="51">
        <v>390</v>
      </c>
      <c r="EN8" s="51">
        <v>350</v>
      </c>
    </row>
    <row r="9" spans="1:149" s="71" customFormat="1" ht="29.25" customHeight="1" x14ac:dyDescent="0.25">
      <c r="A9" s="38">
        <v>5</v>
      </c>
      <c r="B9" s="72" t="s">
        <v>112</v>
      </c>
      <c r="C9" s="39">
        <v>240</v>
      </c>
      <c r="D9" s="40"/>
      <c r="E9" s="41">
        <v>1200</v>
      </c>
      <c r="F9" s="40">
        <v>1200</v>
      </c>
      <c r="G9" s="40">
        <f t="shared" si="0"/>
        <v>100</v>
      </c>
      <c r="H9" s="41" t="e">
        <f>F9-#REF!</f>
        <v>#REF!</v>
      </c>
      <c r="I9" s="41">
        <v>1285</v>
      </c>
      <c r="J9" s="40"/>
      <c r="K9" s="42">
        <v>397</v>
      </c>
      <c r="L9" s="38">
        <v>232</v>
      </c>
      <c r="M9" s="38">
        <v>20</v>
      </c>
      <c r="N9" s="41">
        <v>1285</v>
      </c>
      <c r="O9" s="38"/>
      <c r="P9" s="43"/>
      <c r="Q9" s="44">
        <v>1520</v>
      </c>
      <c r="R9" s="43">
        <v>1520</v>
      </c>
      <c r="S9" s="45">
        <f t="shared" si="1"/>
        <v>100</v>
      </c>
      <c r="T9" s="45" t="e">
        <f>R9-#REF!</f>
        <v>#REF!</v>
      </c>
      <c r="U9" s="38"/>
      <c r="V9" s="43"/>
      <c r="W9" s="73"/>
      <c r="X9" s="43"/>
      <c r="Y9" s="43">
        <v>3</v>
      </c>
      <c r="Z9" s="75">
        <v>65</v>
      </c>
      <c r="AA9" s="38">
        <v>65</v>
      </c>
      <c r="AB9" s="75">
        <v>238</v>
      </c>
      <c r="AC9" s="50">
        <v>240</v>
      </c>
      <c r="AD9" s="76">
        <v>140</v>
      </c>
      <c r="AE9" s="76">
        <v>100</v>
      </c>
      <c r="AF9" s="76"/>
      <c r="AG9" s="76"/>
      <c r="AH9" s="38"/>
      <c r="AI9" s="38"/>
      <c r="AJ9" s="42"/>
      <c r="AK9" s="77"/>
      <c r="AL9" s="42"/>
      <c r="AM9" s="38"/>
      <c r="AN9" s="38"/>
      <c r="AO9" s="38"/>
      <c r="AP9" s="38"/>
      <c r="AQ9" s="42">
        <v>121</v>
      </c>
      <c r="AR9" s="38">
        <v>121</v>
      </c>
      <c r="AS9" s="77"/>
      <c r="AT9" s="77"/>
      <c r="AU9" s="77"/>
      <c r="AV9" s="51"/>
      <c r="AW9" s="51"/>
      <c r="AX9" s="51"/>
      <c r="AY9" s="51"/>
      <c r="AZ9" s="51"/>
      <c r="BA9" s="51"/>
      <c r="BB9" s="38">
        <v>125</v>
      </c>
      <c r="BC9" s="38">
        <v>1350</v>
      </c>
      <c r="BD9" s="38">
        <v>65</v>
      </c>
      <c r="BE9" s="38"/>
      <c r="BF9" s="51"/>
      <c r="BG9" s="51"/>
      <c r="BH9" s="53">
        <v>1255</v>
      </c>
      <c r="BI9" s="54">
        <v>1255</v>
      </c>
      <c r="BJ9" s="55">
        <f>BI9/BH9*100</f>
        <v>100</v>
      </c>
      <c r="BK9" s="55">
        <f t="shared" si="2"/>
        <v>1255</v>
      </c>
      <c r="BL9" s="53">
        <v>750</v>
      </c>
      <c r="BM9" s="54">
        <v>1290</v>
      </c>
      <c r="BN9" s="55">
        <f t="shared" si="14"/>
        <v>172</v>
      </c>
      <c r="BO9" s="55">
        <f t="shared" si="3"/>
        <v>1290</v>
      </c>
      <c r="BP9" s="53">
        <v>1600</v>
      </c>
      <c r="BQ9" s="54">
        <v>292</v>
      </c>
      <c r="BR9" s="55">
        <f t="shared" si="15"/>
        <v>18.25</v>
      </c>
      <c r="BS9" s="55">
        <f t="shared" si="4"/>
        <v>292</v>
      </c>
      <c r="BT9" s="53">
        <v>4700</v>
      </c>
      <c r="BU9" s="53">
        <v>6700</v>
      </c>
      <c r="BV9" s="54">
        <v>11810</v>
      </c>
      <c r="BW9" s="55">
        <f t="shared" si="16"/>
        <v>176.26865671641792</v>
      </c>
      <c r="BX9" s="54">
        <f t="shared" si="5"/>
        <v>11810</v>
      </c>
      <c r="BY9" s="54">
        <v>292</v>
      </c>
      <c r="BZ9" s="38">
        <v>1132</v>
      </c>
      <c r="CA9" s="38">
        <v>501</v>
      </c>
      <c r="CB9" s="56">
        <f t="shared" si="17"/>
        <v>26.965145857841879</v>
      </c>
      <c r="CC9" s="57">
        <f t="shared" si="18"/>
        <v>24.855429389801031</v>
      </c>
      <c r="CD9" s="57">
        <v>18.100000000000001</v>
      </c>
      <c r="CE9" s="43">
        <v>391</v>
      </c>
      <c r="CF9" s="43">
        <v>4</v>
      </c>
      <c r="CG9" s="45">
        <v>480</v>
      </c>
      <c r="CH9" s="43">
        <v>253</v>
      </c>
      <c r="CI9" s="58">
        <v>1880</v>
      </c>
      <c r="CJ9" s="59">
        <f t="shared" si="8"/>
        <v>1500</v>
      </c>
      <c r="CK9" s="60"/>
      <c r="CL9" s="43">
        <v>20</v>
      </c>
      <c r="CM9" s="43"/>
      <c r="CN9" s="43">
        <v>1480</v>
      </c>
      <c r="CO9" s="43">
        <f t="shared" si="9"/>
        <v>65</v>
      </c>
      <c r="CP9" s="43">
        <v>3058</v>
      </c>
      <c r="CQ9" s="43">
        <f t="shared" si="10"/>
        <v>76</v>
      </c>
      <c r="CR9" s="61">
        <f t="shared" si="6"/>
        <v>20.662162162162161</v>
      </c>
      <c r="CS9" s="62">
        <v>95</v>
      </c>
      <c r="CT9" s="63">
        <f t="shared" si="7"/>
        <v>79.787234042553195</v>
      </c>
      <c r="CU9" s="64">
        <v>5</v>
      </c>
      <c r="CV9" s="64"/>
      <c r="CW9" s="64"/>
      <c r="CX9" s="64"/>
      <c r="CY9" s="65">
        <v>1100</v>
      </c>
      <c r="CZ9" s="64">
        <v>671</v>
      </c>
      <c r="DA9" s="66">
        <f t="shared" si="11"/>
        <v>61</v>
      </c>
      <c r="DB9" s="64">
        <f t="shared" si="12"/>
        <v>31</v>
      </c>
      <c r="DC9" s="62">
        <v>99</v>
      </c>
      <c r="DD9" s="64">
        <v>99</v>
      </c>
      <c r="DE9" s="62">
        <v>363</v>
      </c>
      <c r="DF9" s="64">
        <v>243</v>
      </c>
      <c r="DG9" s="67"/>
      <c r="DH9" s="67"/>
      <c r="DI9" s="68">
        <v>882</v>
      </c>
      <c r="DJ9" s="69"/>
      <c r="DK9" s="69"/>
      <c r="DL9" s="69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H9" s="54"/>
      <c r="EI9" s="51"/>
      <c r="EJ9" s="51"/>
      <c r="EK9" s="51"/>
      <c r="EL9" s="51">
        <v>1415</v>
      </c>
      <c r="EM9" s="51">
        <v>2982</v>
      </c>
      <c r="EN9" s="51">
        <v>640</v>
      </c>
    </row>
    <row r="10" spans="1:149" s="71" customFormat="1" ht="29.25" customHeight="1" x14ac:dyDescent="0.25">
      <c r="A10" s="38">
        <v>6</v>
      </c>
      <c r="B10" s="72" t="s">
        <v>113</v>
      </c>
      <c r="C10" s="39">
        <v>120</v>
      </c>
      <c r="D10" s="40"/>
      <c r="E10" s="41">
        <v>900</v>
      </c>
      <c r="F10" s="40">
        <v>900</v>
      </c>
      <c r="G10" s="40">
        <f t="shared" si="0"/>
        <v>100</v>
      </c>
      <c r="H10" s="41" t="e">
        <f>F10-#REF!</f>
        <v>#REF!</v>
      </c>
      <c r="I10" s="41">
        <v>625</v>
      </c>
      <c r="J10" s="40">
        <v>625</v>
      </c>
      <c r="K10" s="42">
        <v>140</v>
      </c>
      <c r="L10" s="38"/>
      <c r="M10" s="38"/>
      <c r="N10" s="41">
        <v>625</v>
      </c>
      <c r="O10" s="38">
        <v>120</v>
      </c>
      <c r="P10" s="43"/>
      <c r="Q10" s="44">
        <v>700</v>
      </c>
      <c r="R10" s="43">
        <v>700</v>
      </c>
      <c r="S10" s="45">
        <f t="shared" si="1"/>
        <v>100</v>
      </c>
      <c r="T10" s="45" t="e">
        <f>R10-#REF!</f>
        <v>#REF!</v>
      </c>
      <c r="U10" s="38"/>
      <c r="V10" s="43"/>
      <c r="W10" s="73"/>
      <c r="X10" s="43"/>
      <c r="Y10" s="43">
        <v>1</v>
      </c>
      <c r="Z10" s="75"/>
      <c r="AA10" s="38"/>
      <c r="AB10" s="75">
        <v>80</v>
      </c>
      <c r="AC10" s="50">
        <v>80</v>
      </c>
      <c r="AD10" s="76"/>
      <c r="AE10" s="76">
        <v>60</v>
      </c>
      <c r="AF10" s="76">
        <v>20</v>
      </c>
      <c r="AG10" s="76"/>
      <c r="AH10" s="38"/>
      <c r="AI10" s="38"/>
      <c r="AJ10" s="42">
        <v>40</v>
      </c>
      <c r="AK10" s="38">
        <v>40</v>
      </c>
      <c r="AL10" s="42"/>
      <c r="AM10" s="38"/>
      <c r="AN10" s="38"/>
      <c r="AO10" s="38"/>
      <c r="AP10" s="38"/>
      <c r="AQ10" s="42">
        <v>360</v>
      </c>
      <c r="AR10" s="38">
        <v>390</v>
      </c>
      <c r="AS10" s="38"/>
      <c r="AT10" s="77"/>
      <c r="AU10" s="77"/>
      <c r="AV10" s="51"/>
      <c r="AW10" s="51"/>
      <c r="AX10" s="51"/>
      <c r="AY10" s="51"/>
      <c r="AZ10" s="51"/>
      <c r="BA10" s="51"/>
      <c r="BB10" s="38"/>
      <c r="BC10" s="38">
        <v>393</v>
      </c>
      <c r="BD10" s="38"/>
      <c r="BE10" s="38"/>
      <c r="BF10" s="51"/>
      <c r="BG10" s="51"/>
      <c r="BH10" s="53">
        <v>625</v>
      </c>
      <c r="BI10" s="54">
        <v>625</v>
      </c>
      <c r="BJ10" s="55">
        <f t="shared" si="13"/>
        <v>100</v>
      </c>
      <c r="BK10" s="55">
        <f t="shared" si="2"/>
        <v>625</v>
      </c>
      <c r="BL10" s="53">
        <v>380</v>
      </c>
      <c r="BM10" s="54">
        <v>160</v>
      </c>
      <c r="BN10" s="55">
        <f t="shared" si="14"/>
        <v>42.105263157894733</v>
      </c>
      <c r="BO10" s="55">
        <f t="shared" si="3"/>
        <v>160</v>
      </c>
      <c r="BP10" s="53">
        <v>3800</v>
      </c>
      <c r="BQ10" s="54">
        <v>3850</v>
      </c>
      <c r="BR10" s="55">
        <f t="shared" si="15"/>
        <v>101.31578947368421</v>
      </c>
      <c r="BS10" s="55">
        <f t="shared" si="4"/>
        <v>3850</v>
      </c>
      <c r="BT10" s="53"/>
      <c r="BU10" s="53"/>
      <c r="BV10" s="54"/>
      <c r="BW10" s="55"/>
      <c r="BX10" s="54">
        <f t="shared" si="5"/>
        <v>0</v>
      </c>
      <c r="BY10" s="54">
        <v>3850</v>
      </c>
      <c r="BZ10" s="38">
        <v>534</v>
      </c>
      <c r="CA10" s="38">
        <v>535</v>
      </c>
      <c r="CB10" s="56">
        <f t="shared" si="17"/>
        <v>24.116693679092386</v>
      </c>
      <c r="CC10" s="57">
        <f t="shared" si="18"/>
        <v>23.0064829821718</v>
      </c>
      <c r="CD10" s="57">
        <v>15.2</v>
      </c>
      <c r="CE10" s="43">
        <v>90</v>
      </c>
      <c r="CF10" s="43">
        <v>1</v>
      </c>
      <c r="CG10" s="45">
        <v>140</v>
      </c>
      <c r="CH10" s="43">
        <v>90</v>
      </c>
      <c r="CI10" s="58">
        <v>760</v>
      </c>
      <c r="CJ10" s="59">
        <f t="shared" si="8"/>
        <v>745</v>
      </c>
      <c r="CK10" s="60"/>
      <c r="CL10" s="43">
        <v>45</v>
      </c>
      <c r="CM10" s="43"/>
      <c r="CN10" s="43">
        <v>700</v>
      </c>
      <c r="CO10" s="43">
        <f t="shared" si="9"/>
        <v>30</v>
      </c>
      <c r="CP10" s="43">
        <v>1944</v>
      </c>
      <c r="CQ10" s="43">
        <f t="shared" si="10"/>
        <v>137</v>
      </c>
      <c r="CR10" s="61">
        <f t="shared" si="6"/>
        <v>27.771428571428572</v>
      </c>
      <c r="CS10" s="62">
        <v>35</v>
      </c>
      <c r="CT10" s="63">
        <f t="shared" si="7"/>
        <v>98.026315789473685</v>
      </c>
      <c r="CU10" s="64">
        <v>3</v>
      </c>
      <c r="CV10" s="66"/>
      <c r="CW10" s="66"/>
      <c r="CX10" s="66"/>
      <c r="CY10" s="65">
        <v>800</v>
      </c>
      <c r="CZ10" s="64">
        <v>460</v>
      </c>
      <c r="DA10" s="64">
        <f t="shared" si="11"/>
        <v>57.499999999999993</v>
      </c>
      <c r="DB10" s="64">
        <f t="shared" si="12"/>
        <v>15</v>
      </c>
      <c r="DC10" s="62">
        <v>30</v>
      </c>
      <c r="DD10" s="64">
        <v>21</v>
      </c>
      <c r="DE10" s="62">
        <v>180</v>
      </c>
      <c r="DF10" s="64">
        <v>220</v>
      </c>
      <c r="DG10" s="67"/>
      <c r="DH10" s="67">
        <v>0</v>
      </c>
      <c r="DI10" s="68">
        <v>617</v>
      </c>
      <c r="DJ10" s="69">
        <v>40</v>
      </c>
      <c r="DK10" s="69"/>
      <c r="DL10" s="69">
        <v>40</v>
      </c>
      <c r="DM10" s="51">
        <v>402</v>
      </c>
      <c r="DN10" s="70">
        <f t="shared" ref="DN10:DN15" si="19">DM10/DL10*10</f>
        <v>100.5</v>
      </c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H10" s="54"/>
      <c r="EI10" s="51"/>
      <c r="EJ10" s="51"/>
      <c r="EK10" s="51"/>
      <c r="EL10" s="51">
        <v>670</v>
      </c>
      <c r="EM10" s="51">
        <v>1807</v>
      </c>
      <c r="EN10" s="51">
        <v>445</v>
      </c>
    </row>
    <row r="11" spans="1:149" s="71" customFormat="1" ht="29.25" customHeight="1" x14ac:dyDescent="0.25">
      <c r="A11" s="38">
        <v>7</v>
      </c>
      <c r="B11" s="72" t="s">
        <v>114</v>
      </c>
      <c r="C11" s="39">
        <v>95</v>
      </c>
      <c r="D11" s="40"/>
      <c r="E11" s="41">
        <v>600</v>
      </c>
      <c r="F11" s="40">
        <v>600</v>
      </c>
      <c r="G11" s="40">
        <f t="shared" si="0"/>
        <v>100</v>
      </c>
      <c r="H11" s="41" t="e">
        <f>F11-#REF!</f>
        <v>#REF!</v>
      </c>
      <c r="I11" s="41">
        <v>378</v>
      </c>
      <c r="J11" s="40">
        <v>378</v>
      </c>
      <c r="K11" s="42">
        <v>91</v>
      </c>
      <c r="L11" s="38">
        <v>60</v>
      </c>
      <c r="M11" s="38"/>
      <c r="N11" s="41">
        <v>378</v>
      </c>
      <c r="O11" s="38"/>
      <c r="P11" s="43"/>
      <c r="Q11" s="44">
        <v>530</v>
      </c>
      <c r="R11" s="43">
        <v>530</v>
      </c>
      <c r="S11" s="45">
        <f t="shared" si="1"/>
        <v>100</v>
      </c>
      <c r="T11" s="45" t="e">
        <f>R11-#REF!</f>
        <v>#REF!</v>
      </c>
      <c r="U11" s="38"/>
      <c r="V11" s="43"/>
      <c r="W11" s="73"/>
      <c r="X11" s="43"/>
      <c r="Y11" s="43"/>
      <c r="Z11" s="75"/>
      <c r="AA11" s="77"/>
      <c r="AB11" s="75">
        <v>0</v>
      </c>
      <c r="AC11" s="50"/>
      <c r="AD11" s="76"/>
      <c r="AE11" s="76"/>
      <c r="AF11" s="76"/>
      <c r="AG11" s="76"/>
      <c r="AH11" s="38"/>
      <c r="AI11" s="38"/>
      <c r="AJ11" s="42">
        <v>20</v>
      </c>
      <c r="AK11" s="38">
        <v>20</v>
      </c>
      <c r="AL11" s="42"/>
      <c r="AM11" s="38"/>
      <c r="AN11" s="38"/>
      <c r="AO11" s="38"/>
      <c r="AP11" s="38"/>
      <c r="AQ11" s="42">
        <v>0</v>
      </c>
      <c r="AR11" s="38">
        <v>112</v>
      </c>
      <c r="AS11" s="38"/>
      <c r="AT11" s="38"/>
      <c r="AU11" s="77"/>
      <c r="AV11" s="51"/>
      <c r="AW11" s="51"/>
      <c r="AX11" s="52"/>
      <c r="AY11" s="51"/>
      <c r="AZ11" s="51"/>
      <c r="BA11" s="51"/>
      <c r="BB11" s="38">
        <v>140</v>
      </c>
      <c r="BC11" s="38">
        <v>300</v>
      </c>
      <c r="BD11" s="38"/>
      <c r="BE11" s="38"/>
      <c r="BF11" s="51"/>
      <c r="BG11" s="51"/>
      <c r="BH11" s="53">
        <v>378</v>
      </c>
      <c r="BI11" s="54">
        <v>378</v>
      </c>
      <c r="BJ11" s="55">
        <f t="shared" si="13"/>
        <v>100</v>
      </c>
      <c r="BK11" s="55">
        <f t="shared" si="2"/>
        <v>378</v>
      </c>
      <c r="BL11" s="53">
        <v>230</v>
      </c>
      <c r="BM11" s="54">
        <v>315</v>
      </c>
      <c r="BN11" s="55">
        <f t="shared" si="14"/>
        <v>136.95652173913044</v>
      </c>
      <c r="BO11" s="55">
        <f t="shared" si="3"/>
        <v>315</v>
      </c>
      <c r="BP11" s="53">
        <v>680</v>
      </c>
      <c r="BQ11" s="54">
        <v>830</v>
      </c>
      <c r="BR11" s="55">
        <f t="shared" si="15"/>
        <v>122.05882352941177</v>
      </c>
      <c r="BS11" s="55">
        <f t="shared" si="4"/>
        <v>830</v>
      </c>
      <c r="BT11" s="53">
        <v>1690</v>
      </c>
      <c r="BU11" s="53">
        <v>2200</v>
      </c>
      <c r="BV11" s="54">
        <v>2200</v>
      </c>
      <c r="BW11" s="55">
        <f t="shared" si="16"/>
        <v>100</v>
      </c>
      <c r="BX11" s="54">
        <f t="shared" si="5"/>
        <v>2200</v>
      </c>
      <c r="BY11" s="54"/>
      <c r="BZ11" s="38">
        <v>450</v>
      </c>
      <c r="CA11" s="38">
        <v>480</v>
      </c>
      <c r="CB11" s="56">
        <f t="shared" si="17"/>
        <v>21.805182957393484</v>
      </c>
      <c r="CC11" s="57">
        <f t="shared" si="18"/>
        <v>19.025413533834588</v>
      </c>
      <c r="CD11" s="57">
        <v>12.2</v>
      </c>
      <c r="CE11" s="80">
        <v>70</v>
      </c>
      <c r="CF11" s="43">
        <v>2</v>
      </c>
      <c r="CG11" s="45">
        <v>70</v>
      </c>
      <c r="CH11" s="80">
        <v>70</v>
      </c>
      <c r="CI11" s="58">
        <v>590</v>
      </c>
      <c r="CJ11" s="59">
        <f t="shared" si="8"/>
        <v>590</v>
      </c>
      <c r="CK11" s="60"/>
      <c r="CL11" s="43">
        <v>45</v>
      </c>
      <c r="CM11" s="43"/>
      <c r="CN11" s="43">
        <v>545</v>
      </c>
      <c r="CO11" s="43">
        <f t="shared" si="9"/>
        <v>0</v>
      </c>
      <c r="CP11" s="43">
        <v>1526</v>
      </c>
      <c r="CQ11" s="43">
        <f t="shared" si="10"/>
        <v>0</v>
      </c>
      <c r="CR11" s="61">
        <f t="shared" si="6"/>
        <v>28</v>
      </c>
      <c r="CS11" s="62">
        <v>40</v>
      </c>
      <c r="CT11" s="62">
        <f t="shared" si="7"/>
        <v>100</v>
      </c>
      <c r="CU11" s="64"/>
      <c r="CV11" s="66"/>
      <c r="CW11" s="66"/>
      <c r="CX11" s="66"/>
      <c r="CY11" s="65">
        <v>500</v>
      </c>
      <c r="CZ11" s="64">
        <v>320</v>
      </c>
      <c r="DA11" s="66">
        <f t="shared" si="11"/>
        <v>64</v>
      </c>
      <c r="DB11" s="64">
        <f t="shared" si="12"/>
        <v>20</v>
      </c>
      <c r="DC11" s="62">
        <v>15</v>
      </c>
      <c r="DD11" s="64">
        <v>15</v>
      </c>
      <c r="DE11" s="62">
        <v>131</v>
      </c>
      <c r="DF11" s="64">
        <v>140</v>
      </c>
      <c r="DG11" s="67"/>
      <c r="DH11" s="67">
        <v>0</v>
      </c>
      <c r="DI11" s="68">
        <v>375</v>
      </c>
      <c r="DJ11" s="69">
        <v>20</v>
      </c>
      <c r="DK11" s="69">
        <v>15</v>
      </c>
      <c r="DL11" s="69">
        <v>20</v>
      </c>
      <c r="DM11" s="51">
        <v>240</v>
      </c>
      <c r="DN11" s="51">
        <f t="shared" si="19"/>
        <v>120</v>
      </c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H11" s="54"/>
      <c r="EI11" s="51"/>
      <c r="EJ11" s="51"/>
      <c r="EK11" s="51"/>
      <c r="EL11" s="51">
        <v>545</v>
      </c>
      <c r="EM11" s="51">
        <v>1526</v>
      </c>
      <c r="EN11" s="51">
        <v>300</v>
      </c>
    </row>
    <row r="12" spans="1:149" s="71" customFormat="1" ht="29.25" customHeight="1" x14ac:dyDescent="0.25">
      <c r="A12" s="38">
        <v>8</v>
      </c>
      <c r="B12" s="72" t="s">
        <v>115</v>
      </c>
      <c r="C12" s="39">
        <v>240</v>
      </c>
      <c r="D12" s="40"/>
      <c r="E12" s="41">
        <v>2000</v>
      </c>
      <c r="F12" s="40">
        <v>2000</v>
      </c>
      <c r="G12" s="40">
        <f t="shared" si="0"/>
        <v>100</v>
      </c>
      <c r="H12" s="41" t="e">
        <f>F12-#REF!</f>
        <v>#REF!</v>
      </c>
      <c r="I12" s="41">
        <v>1104</v>
      </c>
      <c r="J12" s="40">
        <v>900</v>
      </c>
      <c r="K12" s="42">
        <v>261</v>
      </c>
      <c r="L12" s="38">
        <v>261</v>
      </c>
      <c r="M12" s="38"/>
      <c r="N12" s="41">
        <v>1104</v>
      </c>
      <c r="O12" s="38">
        <v>655</v>
      </c>
      <c r="P12" s="43"/>
      <c r="Q12" s="44">
        <v>1278</v>
      </c>
      <c r="R12" s="43">
        <v>1278</v>
      </c>
      <c r="S12" s="45">
        <f t="shared" si="1"/>
        <v>100</v>
      </c>
      <c r="T12" s="45" t="e">
        <f>R12-#REF!</f>
        <v>#REF!</v>
      </c>
      <c r="U12" s="38"/>
      <c r="V12" s="43"/>
      <c r="W12" s="73"/>
      <c r="X12" s="43"/>
      <c r="Y12" s="43">
        <v>4</v>
      </c>
      <c r="Z12" s="75">
        <v>250</v>
      </c>
      <c r="AA12" s="38">
        <v>250</v>
      </c>
      <c r="AB12" s="75">
        <v>157</v>
      </c>
      <c r="AC12" s="50">
        <v>157</v>
      </c>
      <c r="AD12" s="76">
        <v>56</v>
      </c>
      <c r="AE12" s="76">
        <v>101</v>
      </c>
      <c r="AF12" s="76"/>
      <c r="AG12" s="76"/>
      <c r="AH12" s="38"/>
      <c r="AI12" s="38"/>
      <c r="AJ12" s="42">
        <v>50</v>
      </c>
      <c r="AK12" s="38">
        <v>50</v>
      </c>
      <c r="AL12" s="42">
        <v>70</v>
      </c>
      <c r="AM12" s="38">
        <f>AN12+AO12+AP12</f>
        <v>50</v>
      </c>
      <c r="AN12" s="38">
        <v>21</v>
      </c>
      <c r="AO12" s="38">
        <v>4</v>
      </c>
      <c r="AP12" s="38">
        <v>25</v>
      </c>
      <c r="AQ12" s="42">
        <v>311</v>
      </c>
      <c r="AR12" s="38">
        <v>311</v>
      </c>
      <c r="AS12" s="38"/>
      <c r="AT12" s="38"/>
      <c r="AU12" s="77"/>
      <c r="AV12" s="51"/>
      <c r="AW12" s="51"/>
      <c r="AX12" s="51"/>
      <c r="AY12" s="51"/>
      <c r="AZ12" s="51"/>
      <c r="BA12" s="51"/>
      <c r="BB12" s="38">
        <v>52</v>
      </c>
      <c r="BC12" s="38">
        <v>1380</v>
      </c>
      <c r="BD12" s="38"/>
      <c r="BE12" s="38"/>
      <c r="BF12" s="38">
        <v>50</v>
      </c>
      <c r="BG12" s="38">
        <v>39</v>
      </c>
      <c r="BH12" s="53">
        <v>1104</v>
      </c>
      <c r="BI12" s="54">
        <v>1104</v>
      </c>
      <c r="BJ12" s="55">
        <f t="shared" si="13"/>
        <v>100</v>
      </c>
      <c r="BK12" s="55">
        <f t="shared" si="2"/>
        <v>1104</v>
      </c>
      <c r="BL12" s="53">
        <v>1630</v>
      </c>
      <c r="BM12" s="54">
        <v>564</v>
      </c>
      <c r="BN12" s="55">
        <f t="shared" si="14"/>
        <v>34.601226993865033</v>
      </c>
      <c r="BO12" s="55">
        <f t="shared" si="3"/>
        <v>564</v>
      </c>
      <c r="BP12" s="53">
        <v>3700</v>
      </c>
      <c r="BQ12" s="54">
        <v>1990</v>
      </c>
      <c r="BR12" s="55">
        <f t="shared" si="15"/>
        <v>53.783783783783775</v>
      </c>
      <c r="BS12" s="55">
        <f t="shared" si="4"/>
        <v>1990</v>
      </c>
      <c r="BT12" s="53">
        <v>3600</v>
      </c>
      <c r="BU12" s="53">
        <v>4800</v>
      </c>
      <c r="BV12" s="54">
        <v>7902</v>
      </c>
      <c r="BW12" s="55">
        <f t="shared" si="16"/>
        <v>164.625</v>
      </c>
      <c r="BX12" s="54">
        <f t="shared" si="5"/>
        <v>7902</v>
      </c>
      <c r="BY12" s="54">
        <v>1990</v>
      </c>
      <c r="BZ12" s="38">
        <v>550</v>
      </c>
      <c r="CA12" s="38">
        <v>1045</v>
      </c>
      <c r="CB12" s="56">
        <f t="shared" si="17"/>
        <v>14.706016038765355</v>
      </c>
      <c r="CC12" s="57">
        <f t="shared" si="18"/>
        <v>13.051465214300732</v>
      </c>
      <c r="CD12" s="57">
        <v>10</v>
      </c>
      <c r="CE12" s="80">
        <v>250</v>
      </c>
      <c r="CF12" s="43">
        <v>1</v>
      </c>
      <c r="CG12" s="45">
        <v>250</v>
      </c>
      <c r="CH12" s="80">
        <v>250</v>
      </c>
      <c r="CI12" s="58">
        <v>1380</v>
      </c>
      <c r="CJ12" s="59">
        <f t="shared" si="8"/>
        <v>1180</v>
      </c>
      <c r="CK12" s="60">
        <v>162</v>
      </c>
      <c r="CL12" s="43"/>
      <c r="CM12" s="43">
        <v>70</v>
      </c>
      <c r="CN12" s="43">
        <v>1180</v>
      </c>
      <c r="CO12" s="43">
        <f t="shared" si="9"/>
        <v>148</v>
      </c>
      <c r="CP12" s="43">
        <v>3185</v>
      </c>
      <c r="CQ12" s="43">
        <f t="shared" si="10"/>
        <v>399</v>
      </c>
      <c r="CR12" s="61">
        <f t="shared" si="6"/>
        <v>26.991525423728817</v>
      </c>
      <c r="CS12" s="62">
        <v>140</v>
      </c>
      <c r="CT12" s="63">
        <f t="shared" si="7"/>
        <v>85.507246376811594</v>
      </c>
      <c r="CU12" s="64">
        <v>4</v>
      </c>
      <c r="CV12" s="64"/>
      <c r="CW12" s="64"/>
      <c r="CX12" s="64"/>
      <c r="CY12" s="65">
        <v>1800</v>
      </c>
      <c r="CZ12" s="64">
        <v>440</v>
      </c>
      <c r="DA12" s="66">
        <f t="shared" si="11"/>
        <v>24.444444444444443</v>
      </c>
      <c r="DB12" s="64">
        <f t="shared" si="12"/>
        <v>30</v>
      </c>
      <c r="DC12" s="62">
        <v>55</v>
      </c>
      <c r="DD12" s="64">
        <v>55</v>
      </c>
      <c r="DE12" s="62">
        <v>350</v>
      </c>
      <c r="DF12" s="64">
        <v>277</v>
      </c>
      <c r="DG12" s="67"/>
      <c r="DH12" s="67"/>
      <c r="DI12" s="68">
        <v>1502</v>
      </c>
      <c r="DJ12" s="69">
        <v>41</v>
      </c>
      <c r="DK12" s="69"/>
      <c r="DL12" s="69">
        <v>41</v>
      </c>
      <c r="DM12" s="51">
        <v>679</v>
      </c>
      <c r="DN12" s="70">
        <f t="shared" si="19"/>
        <v>165.60975609756099</v>
      </c>
      <c r="DO12" s="51">
        <v>25</v>
      </c>
      <c r="DP12" s="51"/>
      <c r="DQ12" s="69">
        <v>25</v>
      </c>
      <c r="DR12" s="51">
        <v>360</v>
      </c>
      <c r="DS12" s="51">
        <f>DR12/DQ12*10</f>
        <v>144</v>
      </c>
      <c r="DT12" s="51">
        <v>20</v>
      </c>
      <c r="DU12" s="51"/>
      <c r="DV12" s="69">
        <v>20</v>
      </c>
      <c r="DW12" s="51">
        <v>318</v>
      </c>
      <c r="DX12" s="51">
        <f>DW12/DV12*10</f>
        <v>159</v>
      </c>
      <c r="DY12" s="51">
        <v>25</v>
      </c>
      <c r="DZ12" s="81">
        <v>25</v>
      </c>
      <c r="EA12" s="81">
        <v>1957</v>
      </c>
      <c r="EB12" s="51">
        <f>EA12/DZ12*10</f>
        <v>782.8</v>
      </c>
      <c r="EC12" s="51">
        <f>DO12+DT12+DY12</f>
        <v>70</v>
      </c>
      <c r="ED12" s="51">
        <f>DQ12+DV12+DZ12</f>
        <v>70</v>
      </c>
      <c r="EE12" s="51">
        <f>DR12+DW12+EA12</f>
        <v>2635</v>
      </c>
      <c r="EF12" s="51">
        <f>EE12/ED12*10</f>
        <v>376.42857142857144</v>
      </c>
      <c r="EH12" s="54"/>
      <c r="EI12" s="51"/>
      <c r="EJ12" s="51"/>
      <c r="EK12" s="51"/>
      <c r="EL12" s="51">
        <v>1032</v>
      </c>
      <c r="EM12" s="51">
        <v>2786</v>
      </c>
      <c r="EN12" s="51">
        <v>410</v>
      </c>
    </row>
    <row r="13" spans="1:149" s="71" customFormat="1" ht="29.25" customHeight="1" x14ac:dyDescent="0.25">
      <c r="A13" s="38">
        <v>9</v>
      </c>
      <c r="B13" s="72" t="s">
        <v>116</v>
      </c>
      <c r="C13" s="39">
        <v>90</v>
      </c>
      <c r="D13" s="40"/>
      <c r="E13" s="41">
        <v>800</v>
      </c>
      <c r="F13" s="40">
        <v>800</v>
      </c>
      <c r="G13" s="40">
        <f t="shared" si="0"/>
        <v>100</v>
      </c>
      <c r="H13" s="41" t="e">
        <f>F13-#REF!</f>
        <v>#REF!</v>
      </c>
      <c r="I13" s="41">
        <v>1254</v>
      </c>
      <c r="J13" s="40">
        <v>0</v>
      </c>
      <c r="K13" s="42">
        <v>350</v>
      </c>
      <c r="L13" s="38"/>
      <c r="M13" s="38"/>
      <c r="N13" s="41">
        <v>1254</v>
      </c>
      <c r="O13" s="38">
        <v>0</v>
      </c>
      <c r="P13" s="43"/>
      <c r="Q13" s="44">
        <v>963</v>
      </c>
      <c r="R13" s="43">
        <v>963</v>
      </c>
      <c r="S13" s="45">
        <f t="shared" si="1"/>
        <v>100</v>
      </c>
      <c r="T13" s="45" t="e">
        <f>R13-#REF!</f>
        <v>#REF!</v>
      </c>
      <c r="U13" s="38"/>
      <c r="V13" s="43"/>
      <c r="W13" s="73"/>
      <c r="X13" s="43"/>
      <c r="Y13" s="43">
        <v>3</v>
      </c>
      <c r="Z13" s="75"/>
      <c r="AA13" s="77"/>
      <c r="AB13" s="75">
        <v>0</v>
      </c>
      <c r="AC13" s="50">
        <v>60</v>
      </c>
      <c r="AD13" s="76"/>
      <c r="AE13" s="76"/>
      <c r="AF13" s="76"/>
      <c r="AG13" s="76">
        <v>60</v>
      </c>
      <c r="AH13" s="38"/>
      <c r="AI13" s="38"/>
      <c r="AJ13" s="42">
        <v>20</v>
      </c>
      <c r="AK13" s="38">
        <v>20</v>
      </c>
      <c r="AL13" s="42"/>
      <c r="AM13" s="38"/>
      <c r="AN13" s="38"/>
      <c r="AO13" s="38"/>
      <c r="AP13" s="38"/>
      <c r="AQ13" s="42">
        <v>100</v>
      </c>
      <c r="AR13" s="38">
        <v>100</v>
      </c>
      <c r="AS13" s="38"/>
      <c r="AT13" s="38"/>
      <c r="AU13" s="38"/>
      <c r="AV13" s="51"/>
      <c r="AW13" s="51"/>
      <c r="AX13" s="52"/>
      <c r="AY13" s="51"/>
      <c r="AZ13" s="51"/>
      <c r="BA13" s="51"/>
      <c r="BB13" s="38"/>
      <c r="BC13" s="38">
        <v>700</v>
      </c>
      <c r="BD13" s="38"/>
      <c r="BE13" s="38"/>
      <c r="BF13" s="51">
        <v>20</v>
      </c>
      <c r="BG13" s="51"/>
      <c r="BH13" s="53">
        <v>1154</v>
      </c>
      <c r="BI13" s="54">
        <v>1154</v>
      </c>
      <c r="BJ13" s="55">
        <f t="shared" si="13"/>
        <v>100</v>
      </c>
      <c r="BK13" s="55">
        <f t="shared" si="2"/>
        <v>1154</v>
      </c>
      <c r="BL13" s="53">
        <v>650</v>
      </c>
      <c r="BM13" s="54">
        <v>800</v>
      </c>
      <c r="BN13" s="55">
        <f t="shared" si="14"/>
        <v>123.07692307692308</v>
      </c>
      <c r="BO13" s="55">
        <f t="shared" si="3"/>
        <v>800</v>
      </c>
      <c r="BP13" s="53">
        <v>2850</v>
      </c>
      <c r="BQ13" s="54">
        <v>3030</v>
      </c>
      <c r="BR13" s="55">
        <f t="shared" si="15"/>
        <v>106.31578947368421</v>
      </c>
      <c r="BS13" s="55">
        <f t="shared" si="4"/>
        <v>3030</v>
      </c>
      <c r="BT13" s="53"/>
      <c r="BU13" s="53"/>
      <c r="BV13" s="54"/>
      <c r="BW13" s="55"/>
      <c r="BX13" s="54">
        <f t="shared" si="5"/>
        <v>0</v>
      </c>
      <c r="BY13" s="54">
        <v>3030</v>
      </c>
      <c r="BZ13" s="38">
        <v>620</v>
      </c>
      <c r="CA13" s="38">
        <v>730</v>
      </c>
      <c r="CB13" s="56">
        <f t="shared" si="17"/>
        <v>26.349914236706692</v>
      </c>
      <c r="CC13" s="57">
        <f t="shared" si="18"/>
        <v>24.365351629502573</v>
      </c>
      <c r="CD13" s="57">
        <v>22</v>
      </c>
      <c r="CE13" s="80">
        <v>350</v>
      </c>
      <c r="CF13" s="43">
        <v>1</v>
      </c>
      <c r="CG13" s="45">
        <v>350</v>
      </c>
      <c r="CH13" s="80">
        <v>350</v>
      </c>
      <c r="CI13" s="58">
        <v>1113</v>
      </c>
      <c r="CJ13" s="59">
        <f t="shared" si="8"/>
        <v>868</v>
      </c>
      <c r="CK13" s="60"/>
      <c r="CL13" s="43">
        <v>68</v>
      </c>
      <c r="CM13" s="57"/>
      <c r="CN13" s="43">
        <v>800</v>
      </c>
      <c r="CO13" s="43">
        <f t="shared" si="9"/>
        <v>30</v>
      </c>
      <c r="CP13" s="43">
        <v>1814</v>
      </c>
      <c r="CQ13" s="43">
        <f t="shared" si="10"/>
        <v>54</v>
      </c>
      <c r="CR13" s="61">
        <f t="shared" si="6"/>
        <v>22.675000000000001</v>
      </c>
      <c r="CS13" s="62">
        <v>45</v>
      </c>
      <c r="CT13" s="63">
        <f t="shared" si="7"/>
        <v>77.987421383647799</v>
      </c>
      <c r="CU13" s="64">
        <v>2</v>
      </c>
      <c r="CV13" s="64"/>
      <c r="CW13" s="64"/>
      <c r="CX13" s="64"/>
      <c r="CY13" s="65">
        <v>800</v>
      </c>
      <c r="CZ13" s="64">
        <v>360</v>
      </c>
      <c r="DA13" s="66">
        <f t="shared" si="11"/>
        <v>45</v>
      </c>
      <c r="DB13" s="64">
        <f t="shared" si="12"/>
        <v>20</v>
      </c>
      <c r="DC13" s="62">
        <v>77</v>
      </c>
      <c r="DD13" s="64">
        <v>77</v>
      </c>
      <c r="DE13" s="62">
        <v>252</v>
      </c>
      <c r="DF13" s="64">
        <v>200</v>
      </c>
      <c r="DG13" s="67"/>
      <c r="DH13" s="67"/>
      <c r="DI13" s="68">
        <v>583</v>
      </c>
      <c r="DJ13" s="69">
        <v>20</v>
      </c>
      <c r="DK13" s="51"/>
      <c r="DL13" s="69">
        <v>20</v>
      </c>
      <c r="DM13" s="51">
        <v>160</v>
      </c>
      <c r="DN13" s="70">
        <f t="shared" si="19"/>
        <v>80</v>
      </c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H13" s="54"/>
      <c r="EI13" s="51"/>
      <c r="EJ13" s="51"/>
      <c r="EK13" s="51"/>
      <c r="EL13" s="51">
        <v>770</v>
      </c>
      <c r="EM13" s="51">
        <v>1760</v>
      </c>
      <c r="EN13" s="51">
        <v>340</v>
      </c>
    </row>
    <row r="14" spans="1:149" s="71" customFormat="1" ht="29.25" customHeight="1" x14ac:dyDescent="0.25">
      <c r="A14" s="38">
        <v>10</v>
      </c>
      <c r="B14" s="72" t="s">
        <v>117</v>
      </c>
      <c r="C14" s="39">
        <v>150</v>
      </c>
      <c r="D14" s="40"/>
      <c r="E14" s="41">
        <v>900</v>
      </c>
      <c r="F14" s="40">
        <v>900</v>
      </c>
      <c r="G14" s="40">
        <f t="shared" si="0"/>
        <v>100</v>
      </c>
      <c r="H14" s="41" t="e">
        <f>F14-#REF!</f>
        <v>#REF!</v>
      </c>
      <c r="I14" s="41">
        <v>600</v>
      </c>
      <c r="J14" s="40">
        <v>370</v>
      </c>
      <c r="K14" s="42">
        <v>250</v>
      </c>
      <c r="L14" s="38">
        <v>150</v>
      </c>
      <c r="M14" s="38"/>
      <c r="N14" s="41">
        <v>600</v>
      </c>
      <c r="O14" s="38"/>
      <c r="P14" s="43"/>
      <c r="Q14" s="44">
        <v>916</v>
      </c>
      <c r="R14" s="43">
        <v>916</v>
      </c>
      <c r="S14" s="45">
        <f t="shared" si="1"/>
        <v>100</v>
      </c>
      <c r="T14" s="45" t="e">
        <f>R14-#REF!</f>
        <v>#REF!</v>
      </c>
      <c r="U14" s="38"/>
      <c r="V14" s="43"/>
      <c r="W14" s="73"/>
      <c r="X14" s="43"/>
      <c r="Y14" s="43"/>
      <c r="Z14" s="75"/>
      <c r="AA14" s="77"/>
      <c r="AB14" s="75">
        <v>59</v>
      </c>
      <c r="AC14" s="82">
        <v>59</v>
      </c>
      <c r="AD14" s="76"/>
      <c r="AE14" s="76">
        <v>59</v>
      </c>
      <c r="AF14" s="76"/>
      <c r="AG14" s="76"/>
      <c r="AH14" s="38"/>
      <c r="AI14" s="38"/>
      <c r="AJ14" s="42"/>
      <c r="AK14" s="77"/>
      <c r="AL14" s="42"/>
      <c r="AM14" s="38"/>
      <c r="AN14" s="38"/>
      <c r="AO14" s="38"/>
      <c r="AP14" s="38"/>
      <c r="AQ14" s="42">
        <v>150</v>
      </c>
      <c r="AR14" s="38">
        <v>150</v>
      </c>
      <c r="AS14" s="38"/>
      <c r="AT14" s="38"/>
      <c r="AU14" s="77"/>
      <c r="AV14" s="51"/>
      <c r="AW14" s="51"/>
      <c r="AX14" s="52"/>
      <c r="AY14" s="51"/>
      <c r="AZ14" s="51"/>
      <c r="BA14" s="51"/>
      <c r="BB14" s="38">
        <v>150</v>
      </c>
      <c r="BC14" s="38">
        <v>350</v>
      </c>
      <c r="BD14" s="38"/>
      <c r="BE14" s="38"/>
      <c r="BF14" s="51"/>
      <c r="BG14" s="51"/>
      <c r="BH14" s="53">
        <v>600</v>
      </c>
      <c r="BI14" s="54">
        <v>600</v>
      </c>
      <c r="BJ14" s="55">
        <f t="shared" si="13"/>
        <v>100</v>
      </c>
      <c r="BK14" s="55">
        <f t="shared" si="2"/>
        <v>600</v>
      </c>
      <c r="BL14" s="53">
        <v>500</v>
      </c>
      <c r="BM14" s="54">
        <v>670</v>
      </c>
      <c r="BN14" s="55">
        <f t="shared" si="14"/>
        <v>134</v>
      </c>
      <c r="BO14" s="55">
        <f t="shared" si="3"/>
        <v>670</v>
      </c>
      <c r="BP14" s="53">
        <v>1100</v>
      </c>
      <c r="BQ14" s="54">
        <v>1100</v>
      </c>
      <c r="BR14" s="55">
        <f t="shared" si="15"/>
        <v>100</v>
      </c>
      <c r="BS14" s="55">
        <f t="shared" si="4"/>
        <v>1100</v>
      </c>
      <c r="BT14" s="53">
        <v>3200</v>
      </c>
      <c r="BU14" s="53">
        <v>4300</v>
      </c>
      <c r="BV14" s="54">
        <v>3576</v>
      </c>
      <c r="BW14" s="55">
        <f t="shared" si="16"/>
        <v>83.16279069767441</v>
      </c>
      <c r="BX14" s="54">
        <f t="shared" si="5"/>
        <v>3576</v>
      </c>
      <c r="BY14" s="54"/>
      <c r="BZ14" s="38">
        <v>100</v>
      </c>
      <c r="CA14" s="38">
        <v>140</v>
      </c>
      <c r="CB14" s="56">
        <f t="shared" si="17"/>
        <v>22.071931687955949</v>
      </c>
      <c r="CC14" s="57">
        <f t="shared" si="18"/>
        <v>21.256184140649022</v>
      </c>
      <c r="CD14" s="57">
        <v>23.5</v>
      </c>
      <c r="CE14" s="43">
        <v>150</v>
      </c>
      <c r="CF14" s="43">
        <v>3</v>
      </c>
      <c r="CG14" s="45">
        <v>150</v>
      </c>
      <c r="CH14" s="80">
        <v>150</v>
      </c>
      <c r="CI14" s="58">
        <v>1085</v>
      </c>
      <c r="CJ14" s="59">
        <f t="shared" si="8"/>
        <v>850</v>
      </c>
      <c r="CK14" s="60"/>
      <c r="CL14" s="43">
        <v>200</v>
      </c>
      <c r="CM14" s="43"/>
      <c r="CN14" s="43">
        <v>650</v>
      </c>
      <c r="CO14" s="43">
        <f t="shared" si="9"/>
        <v>50</v>
      </c>
      <c r="CP14" s="43">
        <v>1590</v>
      </c>
      <c r="CQ14" s="43">
        <f t="shared" si="10"/>
        <v>140</v>
      </c>
      <c r="CR14" s="61">
        <f t="shared" si="6"/>
        <v>24.461538461538463</v>
      </c>
      <c r="CS14" s="62">
        <v>40</v>
      </c>
      <c r="CT14" s="63">
        <f t="shared" si="7"/>
        <v>78.341013824884797</v>
      </c>
      <c r="CU14" s="64">
        <v>3</v>
      </c>
      <c r="CV14" s="64"/>
      <c r="CW14" s="64"/>
      <c r="CX14" s="64"/>
      <c r="CY14" s="65">
        <v>900</v>
      </c>
      <c r="CZ14" s="64">
        <v>160</v>
      </c>
      <c r="DA14" s="66">
        <f t="shared" si="11"/>
        <v>17.777777777777779</v>
      </c>
      <c r="DB14" s="64">
        <f t="shared" si="12"/>
        <v>10</v>
      </c>
      <c r="DC14" s="62">
        <v>56</v>
      </c>
      <c r="DD14" s="64"/>
      <c r="DE14" s="62">
        <v>223</v>
      </c>
      <c r="DF14" s="64">
        <v>260</v>
      </c>
      <c r="DG14" s="67"/>
      <c r="DH14" s="67">
        <v>0</v>
      </c>
      <c r="DI14" s="68">
        <v>538</v>
      </c>
      <c r="DJ14" s="69">
        <v>7</v>
      </c>
      <c r="DK14" s="69"/>
      <c r="DL14" s="69">
        <v>7</v>
      </c>
      <c r="DM14" s="51">
        <v>18</v>
      </c>
      <c r="DN14" s="70">
        <f t="shared" si="19"/>
        <v>25.714285714285715</v>
      </c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H14" s="54"/>
      <c r="EI14" s="51"/>
      <c r="EJ14" s="51"/>
      <c r="EK14" s="51"/>
      <c r="EL14" s="51">
        <v>600</v>
      </c>
      <c r="EM14" s="51">
        <v>1450</v>
      </c>
      <c r="EN14" s="51">
        <v>150</v>
      </c>
    </row>
    <row r="15" spans="1:149" s="71" customFormat="1" ht="29.25" customHeight="1" x14ac:dyDescent="0.25">
      <c r="A15" s="38">
        <v>11</v>
      </c>
      <c r="B15" s="72" t="s">
        <v>118</v>
      </c>
      <c r="C15" s="83">
        <v>290</v>
      </c>
      <c r="D15" s="40"/>
      <c r="E15" s="41">
        <v>1210</v>
      </c>
      <c r="F15" s="40">
        <v>1210</v>
      </c>
      <c r="G15" s="40">
        <f t="shared" si="0"/>
        <v>100</v>
      </c>
      <c r="H15" s="41" t="e">
        <f>F15-#REF!</f>
        <v>#REF!</v>
      </c>
      <c r="I15" s="41">
        <v>2490</v>
      </c>
      <c r="J15" s="40">
        <v>2490</v>
      </c>
      <c r="K15" s="42">
        <v>800</v>
      </c>
      <c r="L15" s="38">
        <v>640</v>
      </c>
      <c r="M15" s="38"/>
      <c r="N15" s="41">
        <v>2490</v>
      </c>
      <c r="O15" s="38"/>
      <c r="P15" s="43"/>
      <c r="Q15" s="44">
        <v>1400</v>
      </c>
      <c r="R15" s="43">
        <v>1400</v>
      </c>
      <c r="S15" s="45">
        <f t="shared" si="1"/>
        <v>100</v>
      </c>
      <c r="T15" s="45" t="e">
        <f>R15-#REF!</f>
        <v>#REF!</v>
      </c>
      <c r="U15" s="38"/>
      <c r="V15" s="43"/>
      <c r="W15" s="73"/>
      <c r="X15" s="43"/>
      <c r="Y15" s="43"/>
      <c r="Z15" s="75"/>
      <c r="AA15" s="77"/>
      <c r="AB15" s="75">
        <v>463</v>
      </c>
      <c r="AC15" s="82">
        <v>463</v>
      </c>
      <c r="AD15" s="76">
        <v>260</v>
      </c>
      <c r="AE15" s="76"/>
      <c r="AF15" s="76">
        <v>203</v>
      </c>
      <c r="AG15" s="76"/>
      <c r="AH15" s="38"/>
      <c r="AI15" s="38"/>
      <c r="AJ15" s="42"/>
      <c r="AK15" s="77"/>
      <c r="AL15" s="42"/>
      <c r="AM15" s="38"/>
      <c r="AN15" s="38"/>
      <c r="AO15" s="38"/>
      <c r="AP15" s="38"/>
      <c r="AQ15" s="42">
        <v>380</v>
      </c>
      <c r="AR15" s="38">
        <v>380</v>
      </c>
      <c r="AS15" s="38"/>
      <c r="AT15" s="38"/>
      <c r="AU15" s="38"/>
      <c r="AV15" s="51"/>
      <c r="AW15" s="51"/>
      <c r="AX15" s="51"/>
      <c r="AY15" s="51"/>
      <c r="AZ15" s="51"/>
      <c r="BA15" s="51"/>
      <c r="BB15" s="38"/>
      <c r="BC15" s="38">
        <v>1100</v>
      </c>
      <c r="BD15" s="38"/>
      <c r="BE15" s="38"/>
      <c r="BF15" s="51"/>
      <c r="BG15" s="51"/>
      <c r="BH15" s="53">
        <v>2140</v>
      </c>
      <c r="BI15" s="54">
        <v>2140</v>
      </c>
      <c r="BJ15" s="55">
        <f t="shared" si="13"/>
        <v>100</v>
      </c>
      <c r="BK15" s="55">
        <f t="shared" si="2"/>
        <v>2140</v>
      </c>
      <c r="BL15" s="53">
        <v>750</v>
      </c>
      <c r="BM15" s="54">
        <v>1420</v>
      </c>
      <c r="BN15" s="55">
        <f t="shared" si="14"/>
        <v>189.33333333333334</v>
      </c>
      <c r="BO15" s="55">
        <f t="shared" si="3"/>
        <v>1420</v>
      </c>
      <c r="BP15" s="53">
        <v>2460</v>
      </c>
      <c r="BQ15" s="54">
        <v>4600</v>
      </c>
      <c r="BR15" s="55">
        <f t="shared" si="15"/>
        <v>186.99186991869919</v>
      </c>
      <c r="BS15" s="55">
        <f t="shared" si="4"/>
        <v>4600</v>
      </c>
      <c r="BT15" s="53">
        <v>3780</v>
      </c>
      <c r="BU15" s="53">
        <v>5000</v>
      </c>
      <c r="BV15" s="54"/>
      <c r="BW15" s="55">
        <f t="shared" si="16"/>
        <v>0</v>
      </c>
      <c r="BX15" s="54">
        <f t="shared" si="5"/>
        <v>0</v>
      </c>
      <c r="BY15" s="54">
        <v>4600</v>
      </c>
      <c r="BZ15" s="38">
        <v>410</v>
      </c>
      <c r="CA15" s="38">
        <v>350</v>
      </c>
      <c r="CB15" s="56">
        <f t="shared" si="17"/>
        <v>32.286931818181813</v>
      </c>
      <c r="CC15" s="57">
        <f t="shared" si="18"/>
        <v>31.94602272727273</v>
      </c>
      <c r="CD15" s="57">
        <v>26</v>
      </c>
      <c r="CE15" s="43">
        <v>1000</v>
      </c>
      <c r="CF15" s="43">
        <v>2</v>
      </c>
      <c r="CG15" s="45">
        <v>1000</v>
      </c>
      <c r="CH15" s="80">
        <v>1000</v>
      </c>
      <c r="CI15" s="58">
        <v>2000</v>
      </c>
      <c r="CJ15" s="59">
        <f t="shared" si="8"/>
        <v>1720</v>
      </c>
      <c r="CK15" s="60">
        <v>150</v>
      </c>
      <c r="CL15" s="43">
        <v>420</v>
      </c>
      <c r="CM15" s="43"/>
      <c r="CN15" s="43">
        <v>1300</v>
      </c>
      <c r="CO15" s="43">
        <f t="shared" si="9"/>
        <v>100</v>
      </c>
      <c r="CP15" s="43">
        <v>2300</v>
      </c>
      <c r="CQ15" s="43">
        <f t="shared" si="10"/>
        <v>110</v>
      </c>
      <c r="CR15" s="61">
        <f t="shared" si="6"/>
        <v>17.692307692307693</v>
      </c>
      <c r="CS15" s="62">
        <v>80</v>
      </c>
      <c r="CT15" s="63">
        <f t="shared" si="7"/>
        <v>86</v>
      </c>
      <c r="CU15" s="64">
        <v>4</v>
      </c>
      <c r="CV15" s="66"/>
      <c r="CW15" s="66"/>
      <c r="CX15" s="66"/>
      <c r="CY15" s="65">
        <v>1200</v>
      </c>
      <c r="CZ15" s="64">
        <v>260</v>
      </c>
      <c r="DA15" s="66">
        <f t="shared" si="11"/>
        <v>21.666666666666668</v>
      </c>
      <c r="DB15" s="64">
        <f t="shared" si="12"/>
        <v>30</v>
      </c>
      <c r="DC15" s="62">
        <v>220</v>
      </c>
      <c r="DD15" s="64">
        <v>220</v>
      </c>
      <c r="DE15" s="62">
        <v>345</v>
      </c>
      <c r="DF15" s="64">
        <v>290</v>
      </c>
      <c r="DG15" s="67"/>
      <c r="DH15" s="67"/>
      <c r="DI15" s="68">
        <v>704</v>
      </c>
      <c r="DJ15" s="69">
        <v>5</v>
      </c>
      <c r="DK15" s="69"/>
      <c r="DL15" s="69">
        <v>5</v>
      </c>
      <c r="DM15" s="51">
        <v>60</v>
      </c>
      <c r="DN15" s="51">
        <f t="shared" si="19"/>
        <v>120</v>
      </c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H15" s="54"/>
      <c r="EI15" s="51"/>
      <c r="EJ15" s="51"/>
      <c r="EK15" s="51"/>
      <c r="EL15" s="51">
        <v>1200</v>
      </c>
      <c r="EM15" s="51">
        <v>2190</v>
      </c>
      <c r="EN15" s="51">
        <v>230</v>
      </c>
    </row>
    <row r="16" spans="1:149" s="71" customFormat="1" ht="29.25" customHeight="1" x14ac:dyDescent="0.25">
      <c r="A16" s="38">
        <v>12</v>
      </c>
      <c r="B16" s="72" t="s">
        <v>119</v>
      </c>
      <c r="C16" s="83">
        <v>120</v>
      </c>
      <c r="D16" s="39">
        <v>20</v>
      </c>
      <c r="E16" s="84">
        <v>1700</v>
      </c>
      <c r="F16" s="39">
        <v>1700</v>
      </c>
      <c r="G16" s="40">
        <f t="shared" si="0"/>
        <v>100</v>
      </c>
      <c r="H16" s="41" t="e">
        <f>F16-#REF!</f>
        <v>#REF!</v>
      </c>
      <c r="I16" s="84">
        <v>1501</v>
      </c>
      <c r="J16" s="39">
        <v>220</v>
      </c>
      <c r="K16" s="42">
        <v>651</v>
      </c>
      <c r="L16" s="38">
        <v>225</v>
      </c>
      <c r="M16" s="38"/>
      <c r="N16" s="84">
        <v>1501</v>
      </c>
      <c r="O16" s="38">
        <v>120</v>
      </c>
      <c r="P16" s="43"/>
      <c r="Q16" s="44">
        <v>1413</v>
      </c>
      <c r="R16" s="43">
        <v>1413</v>
      </c>
      <c r="S16" s="45">
        <f t="shared" si="1"/>
        <v>100</v>
      </c>
      <c r="T16" s="45" t="e">
        <f>R16-#REF!</f>
        <v>#REF!</v>
      </c>
      <c r="U16" s="38">
        <v>350</v>
      </c>
      <c r="V16" s="43">
        <v>400</v>
      </c>
      <c r="W16" s="73"/>
      <c r="X16" s="43"/>
      <c r="Y16" s="43">
        <v>1</v>
      </c>
      <c r="Z16" s="75"/>
      <c r="AA16" s="77"/>
      <c r="AB16" s="75">
        <v>0</v>
      </c>
      <c r="AC16" s="50">
        <v>94</v>
      </c>
      <c r="AD16" s="76">
        <v>20</v>
      </c>
      <c r="AE16" s="76">
        <v>74</v>
      </c>
      <c r="AF16" s="76"/>
      <c r="AG16" s="76"/>
      <c r="AH16" s="38"/>
      <c r="AI16" s="38"/>
      <c r="AJ16" s="42"/>
      <c r="AK16" s="77"/>
      <c r="AL16" s="42"/>
      <c r="AM16" s="38"/>
      <c r="AN16" s="38"/>
      <c r="AO16" s="38"/>
      <c r="AP16" s="38"/>
      <c r="AQ16" s="42">
        <v>200</v>
      </c>
      <c r="AR16" s="38">
        <v>267</v>
      </c>
      <c r="AS16" s="38"/>
      <c r="AT16" s="38"/>
      <c r="AU16" s="38"/>
      <c r="AV16" s="51"/>
      <c r="AW16" s="38"/>
      <c r="AX16" s="77"/>
      <c r="AY16" s="38"/>
      <c r="AZ16" s="77"/>
      <c r="BA16" s="77"/>
      <c r="BB16" s="38">
        <v>280</v>
      </c>
      <c r="BC16" s="38">
        <v>1100</v>
      </c>
      <c r="BD16" s="38"/>
      <c r="BE16" s="38">
        <v>350</v>
      </c>
      <c r="BF16" s="51"/>
      <c r="BG16" s="51"/>
      <c r="BH16" s="53">
        <v>1431</v>
      </c>
      <c r="BI16" s="54">
        <v>1431</v>
      </c>
      <c r="BJ16" s="55">
        <f t="shared" si="13"/>
        <v>100</v>
      </c>
      <c r="BK16" s="55">
        <f t="shared" si="2"/>
        <v>1431</v>
      </c>
      <c r="BL16" s="53">
        <v>590</v>
      </c>
      <c r="BM16" s="54">
        <v>706</v>
      </c>
      <c r="BN16" s="55">
        <f t="shared" si="14"/>
        <v>119.66101694915254</v>
      </c>
      <c r="BO16" s="55">
        <f t="shared" si="3"/>
        <v>706</v>
      </c>
      <c r="BP16" s="53">
        <v>3200</v>
      </c>
      <c r="BQ16" s="54">
        <v>5142</v>
      </c>
      <c r="BR16" s="55">
        <f t="shared" si="15"/>
        <v>160.6875</v>
      </c>
      <c r="BS16" s="55">
        <f t="shared" si="4"/>
        <v>5142</v>
      </c>
      <c r="BT16" s="53">
        <v>5700</v>
      </c>
      <c r="BU16" s="53">
        <v>7580</v>
      </c>
      <c r="BV16" s="54">
        <v>5320</v>
      </c>
      <c r="BW16" s="55">
        <f t="shared" si="16"/>
        <v>70.184696569920845</v>
      </c>
      <c r="BX16" s="54">
        <f t="shared" si="5"/>
        <v>5320</v>
      </c>
      <c r="BY16" s="54"/>
      <c r="BZ16" s="38">
        <v>970</v>
      </c>
      <c r="CA16" s="38">
        <v>998</v>
      </c>
      <c r="CB16" s="56">
        <f t="shared" si="17"/>
        <v>25.894015611448395</v>
      </c>
      <c r="CC16" s="57">
        <f t="shared" si="18"/>
        <v>24.261925411968775</v>
      </c>
      <c r="CD16" s="57">
        <v>23.8</v>
      </c>
      <c r="CE16" s="80">
        <v>500</v>
      </c>
      <c r="CF16" s="43"/>
      <c r="CG16" s="45">
        <v>500</v>
      </c>
      <c r="CH16" s="43">
        <v>480</v>
      </c>
      <c r="CI16" s="58">
        <v>1863</v>
      </c>
      <c r="CJ16" s="59">
        <f t="shared" si="8"/>
        <v>1863</v>
      </c>
      <c r="CK16" s="60">
        <v>311</v>
      </c>
      <c r="CL16" s="43">
        <v>210</v>
      </c>
      <c r="CM16" s="43"/>
      <c r="CN16" s="43">
        <v>1653</v>
      </c>
      <c r="CO16" s="43">
        <f t="shared" si="9"/>
        <v>0</v>
      </c>
      <c r="CP16" s="43">
        <v>3246</v>
      </c>
      <c r="CQ16" s="43">
        <f t="shared" si="10"/>
        <v>0</v>
      </c>
      <c r="CR16" s="61">
        <f t="shared" si="6"/>
        <v>19.637023593466424</v>
      </c>
      <c r="CS16" s="62">
        <v>42</v>
      </c>
      <c r="CT16" s="62">
        <f t="shared" si="7"/>
        <v>100</v>
      </c>
      <c r="CU16" s="64">
        <v>4</v>
      </c>
      <c r="CV16" s="64">
        <v>355</v>
      </c>
      <c r="CW16" s="64">
        <v>350</v>
      </c>
      <c r="CX16" s="64">
        <f>CW16/CV16*100</f>
        <v>98.591549295774655</v>
      </c>
      <c r="CY16" s="65">
        <v>1700</v>
      </c>
      <c r="CZ16" s="64">
        <v>380</v>
      </c>
      <c r="DA16" s="66">
        <f t="shared" si="11"/>
        <v>22.352941176470591</v>
      </c>
      <c r="DB16" s="64">
        <f t="shared" si="12"/>
        <v>0</v>
      </c>
      <c r="DC16" s="62">
        <v>110</v>
      </c>
      <c r="DD16" s="64">
        <v>110</v>
      </c>
      <c r="DE16" s="62">
        <v>325</v>
      </c>
      <c r="DF16" s="64">
        <v>400</v>
      </c>
      <c r="DG16" s="67">
        <v>25</v>
      </c>
      <c r="DH16" s="67"/>
      <c r="DI16" s="68">
        <v>1153</v>
      </c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H16" s="54"/>
      <c r="EI16" s="51"/>
      <c r="EJ16" s="51"/>
      <c r="EK16" s="51"/>
      <c r="EL16" s="51">
        <v>1653</v>
      </c>
      <c r="EM16" s="51">
        <v>3246</v>
      </c>
      <c r="EN16" s="51">
        <v>380</v>
      </c>
    </row>
    <row r="17" spans="1:144" s="71" customFormat="1" ht="29.25" customHeight="1" x14ac:dyDescent="0.25">
      <c r="A17" s="38">
        <v>13</v>
      </c>
      <c r="B17" s="72" t="s">
        <v>120</v>
      </c>
      <c r="C17" s="39">
        <v>120</v>
      </c>
      <c r="D17" s="40"/>
      <c r="E17" s="41">
        <v>450</v>
      </c>
      <c r="F17" s="40">
        <v>450</v>
      </c>
      <c r="G17" s="40">
        <f t="shared" si="0"/>
        <v>100</v>
      </c>
      <c r="H17" s="41" t="e">
        <f>F17-#REF!</f>
        <v>#REF!</v>
      </c>
      <c r="I17" s="41">
        <v>140</v>
      </c>
      <c r="J17" s="40">
        <v>140</v>
      </c>
      <c r="K17" s="42">
        <v>261</v>
      </c>
      <c r="L17" s="38">
        <v>100</v>
      </c>
      <c r="M17" s="38"/>
      <c r="N17" s="41">
        <v>140</v>
      </c>
      <c r="O17" s="38"/>
      <c r="P17" s="43"/>
      <c r="Q17" s="44">
        <v>320</v>
      </c>
      <c r="R17" s="43">
        <v>320</v>
      </c>
      <c r="S17" s="45">
        <f t="shared" si="1"/>
        <v>100</v>
      </c>
      <c r="T17" s="45" t="e">
        <f>R17-#REF!</f>
        <v>#REF!</v>
      </c>
      <c r="U17" s="38"/>
      <c r="V17" s="43"/>
      <c r="W17" s="73"/>
      <c r="X17" s="43"/>
      <c r="Y17" s="43"/>
      <c r="Z17" s="75"/>
      <c r="AA17" s="77"/>
      <c r="AB17" s="75">
        <v>19</v>
      </c>
      <c r="AC17" s="50">
        <v>19</v>
      </c>
      <c r="AD17" s="76"/>
      <c r="AE17" s="76"/>
      <c r="AF17" s="76">
        <v>19</v>
      </c>
      <c r="AG17" s="76"/>
      <c r="AH17" s="38"/>
      <c r="AI17" s="38"/>
      <c r="AJ17" s="42">
        <v>10</v>
      </c>
      <c r="AK17" s="38">
        <v>10</v>
      </c>
      <c r="AL17" s="42"/>
      <c r="AM17" s="38"/>
      <c r="AN17" s="38"/>
      <c r="AO17" s="38"/>
      <c r="AP17" s="38"/>
      <c r="AQ17" s="42">
        <v>50</v>
      </c>
      <c r="AR17" s="38">
        <v>80</v>
      </c>
      <c r="AS17" s="38"/>
      <c r="AT17" s="77"/>
      <c r="AU17" s="77"/>
      <c r="AV17" s="51"/>
      <c r="AW17" s="51"/>
      <c r="AX17" s="51"/>
      <c r="AY17" s="51"/>
      <c r="AZ17" s="51"/>
      <c r="BA17" s="51"/>
      <c r="BB17" s="38">
        <v>200</v>
      </c>
      <c r="BC17" s="38">
        <v>150</v>
      </c>
      <c r="BD17" s="38"/>
      <c r="BE17" s="38"/>
      <c r="BF17" s="51"/>
      <c r="BG17" s="51"/>
      <c r="BH17" s="53">
        <v>140</v>
      </c>
      <c r="BI17" s="54">
        <v>140</v>
      </c>
      <c r="BJ17" s="55">
        <f t="shared" si="13"/>
        <v>100</v>
      </c>
      <c r="BK17" s="55">
        <f t="shared" si="2"/>
        <v>140</v>
      </c>
      <c r="BL17" s="53">
        <v>280</v>
      </c>
      <c r="BM17" s="54">
        <v>280</v>
      </c>
      <c r="BN17" s="55">
        <f t="shared" si="14"/>
        <v>100</v>
      </c>
      <c r="BO17" s="55">
        <f t="shared" si="3"/>
        <v>280</v>
      </c>
      <c r="BP17" s="53"/>
      <c r="BQ17" s="54">
        <v>1800</v>
      </c>
      <c r="BR17" s="55"/>
      <c r="BS17" s="55">
        <f t="shared" si="4"/>
        <v>1800</v>
      </c>
      <c r="BT17" s="53">
        <v>630</v>
      </c>
      <c r="BU17" s="53">
        <v>850</v>
      </c>
      <c r="BV17" s="54">
        <v>850</v>
      </c>
      <c r="BW17" s="55">
        <f t="shared" si="16"/>
        <v>100</v>
      </c>
      <c r="BX17" s="54">
        <f t="shared" si="5"/>
        <v>850</v>
      </c>
      <c r="BY17" s="54"/>
      <c r="BZ17" s="85">
        <v>100</v>
      </c>
      <c r="CA17" s="85">
        <v>100</v>
      </c>
      <c r="CB17" s="56">
        <f t="shared" si="17"/>
        <v>35.780229261678784</v>
      </c>
      <c r="CC17" s="57">
        <f t="shared" si="18"/>
        <v>35.436336743498089</v>
      </c>
      <c r="CD17" s="57">
        <v>22.4</v>
      </c>
      <c r="CE17" s="80">
        <v>100</v>
      </c>
      <c r="CF17" s="43">
        <v>2</v>
      </c>
      <c r="CG17" s="45">
        <v>100</v>
      </c>
      <c r="CH17" s="80">
        <v>100</v>
      </c>
      <c r="CI17" s="58">
        <v>520</v>
      </c>
      <c r="CJ17" s="59">
        <f t="shared" si="8"/>
        <v>415</v>
      </c>
      <c r="CK17" s="60"/>
      <c r="CL17" s="43">
        <v>50</v>
      </c>
      <c r="CM17" s="43"/>
      <c r="CN17" s="43">
        <v>365</v>
      </c>
      <c r="CO17" s="43">
        <f t="shared" si="9"/>
        <v>0</v>
      </c>
      <c r="CP17" s="43">
        <v>1000</v>
      </c>
      <c r="CQ17" s="43">
        <f t="shared" si="10"/>
        <v>0</v>
      </c>
      <c r="CR17" s="61">
        <f t="shared" si="6"/>
        <v>27.397260273972602</v>
      </c>
      <c r="CS17" s="62">
        <v>14</v>
      </c>
      <c r="CT17" s="63">
        <f t="shared" si="7"/>
        <v>79.807692307692307</v>
      </c>
      <c r="CU17" s="64">
        <v>0</v>
      </c>
      <c r="CV17" s="66"/>
      <c r="CW17" s="66"/>
      <c r="CX17" s="64"/>
      <c r="CY17" s="65">
        <v>350</v>
      </c>
      <c r="CZ17" s="64">
        <v>290</v>
      </c>
      <c r="DA17" s="66">
        <f t="shared" si="11"/>
        <v>82.857142857142861</v>
      </c>
      <c r="DB17" s="64">
        <f t="shared" si="12"/>
        <v>40</v>
      </c>
      <c r="DC17" s="62">
        <v>57</v>
      </c>
      <c r="DD17" s="64">
        <v>60</v>
      </c>
      <c r="DE17" s="62">
        <v>80</v>
      </c>
      <c r="DF17" s="64">
        <v>145</v>
      </c>
      <c r="DG17" s="67"/>
      <c r="DH17" s="67"/>
      <c r="DI17" s="68">
        <v>244</v>
      </c>
      <c r="DJ17" s="69">
        <v>10</v>
      </c>
      <c r="DK17" s="69"/>
      <c r="DL17" s="69">
        <v>10</v>
      </c>
      <c r="DM17" s="51">
        <v>100</v>
      </c>
      <c r="DN17" s="51">
        <f>DM17/DL17*10</f>
        <v>100</v>
      </c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H17" s="54"/>
      <c r="EI17" s="51"/>
      <c r="EJ17" s="51"/>
      <c r="EK17" s="51"/>
      <c r="EL17" s="51">
        <v>365</v>
      </c>
      <c r="EM17" s="51">
        <v>1000</v>
      </c>
      <c r="EN17" s="51">
        <v>250</v>
      </c>
    </row>
    <row r="18" spans="1:144" s="71" customFormat="1" ht="29.25" customHeight="1" x14ac:dyDescent="0.25">
      <c r="A18" s="38">
        <v>14</v>
      </c>
      <c r="B18" s="72" t="s">
        <v>121</v>
      </c>
      <c r="C18" s="39">
        <v>335</v>
      </c>
      <c r="D18" s="40"/>
      <c r="E18" s="41">
        <v>1500</v>
      </c>
      <c r="F18" s="40">
        <v>1500</v>
      </c>
      <c r="G18" s="40">
        <f t="shared" si="0"/>
        <v>100</v>
      </c>
      <c r="H18" s="41" t="e">
        <f>F18-#REF!</f>
        <v>#REF!</v>
      </c>
      <c r="I18" s="41">
        <v>2439</v>
      </c>
      <c r="J18" s="40">
        <v>905</v>
      </c>
      <c r="K18" s="42">
        <v>485</v>
      </c>
      <c r="L18" s="38"/>
      <c r="M18" s="38"/>
      <c r="N18" s="41">
        <v>2439</v>
      </c>
      <c r="O18" s="38"/>
      <c r="P18" s="43"/>
      <c r="Q18" s="44">
        <v>1355</v>
      </c>
      <c r="R18" s="43">
        <v>1355</v>
      </c>
      <c r="S18" s="45">
        <f t="shared" si="1"/>
        <v>100</v>
      </c>
      <c r="T18" s="45" t="e">
        <f>R18-#REF!</f>
        <v>#REF!</v>
      </c>
      <c r="U18" s="38"/>
      <c r="V18" s="43"/>
      <c r="W18" s="73"/>
      <c r="X18" s="43"/>
      <c r="Y18" s="43">
        <v>5</v>
      </c>
      <c r="Z18" s="75"/>
      <c r="AA18" s="38"/>
      <c r="AB18" s="75">
        <v>90</v>
      </c>
      <c r="AC18" s="50">
        <v>90</v>
      </c>
      <c r="AD18" s="76">
        <v>90</v>
      </c>
      <c r="AE18" s="76"/>
      <c r="AF18" s="76"/>
      <c r="AG18" s="76"/>
      <c r="AH18" s="38"/>
      <c r="AI18" s="38"/>
      <c r="AJ18" s="42">
        <v>5</v>
      </c>
      <c r="AK18" s="38">
        <v>5</v>
      </c>
      <c r="AL18" s="42"/>
      <c r="AM18" s="38"/>
      <c r="AN18" s="38"/>
      <c r="AO18" s="38"/>
      <c r="AP18" s="38"/>
      <c r="AQ18" s="42">
        <v>600</v>
      </c>
      <c r="AR18" s="38">
        <v>441</v>
      </c>
      <c r="AS18" s="38"/>
      <c r="AT18" s="38"/>
      <c r="AU18" s="38"/>
      <c r="AV18" s="51"/>
      <c r="AW18" s="51"/>
      <c r="AX18" s="51"/>
      <c r="AY18" s="51"/>
      <c r="AZ18" s="51"/>
      <c r="BA18" s="51"/>
      <c r="BB18" s="38">
        <v>145</v>
      </c>
      <c r="BC18" s="38">
        <v>165</v>
      </c>
      <c r="BD18" s="38"/>
      <c r="BE18" s="38"/>
      <c r="BF18" s="51">
        <v>5</v>
      </c>
      <c r="BG18" s="51"/>
      <c r="BH18" s="53">
        <v>2359</v>
      </c>
      <c r="BI18" s="54">
        <v>2359</v>
      </c>
      <c r="BJ18" s="55">
        <f t="shared" si="13"/>
        <v>100</v>
      </c>
      <c r="BK18" s="55">
        <f t="shared" si="2"/>
        <v>2359</v>
      </c>
      <c r="BL18" s="53">
        <v>680</v>
      </c>
      <c r="BM18" s="54">
        <v>750</v>
      </c>
      <c r="BN18" s="55">
        <f t="shared" si="14"/>
        <v>110.29411764705883</v>
      </c>
      <c r="BO18" s="55">
        <f t="shared" si="3"/>
        <v>750</v>
      </c>
      <c r="BP18" s="53">
        <v>1300</v>
      </c>
      <c r="BQ18" s="54">
        <v>1385</v>
      </c>
      <c r="BR18" s="55">
        <f t="shared" si="15"/>
        <v>106.53846153846153</v>
      </c>
      <c r="BS18" s="55">
        <f t="shared" si="4"/>
        <v>1385</v>
      </c>
      <c r="BT18" s="53">
        <v>2800</v>
      </c>
      <c r="BU18" s="53">
        <v>3700</v>
      </c>
      <c r="BV18" s="54">
        <v>3817</v>
      </c>
      <c r="BW18" s="55">
        <f>BV18/BU18*100</f>
        <v>103.16216216216216</v>
      </c>
      <c r="BX18" s="54">
        <f t="shared" si="5"/>
        <v>3817</v>
      </c>
      <c r="BY18" s="54">
        <v>677</v>
      </c>
      <c r="BZ18" s="38">
        <v>69</v>
      </c>
      <c r="CA18" s="38">
        <v>102</v>
      </c>
      <c r="CB18" s="56">
        <f t="shared" si="17"/>
        <v>25.194503111711867</v>
      </c>
      <c r="CC18" s="57">
        <f t="shared" si="18"/>
        <v>24.534404832305484</v>
      </c>
      <c r="CD18" s="57">
        <v>22</v>
      </c>
      <c r="CE18" s="80">
        <v>500</v>
      </c>
      <c r="CF18" s="43">
        <v>2</v>
      </c>
      <c r="CG18" s="45">
        <v>500</v>
      </c>
      <c r="CH18" s="80">
        <v>500</v>
      </c>
      <c r="CI18" s="58">
        <v>1800</v>
      </c>
      <c r="CJ18" s="59">
        <f t="shared" si="8"/>
        <v>1554</v>
      </c>
      <c r="CK18" s="86"/>
      <c r="CL18" s="43">
        <v>87</v>
      </c>
      <c r="CM18" s="43"/>
      <c r="CN18" s="43">
        <v>1467</v>
      </c>
      <c r="CO18" s="43">
        <f t="shared" si="9"/>
        <v>100</v>
      </c>
      <c r="CP18" s="43">
        <v>2200</v>
      </c>
      <c r="CQ18" s="43">
        <f t="shared" si="10"/>
        <v>34</v>
      </c>
      <c r="CR18" s="61">
        <f t="shared" si="6"/>
        <v>14.99659168370825</v>
      </c>
      <c r="CS18" s="62">
        <v>35</v>
      </c>
      <c r="CT18" s="63">
        <f t="shared" si="7"/>
        <v>86.333333333333329</v>
      </c>
      <c r="CU18" s="64">
        <v>4</v>
      </c>
      <c r="CV18" s="64"/>
      <c r="CW18" s="64"/>
      <c r="CX18" s="64"/>
      <c r="CY18" s="65">
        <v>1500</v>
      </c>
      <c r="CZ18" s="64">
        <v>580</v>
      </c>
      <c r="DA18" s="66">
        <f t="shared" si="11"/>
        <v>38.666666666666664</v>
      </c>
      <c r="DB18" s="64">
        <f t="shared" si="12"/>
        <v>28</v>
      </c>
      <c r="DC18" s="62">
        <v>110</v>
      </c>
      <c r="DD18" s="64">
        <v>110</v>
      </c>
      <c r="DE18" s="62">
        <v>337</v>
      </c>
      <c r="DF18" s="64">
        <v>310</v>
      </c>
      <c r="DG18" s="67"/>
      <c r="DH18" s="67"/>
      <c r="DI18" s="68">
        <v>534</v>
      </c>
      <c r="DJ18" s="69">
        <v>20</v>
      </c>
      <c r="DK18" s="51"/>
      <c r="DL18" s="69">
        <v>20</v>
      </c>
      <c r="DM18" s="51">
        <v>300</v>
      </c>
      <c r="DN18" s="51">
        <f>DM18/DL18*10</f>
        <v>150</v>
      </c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H18" s="54"/>
      <c r="EI18" s="51"/>
      <c r="EJ18" s="51"/>
      <c r="EK18" s="51"/>
      <c r="EL18" s="51">
        <v>1367</v>
      </c>
      <c r="EM18" s="51">
        <v>2166</v>
      </c>
      <c r="EN18" s="51">
        <v>552</v>
      </c>
    </row>
    <row r="19" spans="1:144" s="71" customFormat="1" ht="29.25" customHeight="1" x14ac:dyDescent="0.25">
      <c r="A19" s="38">
        <v>15</v>
      </c>
      <c r="B19" s="72" t="s">
        <v>122</v>
      </c>
      <c r="C19" s="39">
        <v>50</v>
      </c>
      <c r="D19" s="40"/>
      <c r="E19" s="41">
        <v>260</v>
      </c>
      <c r="F19" s="40">
        <v>260</v>
      </c>
      <c r="G19" s="40">
        <f t="shared" si="0"/>
        <v>100</v>
      </c>
      <c r="H19" s="41" t="e">
        <f>F19-#REF!</f>
        <v>#REF!</v>
      </c>
      <c r="I19" s="41">
        <v>352</v>
      </c>
      <c r="J19" s="40">
        <v>352</v>
      </c>
      <c r="K19" s="42">
        <v>67</v>
      </c>
      <c r="L19" s="38">
        <v>67</v>
      </c>
      <c r="M19" s="38"/>
      <c r="N19" s="41">
        <v>352</v>
      </c>
      <c r="O19" s="38"/>
      <c r="P19" s="43"/>
      <c r="Q19" s="44">
        <v>220</v>
      </c>
      <c r="R19" s="43">
        <v>220</v>
      </c>
      <c r="S19" s="45">
        <f t="shared" si="1"/>
        <v>100</v>
      </c>
      <c r="T19" s="45" t="e">
        <f>R19-#REF!</f>
        <v>#REF!</v>
      </c>
      <c r="U19" s="38"/>
      <c r="V19" s="43"/>
      <c r="W19" s="73"/>
      <c r="X19" s="43"/>
      <c r="Y19" s="43"/>
      <c r="Z19" s="75"/>
      <c r="AA19" s="38"/>
      <c r="AB19" s="75">
        <v>113</v>
      </c>
      <c r="AC19" s="50">
        <v>70</v>
      </c>
      <c r="AD19" s="76"/>
      <c r="AE19" s="76"/>
      <c r="AF19" s="76">
        <v>70</v>
      </c>
      <c r="AG19" s="76"/>
      <c r="AH19" s="38"/>
      <c r="AI19" s="38"/>
      <c r="AJ19" s="42"/>
      <c r="AK19" s="38"/>
      <c r="AL19" s="42"/>
      <c r="AM19" s="38"/>
      <c r="AN19" s="38"/>
      <c r="AO19" s="38"/>
      <c r="AP19" s="38"/>
      <c r="AQ19" s="42">
        <v>50</v>
      </c>
      <c r="AR19" s="38">
        <v>50</v>
      </c>
      <c r="AS19" s="38"/>
      <c r="AT19" s="38"/>
      <c r="AU19" s="38"/>
      <c r="AV19" s="51"/>
      <c r="AW19" s="51"/>
      <c r="AX19" s="51"/>
      <c r="AY19" s="51"/>
      <c r="AZ19" s="51"/>
      <c r="BA19" s="51"/>
      <c r="BB19" s="38"/>
      <c r="BC19" s="38"/>
      <c r="BD19" s="38"/>
      <c r="BE19" s="38"/>
      <c r="BF19" s="51"/>
      <c r="BG19" s="51"/>
      <c r="BH19" s="53">
        <v>352</v>
      </c>
      <c r="BI19" s="54">
        <v>352</v>
      </c>
      <c r="BJ19" s="55">
        <f t="shared" si="13"/>
        <v>100</v>
      </c>
      <c r="BK19" s="55">
        <f t="shared" si="2"/>
        <v>352</v>
      </c>
      <c r="BL19" s="53">
        <v>280</v>
      </c>
      <c r="BM19" s="54">
        <v>282</v>
      </c>
      <c r="BN19" s="55">
        <f t="shared" si="14"/>
        <v>100.71428571428571</v>
      </c>
      <c r="BO19" s="55">
        <f t="shared" si="3"/>
        <v>282</v>
      </c>
      <c r="BP19" s="53">
        <v>400</v>
      </c>
      <c r="BQ19" s="54">
        <v>406</v>
      </c>
      <c r="BR19" s="55">
        <f t="shared" si="15"/>
        <v>101.49999999999999</v>
      </c>
      <c r="BS19" s="55">
        <f t="shared" si="4"/>
        <v>406</v>
      </c>
      <c r="BT19" s="53">
        <v>1800</v>
      </c>
      <c r="BU19" s="53">
        <v>2400</v>
      </c>
      <c r="BV19" s="54">
        <v>2888</v>
      </c>
      <c r="BW19" s="55">
        <f t="shared" si="16"/>
        <v>120.33333333333334</v>
      </c>
      <c r="BX19" s="54">
        <f t="shared" si="5"/>
        <v>2888</v>
      </c>
      <c r="BY19" s="54"/>
      <c r="BZ19" s="38"/>
      <c r="CA19" s="38"/>
      <c r="CB19" s="56">
        <f t="shared" si="17"/>
        <v>30.644726301735648</v>
      </c>
      <c r="CC19" s="57">
        <f t="shared" si="18"/>
        <v>29.819759679572762</v>
      </c>
      <c r="CD19" s="57">
        <v>16.8</v>
      </c>
      <c r="CE19" s="80">
        <v>63</v>
      </c>
      <c r="CF19" s="43">
        <v>1</v>
      </c>
      <c r="CG19" s="45">
        <v>60</v>
      </c>
      <c r="CH19" s="80">
        <v>63</v>
      </c>
      <c r="CI19" s="58">
        <v>287</v>
      </c>
      <c r="CJ19" s="59">
        <f t="shared" si="8"/>
        <v>175</v>
      </c>
      <c r="CK19" s="87"/>
      <c r="CL19" s="43">
        <v>40</v>
      </c>
      <c r="CM19" s="43"/>
      <c r="CN19" s="43">
        <v>135</v>
      </c>
      <c r="CO19" s="43">
        <f t="shared" si="9"/>
        <v>11</v>
      </c>
      <c r="CP19" s="43">
        <v>310</v>
      </c>
      <c r="CQ19" s="43">
        <f t="shared" si="10"/>
        <v>25</v>
      </c>
      <c r="CR19" s="61">
        <f t="shared" si="6"/>
        <v>22.962962962962962</v>
      </c>
      <c r="CS19" s="62"/>
      <c r="CT19" s="63">
        <f t="shared" si="7"/>
        <v>60.975609756097562</v>
      </c>
      <c r="CU19" s="88">
        <v>1</v>
      </c>
      <c r="CV19" s="66"/>
      <c r="CW19" s="66"/>
      <c r="CX19" s="64"/>
      <c r="CY19" s="65">
        <v>300</v>
      </c>
      <c r="CZ19" s="64">
        <v>20</v>
      </c>
      <c r="DA19" s="66">
        <f t="shared" si="11"/>
        <v>6.666666666666667</v>
      </c>
      <c r="DB19" s="64">
        <f t="shared" si="12"/>
        <v>5</v>
      </c>
      <c r="DC19" s="62">
        <v>12</v>
      </c>
      <c r="DD19" s="64"/>
      <c r="DE19" s="62">
        <v>70</v>
      </c>
      <c r="DF19" s="64"/>
      <c r="DG19" s="67"/>
      <c r="DH19" s="67"/>
      <c r="DI19" s="68">
        <v>214</v>
      </c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H19" s="54"/>
      <c r="EI19" s="51"/>
      <c r="EJ19" s="51"/>
      <c r="EK19" s="51"/>
      <c r="EL19" s="51">
        <v>124</v>
      </c>
      <c r="EM19" s="51">
        <v>285</v>
      </c>
      <c r="EN19" s="51">
        <v>15</v>
      </c>
    </row>
    <row r="20" spans="1:144" s="71" customFormat="1" ht="29.25" customHeight="1" x14ac:dyDescent="0.25">
      <c r="A20" s="38">
        <v>16</v>
      </c>
      <c r="B20" s="72" t="s">
        <v>123</v>
      </c>
      <c r="C20" s="39"/>
      <c r="D20" s="40"/>
      <c r="E20" s="41">
        <v>385</v>
      </c>
      <c r="F20" s="40">
        <v>385</v>
      </c>
      <c r="G20" s="40">
        <f t="shared" si="0"/>
        <v>100</v>
      </c>
      <c r="H20" s="41" t="e">
        <f>F20-#REF!</f>
        <v>#REF!</v>
      </c>
      <c r="I20" s="41">
        <v>122</v>
      </c>
      <c r="J20" s="40">
        <v>122</v>
      </c>
      <c r="K20" s="42">
        <v>96</v>
      </c>
      <c r="L20" s="38">
        <v>40</v>
      </c>
      <c r="M20" s="38"/>
      <c r="N20" s="41">
        <v>122</v>
      </c>
      <c r="O20" s="38"/>
      <c r="P20" s="38"/>
      <c r="Q20" s="44">
        <v>154</v>
      </c>
      <c r="R20" s="43">
        <v>154</v>
      </c>
      <c r="S20" s="45">
        <f t="shared" si="1"/>
        <v>100</v>
      </c>
      <c r="T20" s="45" t="e">
        <f>R20-#REF!</f>
        <v>#REF!</v>
      </c>
      <c r="U20" s="38"/>
      <c r="V20" s="43"/>
      <c r="W20" s="73"/>
      <c r="X20" s="43"/>
      <c r="Y20" s="43"/>
      <c r="Z20" s="75"/>
      <c r="AA20" s="38"/>
      <c r="AB20" s="75">
        <v>130</v>
      </c>
      <c r="AC20" s="82">
        <v>150</v>
      </c>
      <c r="AD20" s="76">
        <v>20</v>
      </c>
      <c r="AE20" s="76"/>
      <c r="AF20" s="76">
        <v>130</v>
      </c>
      <c r="AG20" s="76"/>
      <c r="AH20" s="38"/>
      <c r="AI20" s="38"/>
      <c r="AJ20" s="42"/>
      <c r="AK20" s="38"/>
      <c r="AL20" s="42"/>
      <c r="AM20" s="38"/>
      <c r="AN20" s="38"/>
      <c r="AO20" s="38"/>
      <c r="AP20" s="38"/>
      <c r="AQ20" s="42">
        <v>50</v>
      </c>
      <c r="AR20" s="38">
        <v>48</v>
      </c>
      <c r="AS20" s="38"/>
      <c r="AT20" s="38"/>
      <c r="AU20" s="38"/>
      <c r="AV20" s="51"/>
      <c r="AW20" s="51"/>
      <c r="AX20" s="52"/>
      <c r="AY20" s="51"/>
      <c r="AZ20" s="51"/>
      <c r="BA20" s="51"/>
      <c r="BB20" s="38"/>
      <c r="BC20" s="38">
        <v>67</v>
      </c>
      <c r="BD20" s="38"/>
      <c r="BE20" s="38"/>
      <c r="BF20" s="51"/>
      <c r="BG20" s="51"/>
      <c r="BH20" s="53">
        <v>122</v>
      </c>
      <c r="BI20" s="54">
        <v>122</v>
      </c>
      <c r="BJ20" s="55">
        <f t="shared" si="13"/>
        <v>100</v>
      </c>
      <c r="BK20" s="55">
        <f t="shared" si="2"/>
        <v>122</v>
      </c>
      <c r="BL20" s="53">
        <v>280</v>
      </c>
      <c r="BM20" s="54">
        <v>201</v>
      </c>
      <c r="BN20" s="55">
        <f t="shared" si="14"/>
        <v>71.785714285714292</v>
      </c>
      <c r="BO20" s="55">
        <f t="shared" si="3"/>
        <v>201</v>
      </c>
      <c r="BP20" s="53"/>
      <c r="BQ20" s="54"/>
      <c r="BR20" s="55"/>
      <c r="BS20" s="55">
        <f t="shared" si="4"/>
        <v>0</v>
      </c>
      <c r="BT20" s="53">
        <v>1200</v>
      </c>
      <c r="BU20" s="53">
        <v>1500</v>
      </c>
      <c r="BV20" s="54">
        <v>1960</v>
      </c>
      <c r="BW20" s="55">
        <f t="shared" si="16"/>
        <v>130.66666666666666</v>
      </c>
      <c r="BX20" s="54">
        <f t="shared" si="5"/>
        <v>1960</v>
      </c>
      <c r="BY20" s="54"/>
      <c r="BZ20" s="38">
        <v>63</v>
      </c>
      <c r="CA20" s="38">
        <v>74</v>
      </c>
      <c r="CB20" s="56">
        <f t="shared" si="17"/>
        <v>15.373989954138459</v>
      </c>
      <c r="CC20" s="57">
        <f t="shared" si="18"/>
        <v>14.148394846036252</v>
      </c>
      <c r="CD20" s="57">
        <v>4.9000000000000004</v>
      </c>
      <c r="CE20" s="80">
        <v>100</v>
      </c>
      <c r="CF20" s="43"/>
      <c r="CG20" s="45">
        <v>100</v>
      </c>
      <c r="CH20" s="80">
        <v>100</v>
      </c>
      <c r="CI20" s="58">
        <v>355</v>
      </c>
      <c r="CJ20" s="59">
        <f t="shared" si="8"/>
        <v>299</v>
      </c>
      <c r="CK20" s="87"/>
      <c r="CL20" s="43">
        <v>195</v>
      </c>
      <c r="CM20" s="43"/>
      <c r="CN20" s="43">
        <v>104</v>
      </c>
      <c r="CO20" s="43">
        <f t="shared" si="9"/>
        <v>0</v>
      </c>
      <c r="CP20" s="43">
        <v>191</v>
      </c>
      <c r="CQ20" s="43">
        <f t="shared" si="10"/>
        <v>0</v>
      </c>
      <c r="CR20" s="61">
        <f t="shared" si="6"/>
        <v>18.365384615384613</v>
      </c>
      <c r="CS20" s="62"/>
      <c r="CT20" s="63">
        <f t="shared" si="7"/>
        <v>84.225352112676049</v>
      </c>
      <c r="CU20" s="64"/>
      <c r="CV20" s="66"/>
      <c r="CW20" s="66"/>
      <c r="CX20" s="64"/>
      <c r="CY20" s="65">
        <v>280</v>
      </c>
      <c r="CZ20" s="65">
        <v>68</v>
      </c>
      <c r="DA20" s="66">
        <f t="shared" si="11"/>
        <v>24.285714285714285</v>
      </c>
      <c r="DB20" s="64">
        <f t="shared" si="12"/>
        <v>0</v>
      </c>
      <c r="DC20" s="62">
        <v>22</v>
      </c>
      <c r="DD20" s="89"/>
      <c r="DE20" s="62">
        <v>40</v>
      </c>
      <c r="DF20" s="64"/>
      <c r="DG20" s="67"/>
      <c r="DH20" s="67"/>
      <c r="DI20" s="68">
        <v>241</v>
      </c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H20" s="54"/>
      <c r="EI20" s="51"/>
      <c r="EJ20" s="51"/>
      <c r="EK20" s="51"/>
      <c r="EL20" s="51">
        <v>104</v>
      </c>
      <c r="EM20" s="51">
        <v>191</v>
      </c>
      <c r="EN20" s="51">
        <v>68</v>
      </c>
    </row>
    <row r="21" spans="1:144" s="71" customFormat="1" ht="29.25" customHeight="1" x14ac:dyDescent="0.25">
      <c r="A21" s="38">
        <v>17</v>
      </c>
      <c r="B21" s="90" t="s">
        <v>124</v>
      </c>
      <c r="C21" s="39"/>
      <c r="D21" s="40"/>
      <c r="E21" s="41">
        <v>100</v>
      </c>
      <c r="F21" s="40">
        <v>100</v>
      </c>
      <c r="G21" s="40">
        <f t="shared" si="0"/>
        <v>100</v>
      </c>
      <c r="H21" s="41" t="e">
        <f>F21-#REF!</f>
        <v>#REF!</v>
      </c>
      <c r="I21" s="41">
        <v>0</v>
      </c>
      <c r="J21" s="40"/>
      <c r="K21" s="42">
        <v>0</v>
      </c>
      <c r="L21" s="38"/>
      <c r="M21" s="38"/>
      <c r="N21" s="41">
        <v>0</v>
      </c>
      <c r="O21" s="38"/>
      <c r="P21" s="38"/>
      <c r="Q21" s="44">
        <v>100</v>
      </c>
      <c r="R21" s="43">
        <v>100</v>
      </c>
      <c r="S21" s="45">
        <f t="shared" si="1"/>
        <v>100</v>
      </c>
      <c r="T21" s="45" t="e">
        <f>R21-#REF!</f>
        <v>#REF!</v>
      </c>
      <c r="U21" s="38"/>
      <c r="V21" s="43"/>
      <c r="W21" s="73"/>
      <c r="X21" s="43"/>
      <c r="Y21" s="43"/>
      <c r="Z21" s="75"/>
      <c r="AA21" s="38"/>
      <c r="AB21" s="75">
        <v>0</v>
      </c>
      <c r="AC21" s="50"/>
      <c r="AD21" s="76"/>
      <c r="AE21" s="76"/>
      <c r="AF21" s="76"/>
      <c r="AG21" s="76"/>
      <c r="AH21" s="38"/>
      <c r="AI21" s="38"/>
      <c r="AJ21" s="42"/>
      <c r="AK21" s="38"/>
      <c r="AL21" s="42"/>
      <c r="AM21" s="38"/>
      <c r="AN21" s="38"/>
      <c r="AO21" s="38"/>
      <c r="AP21" s="38"/>
      <c r="AQ21" s="42">
        <v>0</v>
      </c>
      <c r="AR21" s="77"/>
      <c r="AS21" s="38"/>
      <c r="AT21" s="38"/>
      <c r="AU21" s="38"/>
      <c r="AV21" s="51"/>
      <c r="AW21" s="51"/>
      <c r="AX21" s="51"/>
      <c r="AY21" s="51"/>
      <c r="AZ21" s="51"/>
      <c r="BA21" s="51"/>
      <c r="BB21" s="38"/>
      <c r="BC21" s="38"/>
      <c r="BD21" s="38"/>
      <c r="BE21" s="38"/>
      <c r="BF21" s="51"/>
      <c r="BG21" s="51"/>
      <c r="BH21" s="53"/>
      <c r="BI21" s="54"/>
      <c r="BJ21" s="55"/>
      <c r="BK21" s="55">
        <f t="shared" si="2"/>
        <v>0</v>
      </c>
      <c r="BL21" s="53"/>
      <c r="BM21" s="54"/>
      <c r="BN21" s="55"/>
      <c r="BO21" s="55">
        <f t="shared" si="3"/>
        <v>0</v>
      </c>
      <c r="BP21" s="53"/>
      <c r="BQ21" s="54"/>
      <c r="BR21" s="55"/>
      <c r="BS21" s="55">
        <f t="shared" si="4"/>
        <v>0</v>
      </c>
      <c r="BT21" s="53"/>
      <c r="BU21" s="53"/>
      <c r="BV21" s="54"/>
      <c r="BW21" s="55"/>
      <c r="BX21" s="54">
        <f t="shared" si="5"/>
        <v>0</v>
      </c>
      <c r="BY21" s="54"/>
      <c r="BZ21" s="38">
        <v>100</v>
      </c>
      <c r="CA21" s="38">
        <v>150</v>
      </c>
      <c r="CB21" s="56"/>
      <c r="CC21" s="57"/>
      <c r="CD21" s="57"/>
      <c r="CE21" s="43"/>
      <c r="CF21" s="43"/>
      <c r="CG21" s="45"/>
      <c r="CH21" s="43"/>
      <c r="CI21" s="58">
        <v>100</v>
      </c>
      <c r="CJ21" s="59">
        <f t="shared" si="8"/>
        <v>100</v>
      </c>
      <c r="CK21" s="86"/>
      <c r="CL21" s="57"/>
      <c r="CM21" s="43"/>
      <c r="CN21" s="43">
        <v>100</v>
      </c>
      <c r="CO21" s="43">
        <f t="shared" si="9"/>
        <v>0</v>
      </c>
      <c r="CP21" s="43">
        <v>200</v>
      </c>
      <c r="CQ21" s="43">
        <f t="shared" si="10"/>
        <v>0</v>
      </c>
      <c r="CR21" s="61">
        <f t="shared" si="6"/>
        <v>20</v>
      </c>
      <c r="CS21" s="62"/>
      <c r="CT21" s="62">
        <f t="shared" si="7"/>
        <v>100</v>
      </c>
      <c r="CU21" s="64"/>
      <c r="CV21" s="64"/>
      <c r="CW21" s="64"/>
      <c r="CX21" s="64"/>
      <c r="CY21" s="65">
        <v>0</v>
      </c>
      <c r="CZ21" s="78">
        <v>100</v>
      </c>
      <c r="DA21" s="66" t="e">
        <f t="shared" si="11"/>
        <v>#DIV/0!</v>
      </c>
      <c r="DB21" s="64">
        <f t="shared" si="12"/>
        <v>0</v>
      </c>
      <c r="DC21" s="62">
        <v>22</v>
      </c>
      <c r="DD21" s="64"/>
      <c r="DE21" s="62"/>
      <c r="DF21" s="64"/>
      <c r="DG21" s="67"/>
      <c r="DH21" s="67"/>
      <c r="DI21" s="68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H21" s="54"/>
      <c r="EI21" s="51"/>
      <c r="EJ21" s="51"/>
      <c r="EK21" s="51"/>
      <c r="EL21" s="51">
        <v>100</v>
      </c>
      <c r="EM21" s="51">
        <v>200</v>
      </c>
      <c r="EN21" s="51">
        <v>100</v>
      </c>
    </row>
    <row r="22" spans="1:144" s="71" customFormat="1" ht="29.25" customHeight="1" x14ac:dyDescent="0.25">
      <c r="A22" s="38">
        <v>18</v>
      </c>
      <c r="B22" s="90" t="s">
        <v>125</v>
      </c>
      <c r="C22" s="39"/>
      <c r="D22" s="40"/>
      <c r="E22" s="41">
        <v>115</v>
      </c>
      <c r="F22" s="40">
        <v>115</v>
      </c>
      <c r="G22" s="40">
        <f t="shared" si="0"/>
        <v>100</v>
      </c>
      <c r="H22" s="41" t="e">
        <f>F22-#REF!</f>
        <v>#REF!</v>
      </c>
      <c r="I22" s="41">
        <v>0</v>
      </c>
      <c r="J22" s="40"/>
      <c r="K22" s="42">
        <v>0</v>
      </c>
      <c r="L22" s="38"/>
      <c r="M22" s="38"/>
      <c r="N22" s="41">
        <v>0</v>
      </c>
      <c r="O22" s="38"/>
      <c r="P22" s="38"/>
      <c r="Q22" s="44">
        <v>115</v>
      </c>
      <c r="R22" s="43">
        <v>115</v>
      </c>
      <c r="S22" s="45">
        <f t="shared" si="1"/>
        <v>100</v>
      </c>
      <c r="T22" s="45" t="e">
        <f>R22-#REF!</f>
        <v>#REF!</v>
      </c>
      <c r="U22" s="38"/>
      <c r="V22" s="57"/>
      <c r="W22" s="73"/>
      <c r="X22" s="57"/>
      <c r="Y22" s="43">
        <v>0</v>
      </c>
      <c r="Z22" s="75"/>
      <c r="AA22" s="38"/>
      <c r="AB22" s="75">
        <v>0</v>
      </c>
      <c r="AC22" s="50"/>
      <c r="AD22" s="76"/>
      <c r="AE22" s="76"/>
      <c r="AF22" s="76"/>
      <c r="AG22" s="76"/>
      <c r="AH22" s="38"/>
      <c r="AI22" s="38"/>
      <c r="AJ22" s="42"/>
      <c r="AK22" s="38"/>
      <c r="AL22" s="42"/>
      <c r="AM22" s="38"/>
      <c r="AN22" s="38"/>
      <c r="AO22" s="38"/>
      <c r="AP22" s="38"/>
      <c r="AQ22" s="42">
        <v>0</v>
      </c>
      <c r="AR22" s="77"/>
      <c r="AS22" s="38"/>
      <c r="AT22" s="38"/>
      <c r="AU22" s="38"/>
      <c r="AV22" s="51"/>
      <c r="AW22" s="51"/>
      <c r="AX22" s="51"/>
      <c r="AY22" s="51"/>
      <c r="AZ22" s="51"/>
      <c r="BA22" s="51"/>
      <c r="BB22" s="38"/>
      <c r="BC22" s="38"/>
      <c r="BD22" s="38"/>
      <c r="BE22" s="38"/>
      <c r="BF22" s="51"/>
      <c r="BG22" s="51"/>
      <c r="BH22" s="53"/>
      <c r="BI22" s="54"/>
      <c r="BJ22" s="55"/>
      <c r="BK22" s="55">
        <f t="shared" si="2"/>
        <v>0</v>
      </c>
      <c r="BL22" s="53"/>
      <c r="BM22" s="54"/>
      <c r="BN22" s="55"/>
      <c r="BO22" s="55">
        <f t="shared" si="3"/>
        <v>0</v>
      </c>
      <c r="BP22" s="53"/>
      <c r="BQ22" s="54"/>
      <c r="BR22" s="55"/>
      <c r="BS22" s="55">
        <f t="shared" si="4"/>
        <v>0</v>
      </c>
      <c r="BT22" s="53"/>
      <c r="BU22" s="53"/>
      <c r="BV22" s="54"/>
      <c r="BW22" s="55"/>
      <c r="BX22" s="54">
        <f t="shared" si="5"/>
        <v>0</v>
      </c>
      <c r="BY22" s="54"/>
      <c r="BZ22" s="38"/>
      <c r="CA22" s="38"/>
      <c r="CB22" s="56"/>
      <c r="CC22" s="57"/>
      <c r="CD22" s="57"/>
      <c r="CE22" s="57"/>
      <c r="CF22" s="43"/>
      <c r="CG22" s="56"/>
      <c r="CH22" s="57"/>
      <c r="CI22" s="58">
        <v>115</v>
      </c>
      <c r="CJ22" s="59">
        <f t="shared" si="8"/>
        <v>115</v>
      </c>
      <c r="CK22" s="87"/>
      <c r="CL22" s="43">
        <v>65</v>
      </c>
      <c r="CM22" s="43"/>
      <c r="CN22" s="43">
        <v>50</v>
      </c>
      <c r="CO22" s="43">
        <f t="shared" si="9"/>
        <v>0</v>
      </c>
      <c r="CP22" s="43">
        <v>125</v>
      </c>
      <c r="CQ22" s="43">
        <f t="shared" si="10"/>
        <v>0</v>
      </c>
      <c r="CR22" s="61">
        <f t="shared" si="6"/>
        <v>25</v>
      </c>
      <c r="CS22" s="62"/>
      <c r="CT22" s="62">
        <f t="shared" si="7"/>
        <v>100</v>
      </c>
      <c r="CU22" s="64"/>
      <c r="CV22" s="66"/>
      <c r="CW22" s="66"/>
      <c r="CX22" s="64"/>
      <c r="CY22" s="65">
        <v>115</v>
      </c>
      <c r="CZ22" s="78">
        <v>115</v>
      </c>
      <c r="DA22" s="64">
        <f t="shared" si="11"/>
        <v>100</v>
      </c>
      <c r="DB22" s="64">
        <f t="shared" si="12"/>
        <v>0</v>
      </c>
      <c r="DC22" s="63"/>
      <c r="DD22" s="66"/>
      <c r="DE22" s="62">
        <v>25</v>
      </c>
      <c r="DF22" s="64">
        <v>25</v>
      </c>
      <c r="DG22" s="67"/>
      <c r="DH22" s="67"/>
      <c r="DI22" s="68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H22" s="54"/>
      <c r="EI22" s="51"/>
      <c r="EJ22" s="51"/>
      <c r="EK22" s="51"/>
      <c r="EL22" s="51">
        <v>50</v>
      </c>
      <c r="EM22" s="51">
        <v>125</v>
      </c>
      <c r="EN22" s="51">
        <v>115</v>
      </c>
    </row>
    <row r="23" spans="1:144" s="71" customFormat="1" ht="29.25" customHeight="1" x14ac:dyDescent="0.25">
      <c r="A23" s="38">
        <v>19</v>
      </c>
      <c r="B23" s="90" t="s">
        <v>126</v>
      </c>
      <c r="C23" s="39"/>
      <c r="D23" s="40"/>
      <c r="E23" s="41">
        <v>410</v>
      </c>
      <c r="F23" s="40">
        <v>410</v>
      </c>
      <c r="G23" s="40">
        <f t="shared" si="0"/>
        <v>100</v>
      </c>
      <c r="H23" s="41" t="e">
        <f>F23-#REF!</f>
        <v>#REF!</v>
      </c>
      <c r="I23" s="41">
        <v>726</v>
      </c>
      <c r="J23" s="40">
        <v>40</v>
      </c>
      <c r="K23" s="42">
        <v>0</v>
      </c>
      <c r="L23" s="38"/>
      <c r="M23" s="38"/>
      <c r="N23" s="41">
        <v>726</v>
      </c>
      <c r="O23" s="38"/>
      <c r="P23" s="38"/>
      <c r="Q23" s="44">
        <v>250</v>
      </c>
      <c r="R23" s="43">
        <v>250</v>
      </c>
      <c r="S23" s="45">
        <f t="shared" si="1"/>
        <v>100</v>
      </c>
      <c r="T23" s="45" t="e">
        <f>R23-#REF!</f>
        <v>#REF!</v>
      </c>
      <c r="U23" s="38"/>
      <c r="V23" s="43"/>
      <c r="W23" s="43"/>
      <c r="X23" s="43"/>
      <c r="Y23" s="43">
        <v>0</v>
      </c>
      <c r="Z23" s="42"/>
      <c r="AA23" s="38"/>
      <c r="AB23" s="75">
        <v>20</v>
      </c>
      <c r="AC23" s="50">
        <v>20</v>
      </c>
      <c r="AD23" s="76"/>
      <c r="AE23" s="76"/>
      <c r="AF23" s="76"/>
      <c r="AG23" s="76"/>
      <c r="AH23" s="38"/>
      <c r="AI23" s="38"/>
      <c r="AJ23" s="42">
        <v>150</v>
      </c>
      <c r="AK23" s="91">
        <v>155</v>
      </c>
      <c r="AL23" s="42"/>
      <c r="AM23" s="38">
        <v>5</v>
      </c>
      <c r="AN23" s="38"/>
      <c r="AO23" s="38">
        <v>5</v>
      </c>
      <c r="AP23" s="38"/>
      <c r="AQ23" s="42">
        <v>150</v>
      </c>
      <c r="AR23" s="38">
        <v>150</v>
      </c>
      <c r="AS23" s="38"/>
      <c r="AT23" s="38"/>
      <c r="AU23" s="38"/>
      <c r="AV23" s="51"/>
      <c r="AW23" s="51"/>
      <c r="AX23" s="51"/>
      <c r="AY23" s="51"/>
      <c r="AZ23" s="51"/>
      <c r="BA23" s="51"/>
      <c r="BB23" s="38"/>
      <c r="BC23" s="38">
        <v>150</v>
      </c>
      <c r="BD23" s="38"/>
      <c r="BE23" s="38"/>
      <c r="BF23" s="38">
        <v>155</v>
      </c>
      <c r="BG23" s="51"/>
      <c r="BH23" s="53">
        <v>726</v>
      </c>
      <c r="BI23" s="54">
        <v>726</v>
      </c>
      <c r="BJ23" s="55">
        <f>BI23/BH23*100</f>
        <v>100</v>
      </c>
      <c r="BK23" s="55">
        <f t="shared" si="2"/>
        <v>726</v>
      </c>
      <c r="BL23" s="53"/>
      <c r="BM23" s="54">
        <v>100</v>
      </c>
      <c r="BN23" s="55"/>
      <c r="BO23" s="55">
        <f t="shared" si="3"/>
        <v>100</v>
      </c>
      <c r="BP23" s="53"/>
      <c r="BQ23" s="54"/>
      <c r="BR23" s="55"/>
      <c r="BS23" s="55">
        <f t="shared" si="4"/>
        <v>0</v>
      </c>
      <c r="BT23" s="53"/>
      <c r="BU23" s="53"/>
      <c r="BV23" s="54"/>
      <c r="BW23" s="55"/>
      <c r="BX23" s="54">
        <f t="shared" si="5"/>
        <v>0</v>
      </c>
      <c r="BY23" s="54"/>
      <c r="BZ23" s="38"/>
      <c r="CA23" s="38"/>
      <c r="CB23" s="56"/>
      <c r="CC23" s="57"/>
      <c r="CD23" s="57"/>
      <c r="CE23" s="57"/>
      <c r="CF23" s="43"/>
      <c r="CG23" s="56"/>
      <c r="CH23" s="57"/>
      <c r="CI23" s="58">
        <v>250</v>
      </c>
      <c r="CJ23" s="59">
        <f t="shared" si="8"/>
        <v>5</v>
      </c>
      <c r="CK23" s="87"/>
      <c r="CL23" s="57"/>
      <c r="CM23" s="57"/>
      <c r="CN23" s="43">
        <v>5</v>
      </c>
      <c r="CO23" s="43">
        <f t="shared" si="9"/>
        <v>0</v>
      </c>
      <c r="CP23" s="43">
        <v>12</v>
      </c>
      <c r="CQ23" s="43">
        <f t="shared" si="10"/>
        <v>0</v>
      </c>
      <c r="CR23" s="61">
        <f t="shared" si="6"/>
        <v>24</v>
      </c>
      <c r="CS23" s="62"/>
      <c r="CT23" s="63">
        <f t="shared" si="7"/>
        <v>2</v>
      </c>
      <c r="CU23" s="64"/>
      <c r="CV23" s="66"/>
      <c r="CW23" s="66"/>
      <c r="CX23" s="64"/>
      <c r="CY23" s="65">
        <v>420</v>
      </c>
      <c r="CZ23" s="64">
        <v>300</v>
      </c>
      <c r="DA23" s="66">
        <f t="shared" si="11"/>
        <v>71.428571428571431</v>
      </c>
      <c r="DB23" s="64">
        <f t="shared" si="12"/>
        <v>0</v>
      </c>
      <c r="DC23" s="63"/>
      <c r="DD23" s="66"/>
      <c r="DE23" s="62">
        <v>65</v>
      </c>
      <c r="DF23" s="64"/>
      <c r="DG23" s="67"/>
      <c r="DH23" s="67"/>
      <c r="DI23" s="68"/>
      <c r="DJ23" s="69">
        <v>120</v>
      </c>
      <c r="DK23" s="69">
        <v>80</v>
      </c>
      <c r="DL23" s="69">
        <v>120</v>
      </c>
      <c r="DM23" s="51">
        <v>1200</v>
      </c>
      <c r="DN23" s="51">
        <f>DM23/DL23*10</f>
        <v>100</v>
      </c>
      <c r="DO23" s="69">
        <v>9</v>
      </c>
      <c r="DP23" s="51">
        <v>7</v>
      </c>
      <c r="DQ23" s="69">
        <v>2</v>
      </c>
      <c r="DR23" s="51">
        <v>40</v>
      </c>
      <c r="DS23" s="51">
        <f>DR23/DQ23*10</f>
        <v>200</v>
      </c>
      <c r="DT23" s="69">
        <v>7</v>
      </c>
      <c r="DU23" s="51">
        <v>5</v>
      </c>
      <c r="DV23" s="69">
        <v>2</v>
      </c>
      <c r="DW23" s="51">
        <v>20</v>
      </c>
      <c r="DX23" s="51">
        <f>DW23/DV23*10</f>
        <v>100</v>
      </c>
      <c r="DY23" s="51"/>
      <c r="DZ23" s="51"/>
      <c r="EA23" s="51"/>
      <c r="EB23" s="51"/>
      <c r="EC23" s="51">
        <f>DO23+DT23+DY23</f>
        <v>16</v>
      </c>
      <c r="ED23" s="69">
        <f>DQ23+DV23+DZ23</f>
        <v>4</v>
      </c>
      <c r="EE23" s="51">
        <f>DR23+DW23+EA23</f>
        <v>60</v>
      </c>
      <c r="EF23" s="51">
        <f>EE23/ED23*10</f>
        <v>150</v>
      </c>
      <c r="EH23" s="54"/>
      <c r="EI23" s="51"/>
      <c r="EJ23" s="51"/>
      <c r="EK23" s="51"/>
      <c r="EL23" s="51">
        <v>5</v>
      </c>
      <c r="EM23" s="51">
        <v>12</v>
      </c>
      <c r="EN23" s="51">
        <v>300</v>
      </c>
    </row>
    <row r="24" spans="1:144" s="71" customFormat="1" ht="29.25" customHeight="1" x14ac:dyDescent="0.25">
      <c r="A24" s="38">
        <v>20</v>
      </c>
      <c r="B24" s="90" t="s">
        <v>127</v>
      </c>
      <c r="C24" s="39"/>
      <c r="D24" s="40"/>
      <c r="E24" s="41"/>
      <c r="F24" s="40"/>
      <c r="G24" s="40"/>
      <c r="H24" s="41"/>
      <c r="I24" s="41"/>
      <c r="J24" s="40"/>
      <c r="K24" s="42"/>
      <c r="L24" s="38"/>
      <c r="M24" s="38"/>
      <c r="N24" s="41"/>
      <c r="O24" s="38"/>
      <c r="P24" s="38"/>
      <c r="Q24" s="44"/>
      <c r="R24" s="43"/>
      <c r="S24" s="45"/>
      <c r="T24" s="45"/>
      <c r="U24" s="38"/>
      <c r="V24" s="43"/>
      <c r="W24" s="43"/>
      <c r="X24" s="43"/>
      <c r="Y24" s="43"/>
      <c r="Z24" s="42"/>
      <c r="AA24" s="38"/>
      <c r="AB24" s="75"/>
      <c r="AC24" s="50"/>
      <c r="AD24" s="76"/>
      <c r="AE24" s="76"/>
      <c r="AF24" s="76"/>
      <c r="AG24" s="76"/>
      <c r="AH24" s="38"/>
      <c r="AI24" s="38"/>
      <c r="AJ24" s="42"/>
      <c r="AK24" s="91"/>
      <c r="AL24" s="42"/>
      <c r="AM24" s="38"/>
      <c r="AN24" s="38"/>
      <c r="AO24" s="38"/>
      <c r="AP24" s="38"/>
      <c r="AQ24" s="42"/>
      <c r="AR24" s="38"/>
      <c r="AS24" s="38"/>
      <c r="AT24" s="38"/>
      <c r="AU24" s="38"/>
      <c r="AV24" s="51"/>
      <c r="AW24" s="51"/>
      <c r="AX24" s="51"/>
      <c r="AY24" s="51"/>
      <c r="AZ24" s="51"/>
      <c r="BA24" s="51"/>
      <c r="BB24" s="38"/>
      <c r="BC24" s="38"/>
      <c r="BD24" s="38"/>
      <c r="BE24" s="38"/>
      <c r="BF24" s="38"/>
      <c r="BG24" s="51"/>
      <c r="BH24" s="53">
        <v>1473</v>
      </c>
      <c r="BI24" s="54">
        <v>1473</v>
      </c>
      <c r="BJ24" s="55">
        <f>BI24/BH24*100</f>
        <v>100</v>
      </c>
      <c r="BK24" s="55">
        <f t="shared" si="2"/>
        <v>1473</v>
      </c>
      <c r="BL24" s="53">
        <v>1840</v>
      </c>
      <c r="BM24" s="54">
        <v>1414</v>
      </c>
      <c r="BN24" s="55">
        <f>BM24/BL24*100</f>
        <v>76.847826086956516</v>
      </c>
      <c r="BO24" s="55">
        <f t="shared" si="3"/>
        <v>1414</v>
      </c>
      <c r="BP24" s="53">
        <v>3700</v>
      </c>
      <c r="BQ24" s="54">
        <v>1522</v>
      </c>
      <c r="BR24" s="55">
        <f>BQ24/BP24*100</f>
        <v>41.135135135135137</v>
      </c>
      <c r="BS24" s="55">
        <f t="shared" si="4"/>
        <v>1522</v>
      </c>
      <c r="BT24" s="53"/>
      <c r="BU24" s="53"/>
      <c r="BV24" s="54"/>
      <c r="BW24" s="55"/>
      <c r="BX24" s="54">
        <f t="shared" si="5"/>
        <v>0</v>
      </c>
      <c r="BY24" s="54">
        <v>1522</v>
      </c>
      <c r="BZ24" s="38"/>
      <c r="CA24" s="38"/>
      <c r="CB24" s="56">
        <f>((BM24*0.45)+(BQ24*0.34)+(BV24/1.33*0.18)+(CA24*0.2))/DI24*10</f>
        <v>42.263003663003673</v>
      </c>
      <c r="CC24" s="57">
        <f>(BO24*0.45+BS24*0.35+(BX24/1.33*0.17))/DI24*10</f>
        <v>42.820512820512818</v>
      </c>
      <c r="CD24" s="57">
        <v>26.7</v>
      </c>
      <c r="CE24" s="43">
        <v>100</v>
      </c>
      <c r="CF24" s="43"/>
      <c r="CG24" s="45">
        <v>100</v>
      </c>
      <c r="CH24" s="43"/>
      <c r="CI24" s="58">
        <v>100</v>
      </c>
      <c r="CJ24" s="59">
        <f t="shared" si="8"/>
        <v>100</v>
      </c>
      <c r="CK24" s="87"/>
      <c r="CL24" s="43">
        <v>100</v>
      </c>
      <c r="CM24" s="43"/>
      <c r="CN24" s="43">
        <v>0</v>
      </c>
      <c r="CO24" s="43">
        <f t="shared" si="9"/>
        <v>0</v>
      </c>
      <c r="CP24" s="43">
        <v>0</v>
      </c>
      <c r="CQ24" s="43">
        <f t="shared" si="10"/>
        <v>0</v>
      </c>
      <c r="CR24" s="61">
        <v>0</v>
      </c>
      <c r="CS24" s="62"/>
      <c r="CT24" s="62">
        <f t="shared" si="7"/>
        <v>100</v>
      </c>
      <c r="CU24" s="64"/>
      <c r="CV24" s="66"/>
      <c r="CW24" s="66"/>
      <c r="CX24" s="64"/>
      <c r="CY24" s="65">
        <v>180</v>
      </c>
      <c r="CZ24" s="64">
        <v>40</v>
      </c>
      <c r="DA24" s="66">
        <f t="shared" si="11"/>
        <v>22.222222222222221</v>
      </c>
      <c r="DB24" s="64">
        <f t="shared" si="12"/>
        <v>25</v>
      </c>
      <c r="DC24" s="63"/>
      <c r="DD24" s="66"/>
      <c r="DE24" s="62"/>
      <c r="DF24" s="64"/>
      <c r="DG24" s="67"/>
      <c r="DH24" s="67"/>
      <c r="DI24" s="68">
        <v>273</v>
      </c>
      <c r="DJ24" s="69"/>
      <c r="DK24" s="69"/>
      <c r="DL24" s="69"/>
      <c r="DM24" s="51"/>
      <c r="DN24" s="51"/>
      <c r="DO24" s="69"/>
      <c r="DP24" s="51"/>
      <c r="DQ24" s="69"/>
      <c r="DR24" s="51"/>
      <c r="DS24" s="51"/>
      <c r="DT24" s="69"/>
      <c r="DU24" s="51"/>
      <c r="DV24" s="69"/>
      <c r="DW24" s="51"/>
      <c r="DX24" s="51"/>
      <c r="DY24" s="51"/>
      <c r="DZ24" s="51"/>
      <c r="EA24" s="51"/>
      <c r="EB24" s="51"/>
      <c r="EC24" s="51"/>
      <c r="ED24" s="69"/>
      <c r="EE24" s="51"/>
      <c r="EF24" s="51"/>
      <c r="EH24" s="54"/>
      <c r="EI24" s="51"/>
      <c r="EJ24" s="51"/>
      <c r="EK24" s="51"/>
      <c r="EL24" s="51">
        <v>0</v>
      </c>
      <c r="EM24" s="51">
        <v>0</v>
      </c>
      <c r="EN24" s="51">
        <v>15</v>
      </c>
    </row>
    <row r="25" spans="1:144" s="71" customFormat="1" ht="29.25" customHeight="1" x14ac:dyDescent="0.25">
      <c r="A25" s="38">
        <v>21</v>
      </c>
      <c r="B25" s="90" t="s">
        <v>128</v>
      </c>
      <c r="C25" s="39"/>
      <c r="D25" s="39">
        <v>20</v>
      </c>
      <c r="E25" s="84"/>
      <c r="F25" s="39"/>
      <c r="G25" s="40">
        <v>0</v>
      </c>
      <c r="H25" s="41" t="e">
        <f>F25-#REF!</f>
        <v>#REF!</v>
      </c>
      <c r="I25" s="84">
        <v>0</v>
      </c>
      <c r="J25" s="39"/>
      <c r="K25" s="42">
        <v>0</v>
      </c>
      <c r="L25" s="38"/>
      <c r="M25" s="38"/>
      <c r="N25" s="84">
        <v>0</v>
      </c>
      <c r="O25" s="38"/>
      <c r="P25" s="38"/>
      <c r="Q25" s="44">
        <v>0</v>
      </c>
      <c r="R25" s="38"/>
      <c r="S25" s="45"/>
      <c r="T25" s="45" t="e">
        <f>R25-#REF!</f>
        <v>#REF!</v>
      </c>
      <c r="U25" s="38">
        <v>200</v>
      </c>
      <c r="V25" s="38">
        <v>300</v>
      </c>
      <c r="W25" s="38"/>
      <c r="X25" s="38"/>
      <c r="Y25" s="38">
        <v>1</v>
      </c>
      <c r="Z25" s="42"/>
      <c r="AA25" s="38"/>
      <c r="AB25" s="75">
        <v>0</v>
      </c>
      <c r="AC25" s="50"/>
      <c r="AD25" s="76"/>
      <c r="AE25" s="76"/>
      <c r="AF25" s="76"/>
      <c r="AG25" s="76"/>
      <c r="AH25" s="38"/>
      <c r="AI25" s="38"/>
      <c r="AJ25" s="42"/>
      <c r="AK25" s="38"/>
      <c r="AL25" s="42"/>
      <c r="AM25" s="38"/>
      <c r="AN25" s="38"/>
      <c r="AO25" s="38"/>
      <c r="AP25" s="38"/>
      <c r="AQ25" s="42">
        <v>0</v>
      </c>
      <c r="AR25" s="38"/>
      <c r="AS25" s="38"/>
      <c r="AT25" s="38"/>
      <c r="AU25" s="38"/>
      <c r="AV25" s="51"/>
      <c r="AW25" s="51"/>
      <c r="AX25" s="51"/>
      <c r="AY25" s="51"/>
      <c r="AZ25" s="52"/>
      <c r="BA25" s="52"/>
      <c r="BB25" s="38"/>
      <c r="BC25" s="38"/>
      <c r="BD25" s="38"/>
      <c r="BE25" s="38">
        <v>200</v>
      </c>
      <c r="BF25" s="51"/>
      <c r="BG25" s="51"/>
      <c r="BH25" s="53"/>
      <c r="BI25" s="54"/>
      <c r="BJ25" s="55"/>
      <c r="BK25" s="55">
        <f t="shared" si="2"/>
        <v>0</v>
      </c>
      <c r="BL25" s="53"/>
      <c r="BM25" s="54"/>
      <c r="BN25" s="55"/>
      <c r="BO25" s="55">
        <f t="shared" si="3"/>
        <v>0</v>
      </c>
      <c r="BP25" s="53"/>
      <c r="BQ25" s="54"/>
      <c r="BR25" s="55"/>
      <c r="BS25" s="55">
        <f t="shared" si="4"/>
        <v>0</v>
      </c>
      <c r="BT25" s="53"/>
      <c r="BU25" s="53"/>
      <c r="BV25" s="54"/>
      <c r="BW25" s="55"/>
      <c r="BX25" s="54">
        <f t="shared" si="5"/>
        <v>0</v>
      </c>
      <c r="BY25" s="54"/>
      <c r="BZ25" s="38"/>
      <c r="CA25" s="38"/>
      <c r="CB25" s="56"/>
      <c r="CC25" s="57"/>
      <c r="CD25" s="57"/>
      <c r="CE25" s="57"/>
      <c r="CF25" s="57"/>
      <c r="CG25" s="56"/>
      <c r="CH25" s="57"/>
      <c r="CI25" s="58"/>
      <c r="CJ25" s="59"/>
      <c r="CK25" s="87"/>
      <c r="CL25" s="57"/>
      <c r="CM25" s="57"/>
      <c r="CN25" s="43"/>
      <c r="CO25" s="43"/>
      <c r="CP25" s="43"/>
      <c r="CQ25" s="43"/>
      <c r="CR25" s="61"/>
      <c r="CS25" s="62"/>
      <c r="CT25" s="63"/>
      <c r="CU25" s="66"/>
      <c r="CV25" s="64">
        <v>350</v>
      </c>
      <c r="CW25" s="92">
        <v>277</v>
      </c>
      <c r="CX25" s="92">
        <f>CW25/CV25*100</f>
        <v>79.142857142857153</v>
      </c>
      <c r="CY25" s="93">
        <v>200</v>
      </c>
      <c r="CZ25" s="94"/>
      <c r="DA25" s="66">
        <f t="shared" si="11"/>
        <v>0</v>
      </c>
      <c r="DB25" s="64">
        <f t="shared" si="12"/>
        <v>0</v>
      </c>
      <c r="DC25" s="95"/>
      <c r="DD25" s="94"/>
      <c r="DE25" s="95"/>
      <c r="DF25" s="94"/>
      <c r="DG25" s="96">
        <v>6</v>
      </c>
      <c r="DH25" s="96"/>
      <c r="DI25" s="97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H25" s="99"/>
      <c r="EI25" s="98"/>
      <c r="EJ25" s="98"/>
      <c r="EK25" s="98"/>
      <c r="EL25" s="98"/>
      <c r="EM25" s="98"/>
      <c r="EN25" s="51"/>
    </row>
    <row r="26" spans="1:144" s="71" customFormat="1" ht="29.25" customHeight="1" x14ac:dyDescent="0.25">
      <c r="A26" s="38">
        <v>22</v>
      </c>
      <c r="B26" s="90" t="s">
        <v>129</v>
      </c>
      <c r="C26" s="39">
        <v>75</v>
      </c>
      <c r="D26" s="40"/>
      <c r="E26" s="41">
        <v>729</v>
      </c>
      <c r="F26" s="40">
        <v>458</v>
      </c>
      <c r="G26" s="40">
        <f>F26/E26*100</f>
        <v>62.825788751714676</v>
      </c>
      <c r="H26" s="41" t="e">
        <f>F26-#REF!</f>
        <v>#REF!</v>
      </c>
      <c r="I26" s="41">
        <v>881</v>
      </c>
      <c r="J26" s="40"/>
      <c r="K26" s="42">
        <v>391</v>
      </c>
      <c r="L26" s="38"/>
      <c r="M26" s="38"/>
      <c r="N26" s="41">
        <v>881</v>
      </c>
      <c r="O26" s="38"/>
      <c r="P26" s="38"/>
      <c r="Q26" s="44">
        <v>409</v>
      </c>
      <c r="R26" s="38">
        <v>409</v>
      </c>
      <c r="S26" s="45">
        <f t="shared" si="1"/>
        <v>100</v>
      </c>
      <c r="T26" s="45" t="e">
        <f>R26-#REF!</f>
        <v>#REF!</v>
      </c>
      <c r="U26" s="38"/>
      <c r="V26" s="38"/>
      <c r="W26" s="38"/>
      <c r="X26" s="38"/>
      <c r="Y26" s="38">
        <v>1</v>
      </c>
      <c r="Z26" s="42"/>
      <c r="AA26" s="38">
        <v>169</v>
      </c>
      <c r="AB26" s="75">
        <v>296</v>
      </c>
      <c r="AC26" s="50">
        <v>296</v>
      </c>
      <c r="AD26" s="76"/>
      <c r="AE26" s="76"/>
      <c r="AF26" s="76"/>
      <c r="AG26" s="76"/>
      <c r="AH26" s="38"/>
      <c r="AI26" s="38"/>
      <c r="AJ26" s="42"/>
      <c r="AK26" s="38"/>
      <c r="AL26" s="42"/>
      <c r="AM26" s="38"/>
      <c r="AN26" s="38"/>
      <c r="AO26" s="38"/>
      <c r="AP26" s="38"/>
      <c r="AQ26" s="42">
        <v>147</v>
      </c>
      <c r="AR26" s="38">
        <v>147</v>
      </c>
      <c r="AS26" s="38"/>
      <c r="AT26" s="38"/>
      <c r="AU26" s="38"/>
      <c r="AV26" s="51"/>
      <c r="AW26" s="51"/>
      <c r="AX26" s="51"/>
      <c r="AY26" s="51"/>
      <c r="AZ26" s="51"/>
      <c r="BA26" s="51"/>
      <c r="BB26" s="38"/>
      <c r="BC26" s="38">
        <v>132</v>
      </c>
      <c r="BD26" s="38"/>
      <c r="BE26" s="38"/>
      <c r="BF26" s="51"/>
      <c r="BG26" s="51">
        <v>22</v>
      </c>
      <c r="BH26" s="53">
        <v>881</v>
      </c>
      <c r="BI26" s="54">
        <v>881</v>
      </c>
      <c r="BJ26" s="55">
        <f>BI26/BH26*100</f>
        <v>100</v>
      </c>
      <c r="BK26" s="55">
        <f t="shared" si="2"/>
        <v>881</v>
      </c>
      <c r="BL26" s="53">
        <v>1500</v>
      </c>
      <c r="BM26" s="54">
        <v>1500</v>
      </c>
      <c r="BN26" s="55">
        <f>BM26/BL26*100</f>
        <v>100</v>
      </c>
      <c r="BO26" s="55">
        <f t="shared" si="3"/>
        <v>1500</v>
      </c>
      <c r="BP26" s="53"/>
      <c r="BQ26" s="54"/>
      <c r="BR26" s="55"/>
      <c r="BS26" s="55">
        <f t="shared" si="4"/>
        <v>0</v>
      </c>
      <c r="BT26" s="53"/>
      <c r="BU26" s="53"/>
      <c r="BV26" s="54"/>
      <c r="BW26" s="55"/>
      <c r="BX26" s="54">
        <f t="shared" si="5"/>
        <v>0</v>
      </c>
      <c r="BY26" s="54"/>
      <c r="BZ26" s="38">
        <v>35</v>
      </c>
      <c r="CA26" s="38">
        <v>42</v>
      </c>
      <c r="CB26" s="56">
        <f>((BM26*0.45)+(BQ26*0.34)+(BV26/1.33*0.18)+(CA26*0.2))/DI26*10</f>
        <v>13.066921606118546</v>
      </c>
      <c r="CC26" s="57">
        <f>(BO26*0.45+BS26*0.35+(BX26/1.33*0.17))/DI26*10</f>
        <v>12.906309751434035</v>
      </c>
      <c r="CD26" s="57"/>
      <c r="CE26" s="43">
        <v>484</v>
      </c>
      <c r="CF26" s="43">
        <v>1</v>
      </c>
      <c r="CG26" s="45">
        <v>270</v>
      </c>
      <c r="CH26" s="43">
        <v>484</v>
      </c>
      <c r="CI26" s="58">
        <v>800</v>
      </c>
      <c r="CJ26" s="59">
        <f t="shared" si="8"/>
        <v>554</v>
      </c>
      <c r="CK26" s="87"/>
      <c r="CL26" s="57"/>
      <c r="CM26" s="57"/>
      <c r="CN26" s="43">
        <v>554</v>
      </c>
      <c r="CO26" s="43">
        <f t="shared" si="9"/>
        <v>0</v>
      </c>
      <c r="CP26" s="43">
        <v>1031</v>
      </c>
      <c r="CQ26" s="43">
        <f t="shared" si="10"/>
        <v>0</v>
      </c>
      <c r="CR26" s="61">
        <f t="shared" si="6"/>
        <v>18.610108303249099</v>
      </c>
      <c r="CS26" s="62"/>
      <c r="CT26" s="63">
        <f>CJ26/CI26*100</f>
        <v>69.25</v>
      </c>
      <c r="CU26" s="64"/>
      <c r="CV26" s="66"/>
      <c r="CW26" s="57"/>
      <c r="CX26" s="43"/>
      <c r="CY26" s="100">
        <v>775</v>
      </c>
      <c r="CZ26" s="80">
        <v>180</v>
      </c>
      <c r="DA26" s="66">
        <f t="shared" si="11"/>
        <v>23.225806451612904</v>
      </c>
      <c r="DB26" s="64">
        <f t="shared" si="12"/>
        <v>30</v>
      </c>
      <c r="DC26" s="61"/>
      <c r="DD26" s="80">
        <v>132</v>
      </c>
      <c r="DE26" s="101"/>
      <c r="DF26" s="80">
        <v>18</v>
      </c>
      <c r="DG26" s="102"/>
      <c r="DH26" s="102"/>
      <c r="DI26" s="51">
        <v>523</v>
      </c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4"/>
      <c r="EI26" s="51"/>
      <c r="EJ26" s="51"/>
      <c r="EK26" s="51"/>
      <c r="EL26" s="51">
        <v>554</v>
      </c>
      <c r="EM26" s="51">
        <v>1031</v>
      </c>
      <c r="EN26" s="51">
        <v>150</v>
      </c>
    </row>
    <row r="27" spans="1:144" s="71" customFormat="1" ht="29.25" customHeight="1" x14ac:dyDescent="0.25">
      <c r="A27" s="38">
        <v>23</v>
      </c>
      <c r="B27" s="90" t="s">
        <v>141</v>
      </c>
      <c r="C27" s="39"/>
      <c r="D27" s="40"/>
      <c r="E27" s="41"/>
      <c r="F27" s="40"/>
      <c r="G27" s="40"/>
      <c r="H27" s="41"/>
      <c r="I27" s="41"/>
      <c r="J27" s="40"/>
      <c r="K27" s="42"/>
      <c r="L27" s="38"/>
      <c r="M27" s="38"/>
      <c r="N27" s="41"/>
      <c r="O27" s="38"/>
      <c r="P27" s="38"/>
      <c r="Q27" s="44"/>
      <c r="R27" s="38"/>
      <c r="S27" s="45"/>
      <c r="T27" s="45"/>
      <c r="U27" s="38"/>
      <c r="V27" s="38"/>
      <c r="W27" s="38"/>
      <c r="X27" s="38"/>
      <c r="Y27" s="38"/>
      <c r="Z27" s="42"/>
      <c r="AA27" s="38"/>
      <c r="AB27" s="75"/>
      <c r="AC27" s="50"/>
      <c r="AD27" s="76"/>
      <c r="AE27" s="76"/>
      <c r="AF27" s="76"/>
      <c r="AG27" s="76"/>
      <c r="AH27" s="38"/>
      <c r="AI27" s="38"/>
      <c r="AJ27" s="42"/>
      <c r="AK27" s="38"/>
      <c r="AL27" s="42"/>
      <c r="AM27" s="38"/>
      <c r="AN27" s="38"/>
      <c r="AO27" s="38"/>
      <c r="AP27" s="38"/>
      <c r="AQ27" s="42"/>
      <c r="AR27" s="38"/>
      <c r="AS27" s="38"/>
      <c r="AT27" s="38"/>
      <c r="AU27" s="38"/>
      <c r="AV27" s="51"/>
      <c r="AW27" s="51"/>
      <c r="AX27" s="51"/>
      <c r="AY27" s="51"/>
      <c r="AZ27" s="51"/>
      <c r="BA27" s="51"/>
      <c r="BB27" s="38"/>
      <c r="BC27" s="38"/>
      <c r="BD27" s="38"/>
      <c r="BE27" s="38"/>
      <c r="BF27" s="51"/>
      <c r="BG27" s="51"/>
      <c r="BH27" s="53"/>
      <c r="BI27" s="54"/>
      <c r="BJ27" s="55"/>
      <c r="BK27" s="55"/>
      <c r="BL27" s="53"/>
      <c r="BM27" s="54"/>
      <c r="BN27" s="55"/>
      <c r="BO27" s="55"/>
      <c r="BP27" s="53"/>
      <c r="BQ27" s="54"/>
      <c r="BR27" s="55"/>
      <c r="BS27" s="55"/>
      <c r="BT27" s="53"/>
      <c r="BU27" s="53"/>
      <c r="BV27" s="54"/>
      <c r="BW27" s="55"/>
      <c r="BX27" s="54"/>
      <c r="BY27" s="54"/>
      <c r="BZ27" s="38"/>
      <c r="CA27" s="38"/>
      <c r="CB27" s="56"/>
      <c r="CC27" s="57"/>
      <c r="CD27" s="57"/>
      <c r="CE27" s="43"/>
      <c r="CF27" s="43"/>
      <c r="CG27" s="45"/>
      <c r="CH27" s="43"/>
      <c r="CI27" s="58"/>
      <c r="CJ27" s="59"/>
      <c r="CK27" s="87"/>
      <c r="CL27" s="57"/>
      <c r="CM27" s="57"/>
      <c r="CN27" s="43"/>
      <c r="CO27" s="43"/>
      <c r="CP27" s="43">
        <v>209</v>
      </c>
      <c r="CQ27" s="43"/>
      <c r="CR27" s="61" t="e">
        <f t="shared" si="6"/>
        <v>#DIV/0!</v>
      </c>
      <c r="CS27" s="62"/>
      <c r="CT27" s="63" t="e">
        <f t="shared" ref="CT27:CT28" si="20">CJ27/CI27*100</f>
        <v>#DIV/0!</v>
      </c>
      <c r="CU27" s="64"/>
      <c r="CV27" s="66"/>
      <c r="CW27" s="57"/>
      <c r="CX27" s="43"/>
      <c r="CY27" s="100"/>
      <c r="CZ27" s="80"/>
      <c r="DA27" s="66"/>
      <c r="DB27" s="64"/>
      <c r="DC27" s="61"/>
      <c r="DD27" s="80"/>
      <c r="DE27" s="101"/>
      <c r="DF27" s="80"/>
      <c r="DG27" s="102"/>
      <c r="DH27" s="102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4"/>
      <c r="EI27" s="51"/>
      <c r="EJ27" s="51"/>
      <c r="EK27" s="51"/>
      <c r="EL27" s="51"/>
      <c r="EM27" s="51"/>
      <c r="EN27" s="51"/>
    </row>
    <row r="28" spans="1:144" s="115" customFormat="1" ht="29.25" customHeight="1" x14ac:dyDescent="0.25">
      <c r="A28" s="103"/>
      <c r="B28" s="104" t="s">
        <v>130</v>
      </c>
      <c r="C28" s="84">
        <f>SUM(C5:C26)</f>
        <v>2770</v>
      </c>
      <c r="D28" s="41">
        <f>SUM(D5:D26)</f>
        <v>40</v>
      </c>
      <c r="E28" s="41">
        <f>SUM(E5:E26)</f>
        <v>22605</v>
      </c>
      <c r="F28" s="41">
        <f>SUM(F5:F26)</f>
        <v>22334</v>
      </c>
      <c r="G28" s="41">
        <f>F28/E28*100</f>
        <v>98.801150188011505</v>
      </c>
      <c r="H28" s="41" t="e">
        <f>F28-#REF!</f>
        <v>#REF!</v>
      </c>
      <c r="I28" s="41">
        <f t="shared" ref="I28:R28" si="21">SUM(I5:I26)</f>
        <v>20674</v>
      </c>
      <c r="J28" s="41">
        <f t="shared" si="21"/>
        <v>12393</v>
      </c>
      <c r="K28" s="41">
        <f t="shared" si="21"/>
        <v>6684</v>
      </c>
      <c r="L28" s="41">
        <f t="shared" si="21"/>
        <v>3925</v>
      </c>
      <c r="M28" s="41">
        <f t="shared" si="21"/>
        <v>20</v>
      </c>
      <c r="N28" s="41">
        <f t="shared" si="21"/>
        <v>20674</v>
      </c>
      <c r="O28" s="41">
        <f t="shared" si="21"/>
        <v>4542</v>
      </c>
      <c r="P28" s="41">
        <f t="shared" si="21"/>
        <v>0</v>
      </c>
      <c r="Q28" s="41">
        <f t="shared" si="21"/>
        <v>19344</v>
      </c>
      <c r="R28" s="41">
        <f t="shared" si="21"/>
        <v>19344</v>
      </c>
      <c r="S28" s="45">
        <f t="shared" si="1"/>
        <v>100</v>
      </c>
      <c r="T28" s="45" t="e">
        <f>R28-#REF!</f>
        <v>#REF!</v>
      </c>
      <c r="U28" s="41">
        <f t="shared" ref="U28:BI28" si="22">SUM(U5:U26)</f>
        <v>550</v>
      </c>
      <c r="V28" s="41">
        <f t="shared" si="22"/>
        <v>700</v>
      </c>
      <c r="W28" s="41">
        <f t="shared" si="22"/>
        <v>0</v>
      </c>
      <c r="X28" s="41">
        <f t="shared" si="22"/>
        <v>0</v>
      </c>
      <c r="Y28" s="41">
        <f t="shared" si="22"/>
        <v>20</v>
      </c>
      <c r="Z28" s="41">
        <f t="shared" si="22"/>
        <v>1080</v>
      </c>
      <c r="AA28" s="41">
        <f t="shared" si="22"/>
        <v>1249</v>
      </c>
      <c r="AB28" s="41">
        <f t="shared" si="22"/>
        <v>2061</v>
      </c>
      <c r="AC28" s="41">
        <f t="shared" si="22"/>
        <v>2287</v>
      </c>
      <c r="AD28" s="41">
        <f t="shared" si="22"/>
        <v>965</v>
      </c>
      <c r="AE28" s="41">
        <f t="shared" si="22"/>
        <v>444</v>
      </c>
      <c r="AF28" s="41">
        <f t="shared" si="22"/>
        <v>442</v>
      </c>
      <c r="AG28" s="41">
        <f t="shared" si="22"/>
        <v>120</v>
      </c>
      <c r="AH28" s="41">
        <f t="shared" si="22"/>
        <v>0</v>
      </c>
      <c r="AI28" s="41">
        <f t="shared" si="22"/>
        <v>0</v>
      </c>
      <c r="AJ28" s="41">
        <f t="shared" si="22"/>
        <v>465</v>
      </c>
      <c r="AK28" s="41">
        <f t="shared" si="22"/>
        <v>460</v>
      </c>
      <c r="AL28" s="41">
        <f t="shared" si="22"/>
        <v>70</v>
      </c>
      <c r="AM28" s="41">
        <f t="shared" si="22"/>
        <v>55</v>
      </c>
      <c r="AN28" s="41">
        <f t="shared" si="22"/>
        <v>21</v>
      </c>
      <c r="AO28" s="41">
        <f t="shared" si="22"/>
        <v>9</v>
      </c>
      <c r="AP28" s="41">
        <f t="shared" si="22"/>
        <v>25</v>
      </c>
      <c r="AQ28" s="41">
        <f t="shared" si="22"/>
        <v>4069</v>
      </c>
      <c r="AR28" s="41">
        <f t="shared" si="22"/>
        <v>4204</v>
      </c>
      <c r="AS28" s="41">
        <f t="shared" si="22"/>
        <v>0</v>
      </c>
      <c r="AT28" s="41">
        <f t="shared" si="22"/>
        <v>0</v>
      </c>
      <c r="AU28" s="41">
        <f t="shared" si="22"/>
        <v>0</v>
      </c>
      <c r="AV28" s="41">
        <f t="shared" si="22"/>
        <v>0</v>
      </c>
      <c r="AW28" s="41">
        <f t="shared" si="22"/>
        <v>0</v>
      </c>
      <c r="AX28" s="41">
        <f t="shared" si="22"/>
        <v>0</v>
      </c>
      <c r="AY28" s="41">
        <f t="shared" si="22"/>
        <v>0</v>
      </c>
      <c r="AZ28" s="41">
        <f t="shared" si="22"/>
        <v>0</v>
      </c>
      <c r="BA28" s="41">
        <f t="shared" si="22"/>
        <v>0</v>
      </c>
      <c r="BB28" s="41">
        <f t="shared" si="22"/>
        <v>2192</v>
      </c>
      <c r="BC28" s="41">
        <f t="shared" si="22"/>
        <v>15248</v>
      </c>
      <c r="BD28" s="41">
        <f t="shared" si="22"/>
        <v>415</v>
      </c>
      <c r="BE28" s="41">
        <f t="shared" si="22"/>
        <v>550</v>
      </c>
      <c r="BF28" s="41">
        <f t="shared" si="22"/>
        <v>290</v>
      </c>
      <c r="BG28" s="41">
        <f t="shared" si="22"/>
        <v>61</v>
      </c>
      <c r="BH28" s="105">
        <f t="shared" si="22"/>
        <v>21187</v>
      </c>
      <c r="BI28" s="106">
        <f t="shared" si="22"/>
        <v>21187</v>
      </c>
      <c r="BJ28" s="107">
        <f>BI28/BH28*100</f>
        <v>100</v>
      </c>
      <c r="BK28" s="108">
        <f>SUM(BK5:BK26)</f>
        <v>21187</v>
      </c>
      <c r="BL28" s="106">
        <f>SUM(BL5:BL26)</f>
        <v>15340</v>
      </c>
      <c r="BM28" s="106">
        <f>SUM(BM5:BM26)</f>
        <v>15707</v>
      </c>
      <c r="BN28" s="107">
        <f>BM28/BL28*100</f>
        <v>102.39243807040417</v>
      </c>
      <c r="BO28" s="108">
        <f>SUM(BO5:BO26)</f>
        <v>15707</v>
      </c>
      <c r="BP28" s="108">
        <f>SUM(BP5:BP26)</f>
        <v>38390</v>
      </c>
      <c r="BQ28" s="108">
        <f>SUM(BQ5:BQ26)</f>
        <v>63773</v>
      </c>
      <c r="BR28" s="107">
        <f>BQ28/BP28*100</f>
        <v>166.11878093253452</v>
      </c>
      <c r="BS28" s="108">
        <f>SUM(BS5:BS26)</f>
        <v>63773</v>
      </c>
      <c r="BT28" s="106">
        <f>SUM(BT5:BT26)</f>
        <v>61100</v>
      </c>
      <c r="BU28" s="106">
        <f>SUM(BU5:BU26)</f>
        <v>81263</v>
      </c>
      <c r="BV28" s="106">
        <f>SUM(BV5:BV26)</f>
        <v>52723</v>
      </c>
      <c r="BW28" s="107">
        <f t="shared" si="16"/>
        <v>64.879465439375849</v>
      </c>
      <c r="BX28" s="106">
        <f>SUM(BX5:BX26)</f>
        <v>52723</v>
      </c>
      <c r="BY28" s="106">
        <f>SUM(BY5:BY26)</f>
        <v>17171</v>
      </c>
      <c r="BZ28" s="41">
        <f>SUM(BZ5:BZ27)</f>
        <v>8142</v>
      </c>
      <c r="CA28" s="41">
        <f>SUM(CA5:CA27)</f>
        <v>11222</v>
      </c>
      <c r="CB28" s="109">
        <f>((BM28*0.45)+(BQ28*0.34)+(BV28/1.33*0.18)+(CA28*0.2))/DI28*10</f>
        <v>26.553491371185626</v>
      </c>
      <c r="CC28" s="109">
        <f>(BO28*0.45+BS28*0.35+(BX28/1.33*0.17))/DI28*10</f>
        <v>25.158586403334237</v>
      </c>
      <c r="CD28" s="109"/>
      <c r="CE28" s="110">
        <f>SUM(CE5:CE27)</f>
        <v>6308</v>
      </c>
      <c r="CF28" s="110">
        <f t="shared" ref="CF28:CQ28" si="23">SUM(CF5:CF27)</f>
        <v>27</v>
      </c>
      <c r="CG28" s="110">
        <f t="shared" si="23"/>
        <v>6514</v>
      </c>
      <c r="CH28" s="110">
        <f t="shared" si="23"/>
        <v>6065</v>
      </c>
      <c r="CI28" s="110">
        <f t="shared" si="23"/>
        <v>24920</v>
      </c>
      <c r="CJ28" s="110">
        <f t="shared" si="23"/>
        <v>22485</v>
      </c>
      <c r="CK28" s="110">
        <f t="shared" si="23"/>
        <v>1109</v>
      </c>
      <c r="CL28" s="110">
        <f t="shared" si="23"/>
        <v>2453</v>
      </c>
      <c r="CM28" s="110">
        <f t="shared" si="23"/>
        <v>70</v>
      </c>
      <c r="CN28" s="110">
        <f t="shared" si="23"/>
        <v>20032</v>
      </c>
      <c r="CO28" s="110">
        <f t="shared" si="23"/>
        <v>873</v>
      </c>
      <c r="CP28" s="110">
        <f t="shared" si="23"/>
        <v>48799</v>
      </c>
      <c r="CQ28" s="110">
        <f t="shared" si="23"/>
        <v>2421</v>
      </c>
      <c r="CR28" s="61">
        <f t="shared" si="6"/>
        <v>24.360523162939298</v>
      </c>
      <c r="CS28" s="111">
        <f>SUM(CS5:CS26)</f>
        <v>1077</v>
      </c>
      <c r="CT28" s="63">
        <f t="shared" si="20"/>
        <v>90.228731942215092</v>
      </c>
      <c r="CU28" s="110">
        <f>SUM(CU5:CU26)</f>
        <v>47</v>
      </c>
      <c r="CV28" s="110">
        <f t="shared" ref="CV28:EN28" si="24">SUM(CV5:CV26)</f>
        <v>705</v>
      </c>
      <c r="CW28" s="110">
        <f t="shared" si="24"/>
        <v>627</v>
      </c>
      <c r="CX28" s="110">
        <f>CW28/CV28*100</f>
        <v>88.936170212765958</v>
      </c>
      <c r="CY28" s="45">
        <f t="shared" si="24"/>
        <v>21046</v>
      </c>
      <c r="CZ28" s="45">
        <f>SUM(CZ5:CZ27)</f>
        <v>7818</v>
      </c>
      <c r="DA28" s="113">
        <f t="shared" si="11"/>
        <v>37.147201368431055</v>
      </c>
      <c r="DB28" s="45">
        <f t="shared" si="24"/>
        <v>969</v>
      </c>
      <c r="DC28" s="45">
        <f t="shared" si="24"/>
        <v>1455</v>
      </c>
      <c r="DD28" s="45">
        <f>SUM(DD5:DD25)</f>
        <v>1151</v>
      </c>
      <c r="DE28" s="45">
        <f>SUM(DE5:DE26)</f>
        <v>4879</v>
      </c>
      <c r="DF28" s="45">
        <f>SUM(DF5:DF25)</f>
        <v>5025</v>
      </c>
      <c r="DG28" s="114">
        <f t="shared" si="24"/>
        <v>31</v>
      </c>
      <c r="DH28" s="114">
        <f t="shared" si="24"/>
        <v>0</v>
      </c>
      <c r="DI28" s="114">
        <f t="shared" si="24"/>
        <v>14360</v>
      </c>
      <c r="DJ28" s="114">
        <f t="shared" si="24"/>
        <v>423</v>
      </c>
      <c r="DK28" s="114">
        <f t="shared" si="24"/>
        <v>95</v>
      </c>
      <c r="DL28" s="114">
        <f t="shared" si="24"/>
        <v>423</v>
      </c>
      <c r="DM28" s="114">
        <f t="shared" si="24"/>
        <v>5514</v>
      </c>
      <c r="DN28" s="114">
        <f t="shared" si="24"/>
        <v>1233.3694963573012</v>
      </c>
      <c r="DO28" s="114">
        <f t="shared" si="24"/>
        <v>34</v>
      </c>
      <c r="DP28" s="114">
        <f t="shared" si="24"/>
        <v>7</v>
      </c>
      <c r="DQ28" s="114">
        <f t="shared" si="24"/>
        <v>27</v>
      </c>
      <c r="DR28" s="114">
        <f t="shared" si="24"/>
        <v>400</v>
      </c>
      <c r="DS28" s="114">
        <f t="shared" si="24"/>
        <v>344</v>
      </c>
      <c r="DT28" s="114">
        <f t="shared" si="24"/>
        <v>27</v>
      </c>
      <c r="DU28" s="114">
        <f t="shared" si="24"/>
        <v>5</v>
      </c>
      <c r="DV28" s="114">
        <f t="shared" si="24"/>
        <v>22</v>
      </c>
      <c r="DW28" s="114">
        <f t="shared" si="24"/>
        <v>338</v>
      </c>
      <c r="DX28" s="114">
        <f t="shared" si="24"/>
        <v>259</v>
      </c>
      <c r="DY28" s="114">
        <f t="shared" si="24"/>
        <v>25</v>
      </c>
      <c r="DZ28" s="114">
        <f t="shared" si="24"/>
        <v>25</v>
      </c>
      <c r="EA28" s="114">
        <f t="shared" si="24"/>
        <v>1957</v>
      </c>
      <c r="EB28" s="114">
        <f t="shared" si="24"/>
        <v>782.8</v>
      </c>
      <c r="EC28" s="114">
        <f t="shared" si="24"/>
        <v>86</v>
      </c>
      <c r="ED28" s="114">
        <f t="shared" si="24"/>
        <v>74</v>
      </c>
      <c r="EE28" s="114">
        <f t="shared" si="24"/>
        <v>2695</v>
      </c>
      <c r="EF28" s="114">
        <f t="shared" si="24"/>
        <v>526.42857142857144</v>
      </c>
      <c r="EG28" s="114">
        <f t="shared" si="24"/>
        <v>0</v>
      </c>
      <c r="EH28" s="114"/>
      <c r="EI28" s="114"/>
      <c r="EJ28" s="114"/>
      <c r="EK28" s="114"/>
      <c r="EL28" s="114">
        <f t="shared" si="24"/>
        <v>19159</v>
      </c>
      <c r="EM28" s="114">
        <f t="shared" si="24"/>
        <v>46169</v>
      </c>
      <c r="EN28" s="114">
        <f t="shared" si="24"/>
        <v>6849</v>
      </c>
    </row>
    <row r="29" spans="1:144" s="138" customFormat="1" ht="29.25" customHeight="1" x14ac:dyDescent="0.25">
      <c r="A29" s="116"/>
      <c r="B29" s="117" t="s">
        <v>131</v>
      </c>
      <c r="C29" s="118">
        <v>430</v>
      </c>
      <c r="D29" s="118">
        <v>0</v>
      </c>
      <c r="E29" s="119">
        <v>9100</v>
      </c>
      <c r="F29" s="118">
        <v>9100</v>
      </c>
      <c r="G29" s="41">
        <f>F29/E29*100</f>
        <v>100</v>
      </c>
      <c r="H29" s="41">
        <v>0</v>
      </c>
      <c r="I29" s="119">
        <v>6604</v>
      </c>
      <c r="J29" s="118">
        <v>3000</v>
      </c>
      <c r="K29" s="120">
        <v>1235</v>
      </c>
      <c r="L29" s="121">
        <v>800</v>
      </c>
      <c r="M29" s="121"/>
      <c r="N29" s="120">
        <v>6604</v>
      </c>
      <c r="O29" s="121">
        <v>1200</v>
      </c>
      <c r="P29" s="121"/>
      <c r="Q29" s="120">
        <v>6732</v>
      </c>
      <c r="R29" s="121">
        <v>6732</v>
      </c>
      <c r="S29" s="45">
        <f t="shared" si="1"/>
        <v>100</v>
      </c>
      <c r="T29" s="45"/>
      <c r="U29" s="121"/>
      <c r="V29" s="121"/>
      <c r="W29" s="121"/>
      <c r="X29" s="121"/>
      <c r="Y29" s="38"/>
      <c r="Z29" s="120"/>
      <c r="AA29" s="121"/>
      <c r="AB29" s="121"/>
      <c r="AC29" s="121"/>
      <c r="AD29" s="121"/>
      <c r="AE29" s="121"/>
      <c r="AF29" s="121"/>
      <c r="AG29" s="121"/>
      <c r="AH29" s="121"/>
      <c r="AI29" s="121"/>
      <c r="AJ29" s="120">
        <v>1660</v>
      </c>
      <c r="AK29" s="121">
        <v>1600</v>
      </c>
      <c r="AL29" s="120">
        <v>230</v>
      </c>
      <c r="AM29" s="121">
        <v>200</v>
      </c>
      <c r="AN29" s="121"/>
      <c r="AO29" s="121"/>
      <c r="AP29" s="121"/>
      <c r="AQ29" s="120">
        <v>980</v>
      </c>
      <c r="AR29" s="121">
        <v>550</v>
      </c>
      <c r="AS29" s="121"/>
      <c r="AT29" s="121"/>
      <c r="AU29" s="121"/>
      <c r="AV29" s="121"/>
      <c r="AW29" s="121"/>
      <c r="AX29" s="121"/>
      <c r="AY29" s="121"/>
      <c r="AZ29" s="121"/>
      <c r="BA29" s="121"/>
      <c r="BB29" s="121">
        <v>3900</v>
      </c>
      <c r="BC29" s="121">
        <v>3600</v>
      </c>
      <c r="BD29" s="121"/>
      <c r="BE29" s="121"/>
      <c r="BF29" s="121">
        <v>1700</v>
      </c>
      <c r="BG29" s="121">
        <v>270</v>
      </c>
      <c r="BH29" s="122">
        <v>6577</v>
      </c>
      <c r="BI29" s="123">
        <v>6577</v>
      </c>
      <c r="BJ29" s="124">
        <f>BI29/BH29*100</f>
        <v>100</v>
      </c>
      <c r="BK29" s="123"/>
      <c r="BL29" s="123">
        <v>2050</v>
      </c>
      <c r="BM29" s="123">
        <v>2000</v>
      </c>
      <c r="BN29" s="124">
        <f>BM29/BL29*100</f>
        <v>97.560975609756099</v>
      </c>
      <c r="BO29" s="123"/>
      <c r="BP29" s="123">
        <v>5000</v>
      </c>
      <c r="BQ29" s="123">
        <v>6440</v>
      </c>
      <c r="BR29" s="124">
        <f>BQ29/BP29*100</f>
        <v>128.80000000000001</v>
      </c>
      <c r="BS29" s="123"/>
      <c r="BT29" s="123">
        <v>8500</v>
      </c>
      <c r="BU29" s="123">
        <v>11305</v>
      </c>
      <c r="BV29" s="123">
        <v>8160</v>
      </c>
      <c r="BW29" s="124">
        <f t="shared" si="16"/>
        <v>72.180451127819538</v>
      </c>
      <c r="BX29" s="123"/>
      <c r="BY29" s="123">
        <v>560</v>
      </c>
      <c r="BZ29" s="125">
        <v>550</v>
      </c>
      <c r="CA29" s="125">
        <v>800</v>
      </c>
      <c r="CB29" s="126">
        <f>((BM29*0.45)+(BQ29*0.34)+(BV29/1.33*0.18)+(CA29*0.2))/DI29*10</f>
        <v>20.129269081163383</v>
      </c>
      <c r="CC29" s="125"/>
      <c r="CD29" s="125"/>
      <c r="CE29" s="125">
        <v>600</v>
      </c>
      <c r="CF29" s="125"/>
      <c r="CG29" s="125">
        <v>600</v>
      </c>
      <c r="CH29" s="127">
        <v>505</v>
      </c>
      <c r="CI29" s="127">
        <v>8096</v>
      </c>
      <c r="CJ29" s="278">
        <f>CL29+CN29</f>
        <v>6400</v>
      </c>
      <c r="CK29" s="127">
        <v>20</v>
      </c>
      <c r="CL29" s="127">
        <v>1100</v>
      </c>
      <c r="CM29" s="127"/>
      <c r="CN29" s="127">
        <v>5300</v>
      </c>
      <c r="CO29" s="127"/>
      <c r="CP29" s="127">
        <v>10600</v>
      </c>
      <c r="CQ29" s="127"/>
      <c r="CR29" s="128">
        <f t="shared" si="6"/>
        <v>20</v>
      </c>
      <c r="CS29" s="129"/>
      <c r="CT29" s="129">
        <f>CJ29/CI29*100</f>
        <v>79.051383399209485</v>
      </c>
      <c r="CU29" s="127"/>
      <c r="CV29" s="127"/>
      <c r="CW29" s="130"/>
      <c r="CX29" s="131"/>
      <c r="CY29" s="132"/>
      <c r="CZ29" s="132">
        <v>1100</v>
      </c>
      <c r="DA29" s="133"/>
      <c r="DB29" s="132"/>
      <c r="DC29" s="130"/>
      <c r="DD29" s="130"/>
      <c r="DE29" s="130"/>
      <c r="DF29" s="130"/>
      <c r="DG29" s="279"/>
      <c r="DH29" s="279"/>
      <c r="DI29" s="135">
        <v>2163</v>
      </c>
      <c r="DJ29" s="134">
        <v>553</v>
      </c>
      <c r="DK29" s="134"/>
      <c r="DL29" s="134">
        <v>549</v>
      </c>
      <c r="DM29" s="134">
        <v>7023</v>
      </c>
      <c r="DN29" s="136">
        <f>DM29/DL29*10</f>
        <v>127.92349726775956</v>
      </c>
      <c r="DO29" s="134"/>
      <c r="DP29" s="134"/>
      <c r="DQ29" s="134">
        <v>20</v>
      </c>
      <c r="DR29" s="134">
        <v>650</v>
      </c>
      <c r="DS29" s="137">
        <f>DR29/DQ29*10</f>
        <v>325</v>
      </c>
      <c r="DT29" s="134"/>
      <c r="DU29" s="134"/>
      <c r="DV29" s="134">
        <v>16</v>
      </c>
      <c r="DW29" s="134">
        <v>384</v>
      </c>
      <c r="DX29" s="137">
        <f>DW29/DV29*10</f>
        <v>240</v>
      </c>
      <c r="DY29" s="134"/>
      <c r="DZ29" s="134">
        <v>27</v>
      </c>
      <c r="EA29" s="134">
        <v>832</v>
      </c>
      <c r="EB29" s="137">
        <f>EA29/DZ29*10</f>
        <v>308.14814814814815</v>
      </c>
      <c r="EC29" s="134"/>
      <c r="ED29" s="134">
        <f>DQ29+DV29+DZ29</f>
        <v>63</v>
      </c>
      <c r="EE29" s="134">
        <f>DR29+DW29+EA29</f>
        <v>1866</v>
      </c>
      <c r="EF29" s="137">
        <f>EE29/ED29*10</f>
        <v>296.1904761904762</v>
      </c>
      <c r="EH29" s="139"/>
      <c r="EI29" s="140"/>
      <c r="EJ29" s="139"/>
    </row>
    <row r="30" spans="1:144" s="152" customFormat="1" ht="24" customHeight="1" x14ac:dyDescent="0.25">
      <c r="A30" s="141"/>
      <c r="B30" s="117" t="s">
        <v>132</v>
      </c>
      <c r="C30" s="142"/>
      <c r="D30" s="142"/>
      <c r="E30" s="142"/>
      <c r="F30" s="142"/>
      <c r="G30" s="142"/>
      <c r="H30" s="142"/>
      <c r="I30" s="142"/>
      <c r="J30" s="142"/>
      <c r="K30" s="141"/>
      <c r="L30" s="141"/>
      <c r="M30" s="141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4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5">
        <v>26442</v>
      </c>
      <c r="BI30" s="145">
        <v>24587</v>
      </c>
      <c r="BJ30" s="146">
        <f>BI30/BH30*100</f>
        <v>92.984645639512891</v>
      </c>
      <c r="BK30" s="145"/>
      <c r="BL30" s="145">
        <v>13500</v>
      </c>
      <c r="BM30" s="145">
        <v>12254</v>
      </c>
      <c r="BN30" s="146">
        <f>BM30/BL30*100</f>
        <v>90.770370370370372</v>
      </c>
      <c r="BO30" s="145"/>
      <c r="BP30" s="145">
        <v>37900</v>
      </c>
      <c r="BQ30" s="145">
        <v>56695</v>
      </c>
      <c r="BR30" s="146">
        <f>BQ30/BP30*100</f>
        <v>149.5910290237467</v>
      </c>
      <c r="BS30" s="145"/>
      <c r="BT30" s="145"/>
      <c r="BU30" s="145">
        <v>73000</v>
      </c>
      <c r="BV30" s="145">
        <v>31793</v>
      </c>
      <c r="BW30" s="146">
        <f t="shared" si="16"/>
        <v>43.552054794520551</v>
      </c>
      <c r="BX30" s="145"/>
      <c r="BY30" s="145">
        <v>9386</v>
      </c>
      <c r="BZ30" s="147"/>
      <c r="CA30" s="147">
        <v>10439</v>
      </c>
      <c r="CB30" s="148">
        <v>23.3</v>
      </c>
      <c r="CC30" s="147"/>
      <c r="CD30" s="147"/>
      <c r="CE30" s="147">
        <v>6760</v>
      </c>
      <c r="CF30" s="147"/>
      <c r="CG30" s="147">
        <v>7600</v>
      </c>
      <c r="CH30" s="147">
        <v>6640</v>
      </c>
      <c r="CI30" s="147">
        <v>24880</v>
      </c>
      <c r="CJ30" s="147"/>
      <c r="CK30" s="147"/>
      <c r="CL30" s="147">
        <v>173</v>
      </c>
      <c r="CM30" s="147"/>
      <c r="CN30" s="147">
        <v>13356</v>
      </c>
      <c r="CO30" s="147"/>
      <c r="CP30" s="147">
        <v>16762</v>
      </c>
      <c r="CQ30" s="147"/>
      <c r="CR30" s="128">
        <f t="shared" si="6"/>
        <v>12.55016471997604</v>
      </c>
      <c r="CS30" s="149"/>
      <c r="CT30" s="149">
        <v>54</v>
      </c>
      <c r="CU30" s="147"/>
      <c r="CV30" s="147">
        <v>700</v>
      </c>
      <c r="CW30" s="147">
        <v>195</v>
      </c>
      <c r="CX30" s="150"/>
      <c r="CY30" s="147">
        <v>21475</v>
      </c>
      <c r="CZ30" s="147">
        <v>9788</v>
      </c>
      <c r="DA30" s="151">
        <f t="shared" si="11"/>
        <v>45.578579743888241</v>
      </c>
      <c r="DB30" s="147"/>
      <c r="DC30" s="147">
        <v>1274</v>
      </c>
      <c r="DD30" s="147">
        <v>997</v>
      </c>
      <c r="DE30" s="147">
        <v>5964</v>
      </c>
      <c r="DF30" s="147">
        <v>5708</v>
      </c>
      <c r="DG30" s="152">
        <v>13</v>
      </c>
      <c r="DH30" s="152">
        <v>7</v>
      </c>
      <c r="EH30" s="153"/>
      <c r="EI30" s="140"/>
      <c r="EJ30" s="153"/>
    </row>
    <row r="31" spans="1:144" ht="12.75" customHeight="1" x14ac:dyDescent="0.3">
      <c r="B31" s="155"/>
      <c r="C31" s="156"/>
      <c r="Y31" s="135"/>
      <c r="EH31" s="163"/>
      <c r="EI31" s="140"/>
      <c r="EJ31" s="163"/>
      <c r="EK31" s="163"/>
      <c r="EL31" s="163"/>
      <c r="EM31" s="163"/>
    </row>
    <row r="32" spans="1:144" ht="12.75" customHeight="1" x14ac:dyDescent="0.3">
      <c r="B32" s="155"/>
      <c r="C32" s="156"/>
      <c r="EH32" s="163"/>
      <c r="EI32" s="140"/>
      <c r="EJ32" s="163"/>
      <c r="EK32" s="163"/>
      <c r="EL32" s="163"/>
      <c r="EM32" s="163"/>
    </row>
    <row r="33" spans="2:143" ht="12.75" customHeight="1" x14ac:dyDescent="0.3">
      <c r="B33" s="155"/>
      <c r="C33" s="156"/>
      <c r="EH33" s="163"/>
      <c r="EI33" s="140"/>
      <c r="EJ33" s="163"/>
      <c r="EK33" s="163"/>
      <c r="EL33" s="163"/>
      <c r="EM33" s="163"/>
    </row>
    <row r="34" spans="2:143" ht="12.75" customHeight="1" x14ac:dyDescent="0.3">
      <c r="B34" s="155"/>
      <c r="C34" s="156"/>
      <c r="EH34" s="163"/>
      <c r="EI34" s="140"/>
      <c r="EJ34" s="163"/>
      <c r="EK34" s="163"/>
      <c r="EL34" s="163"/>
      <c r="EM34" s="163"/>
    </row>
    <row r="35" spans="2:143" ht="12.75" customHeight="1" x14ac:dyDescent="0.3">
      <c r="B35" s="155"/>
      <c r="C35" s="156"/>
      <c r="CV35" s="164"/>
      <c r="EH35" s="163"/>
      <c r="EI35" s="140"/>
      <c r="EJ35" s="163"/>
      <c r="EK35" s="163"/>
      <c r="EL35" s="163"/>
      <c r="EM35" s="163"/>
    </row>
    <row r="36" spans="2:143" ht="12.75" customHeight="1" x14ac:dyDescent="0.3">
      <c r="B36" s="155"/>
      <c r="C36" s="156"/>
      <c r="EH36" s="163"/>
      <c r="EI36" s="140"/>
      <c r="EJ36" s="163"/>
      <c r="EK36" s="163"/>
      <c r="EL36" s="163"/>
      <c r="EM36" s="163"/>
    </row>
    <row r="37" spans="2:143" x14ac:dyDescent="0.3">
      <c r="EH37" s="163"/>
      <c r="EI37" s="140"/>
      <c r="EJ37" s="163"/>
      <c r="EK37" s="163"/>
      <c r="EL37" s="163"/>
      <c r="EM37" s="163"/>
    </row>
    <row r="38" spans="2:143" x14ac:dyDescent="0.3">
      <c r="EH38" s="163"/>
      <c r="EI38" s="140"/>
      <c r="EJ38" s="163"/>
      <c r="EK38" s="163"/>
      <c r="EL38" s="163"/>
      <c r="EM38" s="163"/>
    </row>
    <row r="39" spans="2:143" x14ac:dyDescent="0.3">
      <c r="EH39" s="163"/>
      <c r="EI39" s="140"/>
      <c r="EJ39" s="163"/>
      <c r="EK39" s="163"/>
      <c r="EL39" s="163"/>
      <c r="EM39" s="163"/>
    </row>
    <row r="40" spans="2:143" x14ac:dyDescent="0.3">
      <c r="EH40" s="163"/>
      <c r="EI40" s="140"/>
      <c r="EJ40" s="163"/>
      <c r="EK40" s="163"/>
      <c r="EL40" s="163"/>
      <c r="EM40" s="163"/>
    </row>
    <row r="41" spans="2:143" x14ac:dyDescent="0.3">
      <c r="EH41" s="163"/>
      <c r="EI41" s="140"/>
      <c r="EJ41" s="163"/>
      <c r="EK41" s="163"/>
      <c r="EL41" s="163"/>
      <c r="EM41" s="163"/>
    </row>
    <row r="42" spans="2:143" x14ac:dyDescent="0.3">
      <c r="EH42" s="163"/>
      <c r="EI42" s="140"/>
      <c r="EJ42" s="163"/>
      <c r="EK42" s="163"/>
      <c r="EL42" s="163"/>
      <c r="EM42" s="163"/>
    </row>
    <row r="43" spans="2:143" x14ac:dyDescent="0.3">
      <c r="EH43" s="163"/>
      <c r="EI43" s="140"/>
      <c r="EJ43" s="163"/>
      <c r="EK43" s="163"/>
      <c r="EL43" s="163"/>
      <c r="EM43" s="163"/>
    </row>
    <row r="44" spans="2:143" x14ac:dyDescent="0.3">
      <c r="EH44" s="163"/>
      <c r="EI44" s="140"/>
      <c r="EJ44" s="163"/>
      <c r="EK44" s="163"/>
      <c r="EL44" s="163"/>
      <c r="EM44" s="163"/>
    </row>
    <row r="45" spans="2:143" x14ac:dyDescent="0.3">
      <c r="EH45" s="163"/>
      <c r="EI45" s="140"/>
      <c r="EJ45" s="163"/>
      <c r="EK45" s="163"/>
      <c r="EL45" s="163"/>
      <c r="EM45" s="163"/>
    </row>
    <row r="46" spans="2:143" x14ac:dyDescent="0.3">
      <c r="EH46" s="163"/>
      <c r="EI46" s="140"/>
      <c r="EJ46" s="163"/>
      <c r="EK46" s="163"/>
      <c r="EL46" s="163"/>
      <c r="EM46" s="163"/>
    </row>
    <row r="47" spans="2:143" x14ac:dyDescent="0.3">
      <c r="EH47" s="163"/>
      <c r="EI47" s="140"/>
      <c r="EJ47" s="163"/>
      <c r="EK47" s="163"/>
      <c r="EL47" s="163"/>
      <c r="EM47" s="163"/>
    </row>
    <row r="48" spans="2:143" x14ac:dyDescent="0.3">
      <c r="EI48" s="115"/>
    </row>
    <row r="49" spans="139:139" x14ac:dyDescent="0.3">
      <c r="EI49" s="138"/>
    </row>
    <row r="50" spans="139:139" x14ac:dyDescent="0.3">
      <c r="EI50" s="152"/>
    </row>
  </sheetData>
  <mergeCells count="75">
    <mergeCell ref="AJ2:AK3"/>
    <mergeCell ref="B1:DB1"/>
    <mergeCell ref="A2:A4"/>
    <mergeCell ref="B2:B4"/>
    <mergeCell ref="C2:D2"/>
    <mergeCell ref="E2:J2"/>
    <mergeCell ref="K2:O2"/>
    <mergeCell ref="P2:P4"/>
    <mergeCell ref="Q2:S3"/>
    <mergeCell ref="U2:V2"/>
    <mergeCell ref="W2:Y2"/>
    <mergeCell ref="Z2:AA2"/>
    <mergeCell ref="AB2:AC2"/>
    <mergeCell ref="AD2:AG2"/>
    <mergeCell ref="AH2:AH4"/>
    <mergeCell ref="AI2:AI4"/>
    <mergeCell ref="BB2:BB4"/>
    <mergeCell ref="AL3:AL4"/>
    <mergeCell ref="AM3:AM4"/>
    <mergeCell ref="AN3:AN4"/>
    <mergeCell ref="AO3:AO4"/>
    <mergeCell ref="AL2:AM2"/>
    <mergeCell ref="AN2:AP2"/>
    <mergeCell ref="AQ2:AR3"/>
    <mergeCell ref="AS2:AW2"/>
    <mergeCell ref="AX2:BA2"/>
    <mergeCell ref="AW3:AW4"/>
    <mergeCell ref="AS3:AS4"/>
    <mergeCell ref="AT3:AT4"/>
    <mergeCell ref="AU3:AU4"/>
    <mergeCell ref="AV3:AV4"/>
    <mergeCell ref="CD2:CD3"/>
    <mergeCell ref="CE2:CE4"/>
    <mergeCell ref="CF2:CF4"/>
    <mergeCell ref="CG2:CH3"/>
    <mergeCell ref="BC2:BE3"/>
    <mergeCell ref="BF2:BG3"/>
    <mergeCell ref="BH2:BK3"/>
    <mergeCell ref="BL2:BW2"/>
    <mergeCell ref="BY2:BY4"/>
    <mergeCell ref="BZ2:CA2"/>
    <mergeCell ref="BT3:BX3"/>
    <mergeCell ref="BZ3:CA3"/>
    <mergeCell ref="DO2:EB2"/>
    <mergeCell ref="EC2:EF3"/>
    <mergeCell ref="E3:H3"/>
    <mergeCell ref="I3:J3"/>
    <mergeCell ref="K3:M3"/>
    <mergeCell ref="N3:O3"/>
    <mergeCell ref="AD3:AD4"/>
    <mergeCell ref="AE3:AE4"/>
    <mergeCell ref="AF3:AF4"/>
    <mergeCell ref="AG3:AG4"/>
    <mergeCell ref="CI2:CU3"/>
    <mergeCell ref="CV2:CX3"/>
    <mergeCell ref="CY2:DB3"/>
    <mergeCell ref="DC2:DH2"/>
    <mergeCell ref="DI2:DI4"/>
    <mergeCell ref="AP3:AP4"/>
    <mergeCell ref="DO3:DS3"/>
    <mergeCell ref="DT3:DX3"/>
    <mergeCell ref="DY3:EB3"/>
    <mergeCell ref="AX3:AX4"/>
    <mergeCell ref="AY3:AY4"/>
    <mergeCell ref="AZ3:AZ4"/>
    <mergeCell ref="BA3:BA4"/>
    <mergeCell ref="BL3:BO3"/>
    <mergeCell ref="BP3:BS3"/>
    <mergeCell ref="DJ2:DN3"/>
    <mergeCell ref="DC3:DD3"/>
    <mergeCell ref="DE3:DF3"/>
    <mergeCell ref="DG3:DG4"/>
    <mergeCell ref="DH3:DH4"/>
    <mergeCell ref="CB2:CB4"/>
    <mergeCell ref="CC2:CC4"/>
  </mergeCells>
  <pageMargins left="0.51181102362204722" right="0.11811023622047245" top="0.55118110236220474" bottom="0.55118110236220474" header="0.31496062992125984" footer="0.31496062992125984"/>
  <pageSetup paperSize="9" scale="4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21</vt:i4>
      </vt:variant>
    </vt:vector>
  </HeadingPairs>
  <TitlesOfParts>
    <vt:vector size="42" baseType="lpstr">
      <vt:lpstr>01сентября</vt:lpstr>
      <vt:lpstr>02сентября</vt:lpstr>
      <vt:lpstr>03сентября</vt:lpstr>
      <vt:lpstr>04сентября</vt:lpstr>
      <vt:lpstr>05сентября</vt:lpstr>
      <vt:lpstr>8сентября</vt:lpstr>
      <vt:lpstr>9 сентября</vt:lpstr>
      <vt:lpstr>10сентября</vt:lpstr>
      <vt:lpstr>11сентября</vt:lpstr>
      <vt:lpstr>12сентября</vt:lpstr>
      <vt:lpstr>15сентября</vt:lpstr>
      <vt:lpstr>16сентября</vt:lpstr>
      <vt:lpstr>17сентября</vt:lpstr>
      <vt:lpstr>18сентября</vt:lpstr>
      <vt:lpstr>19сентября</vt:lpstr>
      <vt:lpstr>22сентября</vt:lpstr>
      <vt:lpstr>23сентября</vt:lpstr>
      <vt:lpstr>24сентября</vt:lpstr>
      <vt:lpstr>25сентября</vt:lpstr>
      <vt:lpstr>26сентября</vt:lpstr>
      <vt:lpstr>29сентября</vt:lpstr>
      <vt:lpstr>'01сентября'!Область_печати</vt:lpstr>
      <vt:lpstr>'02сентября'!Область_печати</vt:lpstr>
      <vt:lpstr>'03сентября'!Область_печати</vt:lpstr>
      <vt:lpstr>'04сентября'!Область_печати</vt:lpstr>
      <vt:lpstr>'05сентября'!Область_печати</vt:lpstr>
      <vt:lpstr>'10сентября'!Область_печати</vt:lpstr>
      <vt:lpstr>'11сентября'!Область_печати</vt:lpstr>
      <vt:lpstr>'12сентября'!Область_печати</vt:lpstr>
      <vt:lpstr>'15сентября'!Область_печати</vt:lpstr>
      <vt:lpstr>'16сентября'!Область_печати</vt:lpstr>
      <vt:lpstr>'17сентября'!Область_печати</vt:lpstr>
      <vt:lpstr>'18сентября'!Область_печати</vt:lpstr>
      <vt:lpstr>'19сентября'!Область_печати</vt:lpstr>
      <vt:lpstr>'22сентября'!Область_печати</vt:lpstr>
      <vt:lpstr>'23сентября'!Область_печати</vt:lpstr>
      <vt:lpstr>'24сентября'!Область_печати</vt:lpstr>
      <vt:lpstr>'25сентября'!Область_печати</vt:lpstr>
      <vt:lpstr>'26сентября'!Область_печати</vt:lpstr>
      <vt:lpstr>'29сентября'!Область_печати</vt:lpstr>
      <vt:lpstr>'8сентября'!Область_печати</vt:lpstr>
      <vt:lpstr>'9 сентября'!Область_печати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2014-09-23T10:02:04Z</cp:lastPrinted>
  <dcterms:created xsi:type="dcterms:W3CDTF">2014-09-01T03:51:34Z</dcterms:created>
  <dcterms:modified xsi:type="dcterms:W3CDTF">2014-09-29T05:24:09Z</dcterms:modified>
</cp:coreProperties>
</file>