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01" sheetId="1" r:id="rId1"/>
  </sheets>
  <externalReferences>
    <externalReference r:id="rId2"/>
  </externalReferences>
  <definedNames>
    <definedName name="_xlnm.Print_Area" localSheetId="0">'01'!$A$1:$U$26</definedName>
  </definedNames>
  <calcPr calcId="145621"/>
</workbook>
</file>

<file path=xl/calcChain.xml><?xml version="1.0" encoding="utf-8"?>
<calcChain xmlns="http://schemas.openxmlformats.org/spreadsheetml/2006/main">
  <c r="AG25" i="1" l="1"/>
  <c r="AF25" i="1"/>
  <c r="W25" i="1"/>
  <c r="V25" i="1"/>
  <c r="W24" i="1"/>
  <c r="W26" i="1" s="1"/>
  <c r="W28" i="1" s="1"/>
  <c r="V24" i="1"/>
  <c r="V26" i="1" s="1"/>
  <c r="V28" i="1" s="1"/>
  <c r="N24" i="1"/>
  <c r="L24" i="1"/>
  <c r="L26" i="1" s="1"/>
  <c r="H24" i="1"/>
  <c r="G24" i="1"/>
  <c r="G26" i="1" s="1"/>
  <c r="C24" i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T24" i="1"/>
  <c r="R24" i="1"/>
  <c r="P24" i="1"/>
  <c r="K6" i="1"/>
  <c r="K24" i="1" s="1"/>
  <c r="J24" i="1" s="1"/>
  <c r="I6" i="1"/>
  <c r="M6" i="1" s="1"/>
  <c r="F6" i="1"/>
  <c r="F24" i="1" s="1"/>
  <c r="E24" i="1" s="1"/>
  <c r="D6" i="1"/>
  <c r="Q24" i="1" l="1"/>
  <c r="S24" i="1"/>
  <c r="U24" i="1"/>
  <c r="C26" i="1"/>
  <c r="H26" i="1"/>
  <c r="D26" i="1"/>
  <c r="I26" i="1"/>
  <c r="D24" i="1"/>
  <c r="AF24" i="1"/>
  <c r="AF27" i="1" s="1"/>
  <c r="I24" i="1"/>
  <c r="AG24" i="1"/>
  <c r="AG27" i="1" s="1"/>
</calcChain>
</file>

<file path=xl/sharedStrings.xml><?xml version="1.0" encoding="utf-8"?>
<sst xmlns="http://schemas.openxmlformats.org/spreadsheetml/2006/main" count="95" uniqueCount="64">
  <si>
    <t>Оперативные сведения по надою молока на 01 августа 2016 года</t>
  </si>
  <si>
    <t>№№</t>
  </si>
  <si>
    <t>Наименование хозяйства</t>
  </si>
  <si>
    <t>2015 год</t>
  </si>
  <si>
    <t>2016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</si>
  <si>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</si>
  <si>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</si>
  <si>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</si>
  <si>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</si>
  <si>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</si>
  <si>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</si>
  <si>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</si>
  <si>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</si>
  <si>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</si>
  <si>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</si>
  <si>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</si>
  <si>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</si>
  <si>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</si>
  <si>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</si>
  <si>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</si>
  <si>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</si>
  <si>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</si>
  <si>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люцерна+клевер</t>
  </si>
  <si>
    <t>клевер</t>
  </si>
  <si>
    <t>ООО ВерА</t>
  </si>
  <si>
    <t>ООО Родина</t>
  </si>
  <si>
    <t>мн. Травы</t>
  </si>
  <si>
    <t>СПК к-з Победа</t>
  </si>
  <si>
    <t>просо</t>
  </si>
  <si>
    <t>СПК Держава</t>
  </si>
  <si>
    <t>мн травы</t>
  </si>
  <si>
    <t xml:space="preserve">суданская </t>
  </si>
  <si>
    <t>СПК к-з Трактор</t>
  </si>
  <si>
    <t>СПК Югдон</t>
  </si>
  <si>
    <t>мн.травы</t>
  </si>
  <si>
    <t>СПК к-з Заря</t>
  </si>
  <si>
    <t>однолет</t>
  </si>
  <si>
    <t>силос+просо+рапс</t>
  </si>
  <si>
    <t>люцерна</t>
  </si>
  <si>
    <t>ООО Исток</t>
  </si>
  <si>
    <t>одн, смес зерновых</t>
  </si>
  <si>
    <t>СПК к-з Красный Октябрь</t>
  </si>
  <si>
    <t>суд.трава</t>
  </si>
  <si>
    <t>ООО Какси</t>
  </si>
  <si>
    <t>зерносенаж</t>
  </si>
  <si>
    <t>СПК Луч</t>
  </si>
  <si>
    <t>вика+овес</t>
  </si>
  <si>
    <t>суданка</t>
  </si>
  <si>
    <t>ООО Туташево</t>
  </si>
  <si>
    <t>ООО Дружба</t>
  </si>
  <si>
    <t>ООО ТерраНова</t>
  </si>
  <si>
    <t>ООО Русский Пычас</t>
  </si>
  <si>
    <t>овес+вика</t>
  </si>
  <si>
    <t>2 укос клевер</t>
  </si>
  <si>
    <t>ООО Петухово</t>
  </si>
  <si>
    <t>ООО Новобиинское</t>
  </si>
  <si>
    <t>ИТОГО по с/х пред             (Поголовье коров  в 2015 г  7279 гол)</t>
  </si>
  <si>
    <t>СП</t>
  </si>
  <si>
    <t>КФХ (2015 г -поголовье 1143 гол)</t>
  </si>
  <si>
    <t>КФХ</t>
  </si>
  <si>
    <t>ВСЕГО ПО РАЙОНУ (поголовье 2015 г -8428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</si>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</sst>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6" fillId="2" borderId="1" xfId="0" applyFont="1" applyFill="1" applyBorder="1" applyAlignment="1"/>
    <xf numFmtId="1" fontId="3" fillId="3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0" xfId="0" applyNumberFormat="1"/>
    <xf numFmtId="0" fontId="14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8" fillId="2" borderId="1" xfId="0" applyFont="1" applyFill="1" applyBorder="1" applyAlignment="1">
      <alignment wrapText="1"/>
    </xf>
    <xf numFmtId="1" fontId="17" fillId="2" borderId="0" xfId="0" applyNumberFormat="1" applyFont="1" applyFill="1" applyBorder="1" applyAlignment="1">
      <alignment horizontal="center"/>
    </xf>
    <xf numFmtId="0" fontId="0" fillId="2" borderId="0" xfId="0" applyFont="1" applyFill="1"/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" fontId="19" fillId="0" borderId="0" xfId="0" applyNumberFormat="1" applyFont="1"/>
    <xf numFmtId="1" fontId="16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textRotation="180"/>
    </xf>
    <xf numFmtId="0" fontId="3" fillId="2" borderId="9" xfId="0" applyFont="1" applyFill="1" applyBorder="1" applyAlignment="1">
      <alignment horizontal="center" textRotation="180"/>
    </xf>
    <xf numFmtId="0" fontId="3" fillId="2" borderId="12" xfId="0" applyFont="1" applyFill="1" applyBorder="1" applyAlignment="1">
      <alignment horizontal="center" textRotation="180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4;&#1080;&#1089;&#1087;&#1077;&#1090;&#1095;&#1077;&#1088;\&#1057;&#1074;&#1086;&#1076;&#1082;&#1072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АФ"/>
      <sheetName val="овощи"/>
      <sheetName val="культуры"/>
      <sheetName val="картофель, овощи"/>
      <sheetName val="УБОРКА"/>
      <sheetName val="РАСТЕНИЕВОДСТВО"/>
      <sheetName val="КФХ"/>
      <sheetName val="осем"/>
      <sheetName val="молоко"/>
      <sheetName val="По фермамАВГУСТ"/>
      <sheetName val="удоб (под посев 2016)"/>
      <sheetName val="органика"/>
      <sheetName val="удоб (под посев 2015)"/>
      <sheetName val="удоб2014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>
        <row r="32">
          <cell r="F32">
            <v>1143</v>
          </cell>
          <cell r="I32">
            <v>1205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view="pageBreakPreview" topLeftCell="A16" zoomScale="49" zoomScaleNormal="50" zoomScaleSheetLayoutView="49" workbookViewId="0">
      <selection activeCell="A27" sqref="A27"/>
    </sheetView>
  </sheetViews>
  <sheetFormatPr defaultRowHeight="20.399999999999999" x14ac:dyDescent="0.35"/>
  <cols>
    <col min="1" max="1" width="4.88671875" style="1" customWidth="1"/>
    <col min="2" max="2" width="34.44140625" style="54" customWidth="1"/>
    <col min="3" max="3" width="10.5546875" style="55" customWidth="1"/>
    <col min="4" max="4" width="7.109375" style="55" customWidth="1"/>
    <col min="5" max="5" width="6.88671875" style="55" customWidth="1"/>
    <col min="6" max="6" width="10" style="55" customWidth="1"/>
    <col min="7" max="7" width="7" style="55" customWidth="1"/>
    <col min="8" max="8" width="12.109375" style="56" customWidth="1"/>
    <col min="9" max="9" width="8.33203125" style="57" customWidth="1"/>
    <col min="10" max="10" width="7.21875" style="57" customWidth="1"/>
    <col min="11" max="11" width="10" style="57" customWidth="1"/>
    <col min="12" max="12" width="7.6640625" style="57" customWidth="1"/>
    <col min="13" max="13" width="4.5546875" style="1" customWidth="1"/>
    <col min="14" max="14" width="8.109375" style="1" hidden="1" customWidth="1"/>
    <col min="15" max="15" width="9.4414062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6.77734375" style="1" customWidth="1"/>
    <col min="20" max="20" width="7.44140625" style="3" customWidth="1"/>
    <col min="21" max="21" width="7.5546875" style="3" customWidth="1"/>
    <col min="22" max="23" width="8.88671875" style="1" hidden="1" customWidth="1"/>
    <col min="24" max="24" width="8.88671875" style="3" hidden="1" customWidth="1"/>
    <col min="25" max="31" width="0" hidden="1" customWidth="1"/>
    <col min="33" max="33" width="9.77734375" bestFit="1" customWidth="1"/>
  </cols>
  <sheetData>
    <row r="1" spans="1:30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30" s="5" customFormat="1" ht="12.75" customHeight="1" x14ac:dyDescent="0.25">
      <c r="A3" s="72" t="s">
        <v>1</v>
      </c>
      <c r="B3" s="73" t="s">
        <v>2</v>
      </c>
      <c r="C3" s="74" t="s">
        <v>3</v>
      </c>
      <c r="D3" s="75"/>
      <c r="E3" s="75"/>
      <c r="F3" s="75"/>
      <c r="G3" s="76"/>
      <c r="H3" s="77" t="s">
        <v>4</v>
      </c>
      <c r="I3" s="78"/>
      <c r="J3" s="78"/>
      <c r="K3" s="78"/>
      <c r="L3" s="79"/>
      <c r="M3" s="80" t="s">
        <v>5</v>
      </c>
      <c r="N3" s="83" t="s">
        <v>6</v>
      </c>
      <c r="O3" s="61" t="s">
        <v>7</v>
      </c>
      <c r="P3" s="60" t="s">
        <v>8</v>
      </c>
      <c r="Q3" s="60"/>
      <c r="R3" s="60"/>
      <c r="S3" s="60"/>
      <c r="T3" s="64" t="s">
        <v>9</v>
      </c>
      <c r="U3" s="64"/>
      <c r="V3" s="65" t="s">
        <v>10</v>
      </c>
      <c r="W3" s="66"/>
      <c r="X3" s="4"/>
    </row>
    <row r="4" spans="1:30" s="5" customFormat="1" ht="16.2" customHeight="1" x14ac:dyDescent="0.25">
      <c r="A4" s="72"/>
      <c r="B4" s="73"/>
      <c r="C4" s="69" t="s">
        <v>11</v>
      </c>
      <c r="D4" s="70" t="s">
        <v>12</v>
      </c>
      <c r="E4" s="70" t="s">
        <v>13</v>
      </c>
      <c r="F4" s="70" t="s">
        <v>14</v>
      </c>
      <c r="G4" s="61" t="s">
        <v>15</v>
      </c>
      <c r="H4" s="70" t="s">
        <v>11</v>
      </c>
      <c r="I4" s="70" t="s">
        <v>12</v>
      </c>
      <c r="J4" s="70" t="s">
        <v>13</v>
      </c>
      <c r="K4" s="70" t="s">
        <v>14</v>
      </c>
      <c r="L4" s="86" t="s">
        <v>15</v>
      </c>
      <c r="M4" s="81"/>
      <c r="N4" s="84"/>
      <c r="O4" s="62"/>
      <c r="P4" s="60" t="s">
        <v>16</v>
      </c>
      <c r="Q4" s="60"/>
      <c r="R4" s="60" t="s">
        <v>17</v>
      </c>
      <c r="S4" s="60"/>
      <c r="T4" s="64"/>
      <c r="U4" s="64"/>
      <c r="V4" s="67"/>
      <c r="W4" s="68"/>
      <c r="X4" s="4"/>
    </row>
    <row r="5" spans="1:30" s="5" customFormat="1" ht="29.4" customHeight="1" x14ac:dyDescent="0.25">
      <c r="A5" s="72"/>
      <c r="B5" s="73"/>
      <c r="C5" s="69"/>
      <c r="D5" s="70"/>
      <c r="E5" s="70"/>
      <c r="F5" s="70"/>
      <c r="G5" s="71"/>
      <c r="H5" s="70"/>
      <c r="I5" s="70"/>
      <c r="J5" s="70"/>
      <c r="K5" s="70"/>
      <c r="L5" s="70"/>
      <c r="M5" s="82"/>
      <c r="N5" s="85"/>
      <c r="O5" s="63"/>
      <c r="P5" s="6" t="s">
        <v>18</v>
      </c>
      <c r="Q5" s="7" t="s">
        <v>19</v>
      </c>
      <c r="R5" s="6" t="s">
        <v>20</v>
      </c>
      <c r="S5" s="7" t="s">
        <v>19</v>
      </c>
      <c r="T5" s="8" t="s">
        <v>18</v>
      </c>
      <c r="U5" s="9" t="s">
        <v>19</v>
      </c>
      <c r="V5" s="6">
        <v>2015</v>
      </c>
      <c r="W5" s="6">
        <v>2016</v>
      </c>
      <c r="X5" s="4"/>
    </row>
    <row r="6" spans="1:30" s="24" customFormat="1" ht="45" customHeight="1" x14ac:dyDescent="0.35">
      <c r="A6" s="10">
        <v>1</v>
      </c>
      <c r="B6" s="11" t="s">
        <v>21</v>
      </c>
      <c r="C6" s="12">
        <v>176.95</v>
      </c>
      <c r="D6" s="13">
        <f t="shared" ref="D6:D26" si="0">C6/G6*100</f>
        <v>14.745833333333334</v>
      </c>
      <c r="E6" s="14">
        <v>93</v>
      </c>
      <c r="F6" s="13">
        <f t="shared" ref="F6:F23" si="1">C6*E6/100</f>
        <v>164.56349999999998</v>
      </c>
      <c r="G6" s="15">
        <v>1200</v>
      </c>
      <c r="H6" s="16">
        <v>183.12</v>
      </c>
      <c r="I6" s="17">
        <f t="shared" ref="I6:I26" si="2">H6/L6*100</f>
        <v>14.887804878048779</v>
      </c>
      <c r="J6" s="18">
        <v>94.11</v>
      </c>
      <c r="K6" s="13">
        <f t="shared" ref="K6:K23" si="3">H6*J6/100</f>
        <v>172.33423200000001</v>
      </c>
      <c r="L6" s="15">
        <v>1230</v>
      </c>
      <c r="M6" s="19">
        <f>RANK(I6,I6:I23)</f>
        <v>13</v>
      </c>
      <c r="N6" s="20">
        <v>1200</v>
      </c>
      <c r="O6" s="21" t="s">
        <v>22</v>
      </c>
      <c r="P6" s="22">
        <v>686</v>
      </c>
      <c r="Q6" s="22">
        <v>83</v>
      </c>
      <c r="R6" s="22">
        <v>165</v>
      </c>
      <c r="S6" s="22">
        <v>10</v>
      </c>
      <c r="T6" s="23">
        <v>581</v>
      </c>
      <c r="U6" s="23">
        <v>92</v>
      </c>
      <c r="V6" s="10">
        <v>1200</v>
      </c>
      <c r="W6" s="10">
        <v>1230</v>
      </c>
      <c r="X6" s="3"/>
      <c r="Y6" s="24" t="s">
        <v>23</v>
      </c>
      <c r="AD6" s="25"/>
    </row>
    <row r="7" spans="1:30" ht="45" customHeight="1" x14ac:dyDescent="0.35">
      <c r="A7" s="10">
        <v>2</v>
      </c>
      <c r="B7" s="11" t="s">
        <v>24</v>
      </c>
      <c r="C7" s="12">
        <v>79.010000000000005</v>
      </c>
      <c r="D7" s="13">
        <f t="shared" si="0"/>
        <v>12.249612403100777</v>
      </c>
      <c r="E7" s="14">
        <v>94</v>
      </c>
      <c r="F7" s="13">
        <f t="shared" si="1"/>
        <v>74.269400000000005</v>
      </c>
      <c r="G7" s="15">
        <v>645</v>
      </c>
      <c r="H7" s="16">
        <v>82.32</v>
      </c>
      <c r="I7" s="17">
        <f t="shared" si="2"/>
        <v>12.762790697674417</v>
      </c>
      <c r="J7" s="18">
        <v>89</v>
      </c>
      <c r="K7" s="13">
        <f t="shared" si="3"/>
        <v>73.264799999999994</v>
      </c>
      <c r="L7" s="15">
        <v>645</v>
      </c>
      <c r="M7" s="19">
        <f>RANK(I7,I6:I23)</f>
        <v>16</v>
      </c>
      <c r="N7" s="20">
        <v>430</v>
      </c>
      <c r="O7" s="21" t="s">
        <v>22</v>
      </c>
      <c r="P7" s="22">
        <v>356</v>
      </c>
      <c r="Q7" s="22">
        <v>19</v>
      </c>
      <c r="R7" s="22">
        <v>135</v>
      </c>
      <c r="S7" s="22">
        <v>10</v>
      </c>
      <c r="T7" s="23">
        <v>269</v>
      </c>
      <c r="U7" s="23">
        <v>30</v>
      </c>
      <c r="V7" s="10">
        <v>645</v>
      </c>
      <c r="W7" s="10">
        <v>645</v>
      </c>
      <c r="AD7" s="26"/>
    </row>
    <row r="8" spans="1:30" s="31" customFormat="1" ht="45" customHeight="1" x14ac:dyDescent="0.35">
      <c r="A8" s="27">
        <v>3</v>
      </c>
      <c r="B8" s="28" t="s">
        <v>25</v>
      </c>
      <c r="C8" s="12">
        <v>137.6</v>
      </c>
      <c r="D8" s="13">
        <f t="shared" si="0"/>
        <v>17.2</v>
      </c>
      <c r="E8" s="14">
        <v>96</v>
      </c>
      <c r="F8" s="13">
        <f t="shared" si="1"/>
        <v>132.09599999999998</v>
      </c>
      <c r="G8" s="15">
        <v>800</v>
      </c>
      <c r="H8" s="16">
        <v>145.6</v>
      </c>
      <c r="I8" s="17">
        <f t="shared" si="2"/>
        <v>18.2</v>
      </c>
      <c r="J8" s="29">
        <v>96</v>
      </c>
      <c r="K8" s="13">
        <f t="shared" si="3"/>
        <v>139.77599999999998</v>
      </c>
      <c r="L8" s="15">
        <v>800</v>
      </c>
      <c r="M8" s="19">
        <f>RANK(I8,I6:I23)</f>
        <v>3</v>
      </c>
      <c r="N8" s="20">
        <v>1170</v>
      </c>
      <c r="O8" s="21" t="s">
        <v>23</v>
      </c>
      <c r="P8" s="22">
        <v>416</v>
      </c>
      <c r="Q8" s="22">
        <v>36</v>
      </c>
      <c r="R8" s="22">
        <v>168</v>
      </c>
      <c r="S8" s="22">
        <v>9</v>
      </c>
      <c r="T8" s="23">
        <v>514</v>
      </c>
      <c r="U8" s="23">
        <v>44</v>
      </c>
      <c r="V8" s="27">
        <v>800</v>
      </c>
      <c r="W8" s="27">
        <v>800</v>
      </c>
      <c r="X8" s="30"/>
      <c r="Y8" s="30" t="s">
        <v>26</v>
      </c>
      <c r="AD8" s="32"/>
    </row>
    <row r="9" spans="1:30" ht="45" customHeight="1" x14ac:dyDescent="0.35">
      <c r="A9" s="10">
        <v>4</v>
      </c>
      <c r="B9" s="33" t="s">
        <v>27</v>
      </c>
      <c r="C9" s="12">
        <v>35.869999999999997</v>
      </c>
      <c r="D9" s="13">
        <f t="shared" si="0"/>
        <v>14.066666666666666</v>
      </c>
      <c r="E9" s="14">
        <v>95</v>
      </c>
      <c r="F9" s="13">
        <f t="shared" si="1"/>
        <v>34.076499999999996</v>
      </c>
      <c r="G9" s="15">
        <v>255</v>
      </c>
      <c r="H9" s="16">
        <v>30.04</v>
      </c>
      <c r="I9" s="17">
        <f t="shared" si="2"/>
        <v>11.780392156862744</v>
      </c>
      <c r="J9" s="18">
        <v>98</v>
      </c>
      <c r="K9" s="13">
        <f t="shared" si="3"/>
        <v>29.4392</v>
      </c>
      <c r="L9" s="15">
        <v>255</v>
      </c>
      <c r="M9" s="19">
        <f>RANK(I9,I6:I23)</f>
        <v>18</v>
      </c>
      <c r="N9" s="34">
        <v>510</v>
      </c>
      <c r="O9" s="21" t="s">
        <v>28</v>
      </c>
      <c r="P9" s="22">
        <v>154</v>
      </c>
      <c r="Q9" s="22">
        <v>11</v>
      </c>
      <c r="R9" s="22">
        <v>21</v>
      </c>
      <c r="S9" s="22">
        <v>0</v>
      </c>
      <c r="T9" s="23">
        <v>145</v>
      </c>
      <c r="U9" s="23">
        <v>14</v>
      </c>
      <c r="V9" s="10">
        <v>255</v>
      </c>
      <c r="W9" s="10">
        <v>255</v>
      </c>
      <c r="Y9" t="s">
        <v>28</v>
      </c>
    </row>
    <row r="10" spans="1:30" s="31" customFormat="1" ht="45" customHeight="1" x14ac:dyDescent="0.35">
      <c r="A10" s="27">
        <v>5</v>
      </c>
      <c r="B10" s="28" t="s">
        <v>29</v>
      </c>
      <c r="C10" s="12">
        <v>77.56</v>
      </c>
      <c r="D10" s="13">
        <f t="shared" si="0"/>
        <v>17.235555555555557</v>
      </c>
      <c r="E10" s="14">
        <v>92</v>
      </c>
      <c r="F10" s="13">
        <f t="shared" si="1"/>
        <v>71.355200000000011</v>
      </c>
      <c r="G10" s="15">
        <v>450</v>
      </c>
      <c r="H10" s="16">
        <v>81.94</v>
      </c>
      <c r="I10" s="17">
        <f t="shared" si="2"/>
        <v>18.20888888888889</v>
      </c>
      <c r="J10" s="29">
        <v>92</v>
      </c>
      <c r="K10" s="13">
        <f t="shared" si="3"/>
        <v>75.384799999999998</v>
      </c>
      <c r="L10" s="15">
        <v>450</v>
      </c>
      <c r="M10" s="19">
        <f>RANK(I10,I6:I23)</f>
        <v>2</v>
      </c>
      <c r="N10" s="34">
        <v>1066</v>
      </c>
      <c r="O10" s="21" t="s">
        <v>30</v>
      </c>
      <c r="P10" s="22">
        <v>265</v>
      </c>
      <c r="Q10" s="22">
        <v>31</v>
      </c>
      <c r="R10" s="22">
        <v>160</v>
      </c>
      <c r="S10" s="22">
        <v>9</v>
      </c>
      <c r="T10" s="23">
        <v>322</v>
      </c>
      <c r="U10" s="23">
        <v>20</v>
      </c>
      <c r="V10" s="27">
        <v>450</v>
      </c>
      <c r="W10" s="27">
        <v>450</v>
      </c>
      <c r="X10" s="30"/>
      <c r="Y10" s="31" t="s">
        <v>28</v>
      </c>
      <c r="Z10" s="31" t="s">
        <v>31</v>
      </c>
    </row>
    <row r="11" spans="1:30" s="31" customFormat="1" ht="45" customHeight="1" x14ac:dyDescent="0.35">
      <c r="A11" s="27">
        <v>6</v>
      </c>
      <c r="B11" s="28" t="s">
        <v>32</v>
      </c>
      <c r="C11" s="12">
        <v>48</v>
      </c>
      <c r="D11" s="13">
        <f t="shared" si="0"/>
        <v>14.76923076923077</v>
      </c>
      <c r="E11" s="14">
        <v>91</v>
      </c>
      <c r="F11" s="13">
        <f t="shared" si="1"/>
        <v>43.68</v>
      </c>
      <c r="G11" s="15">
        <v>325</v>
      </c>
      <c r="H11" s="16">
        <v>45.6</v>
      </c>
      <c r="I11" s="17">
        <f t="shared" si="2"/>
        <v>12.737430167597767</v>
      </c>
      <c r="J11" s="18">
        <v>88</v>
      </c>
      <c r="K11" s="13">
        <f t="shared" si="3"/>
        <v>40.128</v>
      </c>
      <c r="L11" s="15">
        <v>358</v>
      </c>
      <c r="M11" s="19">
        <f>RANK(I11,I6:I23)</f>
        <v>17</v>
      </c>
      <c r="N11" s="20">
        <v>366</v>
      </c>
      <c r="O11" s="21" t="s">
        <v>23</v>
      </c>
      <c r="P11" s="22">
        <v>171</v>
      </c>
      <c r="Q11" s="22">
        <v>16</v>
      </c>
      <c r="R11" s="22">
        <v>57</v>
      </c>
      <c r="S11" s="22">
        <v>9</v>
      </c>
      <c r="T11" s="23">
        <v>146</v>
      </c>
      <c r="U11" s="23">
        <v>33</v>
      </c>
      <c r="V11" s="27">
        <v>325</v>
      </c>
      <c r="W11" s="27">
        <v>358</v>
      </c>
      <c r="X11" s="30"/>
      <c r="Y11" s="31" t="s">
        <v>28</v>
      </c>
      <c r="Z11" s="31" t="s">
        <v>31</v>
      </c>
    </row>
    <row r="12" spans="1:30" s="31" customFormat="1" ht="45" customHeight="1" x14ac:dyDescent="0.35">
      <c r="A12" s="27">
        <v>7</v>
      </c>
      <c r="B12" s="28" t="s">
        <v>33</v>
      </c>
      <c r="C12" s="12">
        <v>39.1</v>
      </c>
      <c r="D12" s="13">
        <f t="shared" si="0"/>
        <v>17.692307692307693</v>
      </c>
      <c r="E12" s="14">
        <v>96</v>
      </c>
      <c r="F12" s="13">
        <f t="shared" si="1"/>
        <v>37.536000000000001</v>
      </c>
      <c r="G12" s="15">
        <v>221</v>
      </c>
      <c r="H12" s="16">
        <v>41.4</v>
      </c>
      <c r="I12" s="17">
        <f t="shared" si="2"/>
        <v>17.25</v>
      </c>
      <c r="J12" s="29">
        <v>98.5</v>
      </c>
      <c r="K12" s="13">
        <f t="shared" si="3"/>
        <v>40.778999999999996</v>
      </c>
      <c r="L12" s="15">
        <v>240</v>
      </c>
      <c r="M12" s="19">
        <f>RANK(I12,I6:I23)</f>
        <v>5</v>
      </c>
      <c r="N12" s="20">
        <v>306</v>
      </c>
      <c r="O12" s="21" t="s">
        <v>28</v>
      </c>
      <c r="P12" s="22">
        <v>147</v>
      </c>
      <c r="Q12" s="22">
        <v>23</v>
      </c>
      <c r="R12" s="22">
        <v>23</v>
      </c>
      <c r="S12" s="22">
        <v>3</v>
      </c>
      <c r="T12" s="23">
        <v>126</v>
      </c>
      <c r="U12" s="23">
        <v>15</v>
      </c>
      <c r="V12" s="27">
        <v>221</v>
      </c>
      <c r="W12" s="27">
        <v>225</v>
      </c>
      <c r="X12" s="30"/>
      <c r="Y12" s="31" t="s">
        <v>34</v>
      </c>
    </row>
    <row r="13" spans="1:30" ht="45" customHeight="1" x14ac:dyDescent="0.35">
      <c r="A13" s="10">
        <v>8</v>
      </c>
      <c r="B13" s="28" t="s">
        <v>35</v>
      </c>
      <c r="C13" s="12">
        <v>102.92</v>
      </c>
      <c r="D13" s="13">
        <f t="shared" si="0"/>
        <v>14.702857142857143</v>
      </c>
      <c r="E13" s="14">
        <v>99</v>
      </c>
      <c r="F13" s="13">
        <f t="shared" si="1"/>
        <v>101.8908</v>
      </c>
      <c r="G13" s="15">
        <v>700</v>
      </c>
      <c r="H13" s="16">
        <v>110.59</v>
      </c>
      <c r="I13" s="17">
        <f t="shared" si="2"/>
        <v>15.798571428571428</v>
      </c>
      <c r="J13" s="29">
        <v>91</v>
      </c>
      <c r="K13" s="13">
        <f t="shared" si="3"/>
        <v>100.63690000000001</v>
      </c>
      <c r="L13" s="15">
        <v>700</v>
      </c>
      <c r="M13" s="19">
        <f>RANK(I13,I6:I23)</f>
        <v>10</v>
      </c>
      <c r="N13" s="34">
        <v>1372</v>
      </c>
      <c r="O13" s="21" t="s">
        <v>36</v>
      </c>
      <c r="P13" s="22">
        <v>426</v>
      </c>
      <c r="Q13" s="22">
        <v>28</v>
      </c>
      <c r="R13" s="22">
        <v>159</v>
      </c>
      <c r="S13" s="22">
        <v>18</v>
      </c>
      <c r="T13" s="23">
        <v>725</v>
      </c>
      <c r="U13" s="23">
        <v>46</v>
      </c>
      <c r="V13" s="10">
        <v>700</v>
      </c>
      <c r="W13" s="10">
        <v>700</v>
      </c>
      <c r="Y13" t="s">
        <v>37</v>
      </c>
      <c r="Z13" t="s">
        <v>38</v>
      </c>
    </row>
    <row r="14" spans="1:30" s="31" customFormat="1" ht="45" customHeight="1" x14ac:dyDescent="0.35">
      <c r="A14" s="27">
        <v>9</v>
      </c>
      <c r="B14" s="28" t="s">
        <v>39</v>
      </c>
      <c r="C14" s="12">
        <v>41.76</v>
      </c>
      <c r="D14" s="13">
        <f t="shared" si="0"/>
        <v>14.399999999999999</v>
      </c>
      <c r="E14" s="14">
        <v>88</v>
      </c>
      <c r="F14" s="13">
        <f t="shared" si="1"/>
        <v>36.748799999999996</v>
      </c>
      <c r="G14" s="15">
        <v>290</v>
      </c>
      <c r="H14" s="16">
        <v>38</v>
      </c>
      <c r="I14" s="17">
        <f t="shared" si="2"/>
        <v>15.2</v>
      </c>
      <c r="J14" s="29">
        <v>91</v>
      </c>
      <c r="K14" s="13">
        <f t="shared" si="3"/>
        <v>34.58</v>
      </c>
      <c r="L14" s="15">
        <v>250</v>
      </c>
      <c r="M14" s="19">
        <f>RANK(I14,I6:I23)</f>
        <v>11</v>
      </c>
      <c r="N14" s="20">
        <v>324</v>
      </c>
      <c r="O14" s="35" t="s">
        <v>38</v>
      </c>
      <c r="P14" s="22">
        <v>100</v>
      </c>
      <c r="Q14" s="22">
        <v>20</v>
      </c>
      <c r="R14" s="22">
        <v>19</v>
      </c>
      <c r="S14" s="22">
        <v>0</v>
      </c>
      <c r="T14" s="23">
        <v>85</v>
      </c>
      <c r="U14" s="23">
        <v>6</v>
      </c>
      <c r="V14" s="27">
        <v>290</v>
      </c>
      <c r="W14" s="27">
        <v>250</v>
      </c>
      <c r="X14" s="30"/>
      <c r="Y14" s="31" t="s">
        <v>40</v>
      </c>
    </row>
    <row r="15" spans="1:30" s="31" customFormat="1" ht="45" customHeight="1" x14ac:dyDescent="0.35">
      <c r="A15" s="27">
        <v>10</v>
      </c>
      <c r="B15" s="28" t="s">
        <v>41</v>
      </c>
      <c r="C15" s="12">
        <v>50</v>
      </c>
      <c r="D15" s="13">
        <f t="shared" si="0"/>
        <v>16.666666666666664</v>
      </c>
      <c r="E15" s="14">
        <v>90</v>
      </c>
      <c r="F15" s="13">
        <f t="shared" si="1"/>
        <v>45</v>
      </c>
      <c r="G15" s="15">
        <v>300</v>
      </c>
      <c r="H15" s="16">
        <v>54</v>
      </c>
      <c r="I15" s="17">
        <f t="shared" si="2"/>
        <v>17.704918032786885</v>
      </c>
      <c r="J15" s="29">
        <v>93</v>
      </c>
      <c r="K15" s="13">
        <f t="shared" si="3"/>
        <v>50.22</v>
      </c>
      <c r="L15" s="15">
        <v>305</v>
      </c>
      <c r="M15" s="19">
        <f>RANK(I15,I6:I23)</f>
        <v>4</v>
      </c>
      <c r="N15" s="20">
        <v>730</v>
      </c>
      <c r="O15" s="21" t="s">
        <v>30</v>
      </c>
      <c r="P15" s="22">
        <v>164</v>
      </c>
      <c r="Q15" s="22">
        <v>20</v>
      </c>
      <c r="R15" s="22">
        <v>41</v>
      </c>
      <c r="S15" s="22">
        <v>5</v>
      </c>
      <c r="T15" s="23">
        <v>279</v>
      </c>
      <c r="U15" s="23">
        <v>14</v>
      </c>
      <c r="V15" s="27">
        <v>285</v>
      </c>
      <c r="W15" s="27">
        <v>300</v>
      </c>
      <c r="X15" s="30"/>
      <c r="Y15" s="31" t="s">
        <v>42</v>
      </c>
    </row>
    <row r="16" spans="1:30" s="31" customFormat="1" ht="45" customHeight="1" x14ac:dyDescent="0.35">
      <c r="A16" s="27">
        <v>11</v>
      </c>
      <c r="B16" s="28" t="s">
        <v>43</v>
      </c>
      <c r="C16" s="12">
        <v>75.03</v>
      </c>
      <c r="D16" s="13">
        <f t="shared" si="0"/>
        <v>16.310869565217391</v>
      </c>
      <c r="E16" s="14">
        <v>96</v>
      </c>
      <c r="F16" s="13">
        <f t="shared" si="1"/>
        <v>72.028800000000004</v>
      </c>
      <c r="G16" s="15">
        <v>460</v>
      </c>
      <c r="H16" s="16">
        <v>74.459999999999994</v>
      </c>
      <c r="I16" s="17">
        <f t="shared" si="2"/>
        <v>16.18695652173913</v>
      </c>
      <c r="J16" s="29">
        <v>95</v>
      </c>
      <c r="K16" s="13">
        <f t="shared" si="3"/>
        <v>70.736999999999995</v>
      </c>
      <c r="L16" s="15">
        <v>460</v>
      </c>
      <c r="M16" s="19">
        <f>RANK(I16,I6:I23)</f>
        <v>8</v>
      </c>
      <c r="N16" s="20">
        <v>570</v>
      </c>
      <c r="O16" s="35" t="s">
        <v>44</v>
      </c>
      <c r="P16" s="22">
        <v>331</v>
      </c>
      <c r="Q16" s="22">
        <v>23</v>
      </c>
      <c r="R16" s="22">
        <v>68</v>
      </c>
      <c r="S16" s="22">
        <v>0</v>
      </c>
      <c r="T16" s="23">
        <v>219</v>
      </c>
      <c r="U16" s="23">
        <v>13</v>
      </c>
      <c r="V16" s="27">
        <v>453</v>
      </c>
      <c r="W16" s="27">
        <v>460</v>
      </c>
      <c r="X16" s="30"/>
      <c r="Y16" s="31" t="s">
        <v>38</v>
      </c>
    </row>
    <row r="17" spans="1:33" s="31" customFormat="1" ht="45" customHeight="1" x14ac:dyDescent="0.35">
      <c r="A17" s="27">
        <v>12</v>
      </c>
      <c r="B17" s="28" t="s">
        <v>45</v>
      </c>
      <c r="C17" s="12">
        <v>87.92</v>
      </c>
      <c r="D17" s="13">
        <f t="shared" si="0"/>
        <v>15.029059829059829</v>
      </c>
      <c r="E17" s="14">
        <v>90</v>
      </c>
      <c r="F17" s="13">
        <f t="shared" si="1"/>
        <v>79.128</v>
      </c>
      <c r="G17" s="15">
        <v>585</v>
      </c>
      <c r="H17" s="16">
        <v>107.89</v>
      </c>
      <c r="I17" s="17">
        <f t="shared" si="2"/>
        <v>16.857812499999998</v>
      </c>
      <c r="J17" s="29">
        <v>93</v>
      </c>
      <c r="K17" s="13">
        <f t="shared" si="3"/>
        <v>100.3377</v>
      </c>
      <c r="L17" s="15">
        <v>640</v>
      </c>
      <c r="M17" s="19">
        <f>RANK(I17,I6:I23)</f>
        <v>6</v>
      </c>
      <c r="N17" s="34">
        <v>1265</v>
      </c>
      <c r="O17" s="21" t="s">
        <v>46</v>
      </c>
      <c r="P17" s="22">
        <v>365</v>
      </c>
      <c r="Q17" s="22">
        <v>14</v>
      </c>
      <c r="R17" s="22">
        <v>126</v>
      </c>
      <c r="S17" s="22">
        <v>8</v>
      </c>
      <c r="T17" s="23">
        <v>362</v>
      </c>
      <c r="U17" s="23">
        <v>15</v>
      </c>
      <c r="V17" s="27">
        <v>585</v>
      </c>
      <c r="W17" s="27">
        <v>640</v>
      </c>
      <c r="X17" s="30"/>
      <c r="Y17" s="31" t="s">
        <v>42</v>
      </c>
      <c r="Z17" s="31" t="s">
        <v>47</v>
      </c>
    </row>
    <row r="18" spans="1:33" s="31" customFormat="1" ht="45" customHeight="1" x14ac:dyDescent="0.35">
      <c r="A18" s="27">
        <v>13</v>
      </c>
      <c r="B18" s="28" t="s">
        <v>48</v>
      </c>
      <c r="C18" s="12">
        <v>21.5</v>
      </c>
      <c r="D18" s="13">
        <f t="shared" si="0"/>
        <v>17.916666666666668</v>
      </c>
      <c r="E18" s="14">
        <v>92</v>
      </c>
      <c r="F18" s="13">
        <f t="shared" si="1"/>
        <v>19.78</v>
      </c>
      <c r="G18" s="15">
        <v>120</v>
      </c>
      <c r="H18" s="16">
        <v>28</v>
      </c>
      <c r="I18" s="17">
        <f t="shared" si="2"/>
        <v>21.53846153846154</v>
      </c>
      <c r="J18" s="29">
        <v>88</v>
      </c>
      <c r="K18" s="13">
        <f t="shared" si="3"/>
        <v>24.64</v>
      </c>
      <c r="L18" s="15">
        <v>130</v>
      </c>
      <c r="M18" s="19">
        <f>RANK(I18,I6:I23)</f>
        <v>1</v>
      </c>
      <c r="N18" s="20">
        <v>142</v>
      </c>
      <c r="O18" s="21" t="s">
        <v>23</v>
      </c>
      <c r="P18" s="22">
        <v>157</v>
      </c>
      <c r="Q18" s="22">
        <v>13</v>
      </c>
      <c r="R18" s="22">
        <v>25</v>
      </c>
      <c r="S18" s="22">
        <v>0</v>
      </c>
      <c r="T18" s="23">
        <v>134</v>
      </c>
      <c r="U18" s="23">
        <v>0</v>
      </c>
      <c r="V18" s="27">
        <v>111</v>
      </c>
      <c r="W18" s="27">
        <v>120</v>
      </c>
      <c r="X18" s="30"/>
      <c r="Y18" s="31" t="s">
        <v>34</v>
      </c>
      <c r="Z18" s="31" t="s">
        <v>47</v>
      </c>
    </row>
    <row r="19" spans="1:33" s="31" customFormat="1" ht="45" customHeight="1" x14ac:dyDescent="0.35">
      <c r="A19" s="27">
        <v>14</v>
      </c>
      <c r="B19" s="28" t="s">
        <v>49</v>
      </c>
      <c r="C19" s="12">
        <v>38.200000000000003</v>
      </c>
      <c r="D19" s="13">
        <f t="shared" si="0"/>
        <v>13.082191780821919</v>
      </c>
      <c r="E19" s="14">
        <v>95</v>
      </c>
      <c r="F19" s="13">
        <f t="shared" si="1"/>
        <v>36.290000000000006</v>
      </c>
      <c r="G19" s="15">
        <v>292</v>
      </c>
      <c r="H19" s="16">
        <v>41</v>
      </c>
      <c r="I19" s="17">
        <f t="shared" si="2"/>
        <v>14.642857142857144</v>
      </c>
      <c r="J19" s="29">
        <v>95</v>
      </c>
      <c r="K19" s="13">
        <f t="shared" si="3"/>
        <v>38.950000000000003</v>
      </c>
      <c r="L19" s="15">
        <v>280</v>
      </c>
      <c r="M19" s="19">
        <f>RANK(I19,I6:I23)</f>
        <v>14</v>
      </c>
      <c r="N19" s="20"/>
      <c r="O19" s="21"/>
      <c r="P19" s="22">
        <v>109</v>
      </c>
      <c r="Q19" s="22">
        <v>16</v>
      </c>
      <c r="R19" s="22">
        <v>95</v>
      </c>
      <c r="S19" s="22">
        <v>9</v>
      </c>
      <c r="T19" s="23">
        <v>139</v>
      </c>
      <c r="U19" s="23">
        <v>16</v>
      </c>
      <c r="V19" s="27">
        <v>292</v>
      </c>
      <c r="W19" s="27">
        <v>300</v>
      </c>
      <c r="X19" s="30"/>
      <c r="Y19" s="31" t="s">
        <v>30</v>
      </c>
    </row>
    <row r="20" spans="1:33" ht="45" customHeight="1" x14ac:dyDescent="0.35">
      <c r="A20" s="10">
        <v>15</v>
      </c>
      <c r="B20" s="28" t="s">
        <v>50</v>
      </c>
      <c r="C20" s="12">
        <v>18</v>
      </c>
      <c r="D20" s="13">
        <f t="shared" si="0"/>
        <v>13.333333333333334</v>
      </c>
      <c r="E20" s="14">
        <v>90</v>
      </c>
      <c r="F20" s="13">
        <f t="shared" si="1"/>
        <v>16.2</v>
      </c>
      <c r="G20" s="15">
        <v>135</v>
      </c>
      <c r="H20" s="16">
        <v>17.5</v>
      </c>
      <c r="I20" s="17">
        <f t="shared" si="2"/>
        <v>15.909090909090908</v>
      </c>
      <c r="J20" s="29">
        <v>90</v>
      </c>
      <c r="K20" s="13">
        <f t="shared" si="3"/>
        <v>15.75</v>
      </c>
      <c r="L20" s="15">
        <v>110</v>
      </c>
      <c r="M20" s="19">
        <f>RANK(I20,I6:I23)</f>
        <v>9</v>
      </c>
      <c r="N20" s="20">
        <v>84</v>
      </c>
      <c r="O20" s="21" t="s">
        <v>38</v>
      </c>
      <c r="P20" s="22">
        <v>44</v>
      </c>
      <c r="Q20" s="22">
        <v>4</v>
      </c>
      <c r="R20" s="22">
        <v>13</v>
      </c>
      <c r="S20" s="22">
        <v>0</v>
      </c>
      <c r="T20" s="23">
        <v>95</v>
      </c>
      <c r="U20" s="23">
        <v>0</v>
      </c>
      <c r="V20" s="10">
        <v>150</v>
      </c>
      <c r="W20" s="10">
        <v>110</v>
      </c>
      <c r="Y20" t="s">
        <v>38</v>
      </c>
    </row>
    <row r="21" spans="1:33" ht="45" customHeight="1" x14ac:dyDescent="0.35">
      <c r="A21" s="10">
        <v>16</v>
      </c>
      <c r="B21" s="28" t="s">
        <v>51</v>
      </c>
      <c r="C21" s="12">
        <v>40</v>
      </c>
      <c r="D21" s="13">
        <f t="shared" si="0"/>
        <v>14.285714285714285</v>
      </c>
      <c r="E21" s="14">
        <v>81</v>
      </c>
      <c r="F21" s="13">
        <f t="shared" si="1"/>
        <v>32.4</v>
      </c>
      <c r="G21" s="15">
        <v>280</v>
      </c>
      <c r="H21" s="16">
        <v>50</v>
      </c>
      <c r="I21" s="17">
        <f t="shared" si="2"/>
        <v>16.666666666666664</v>
      </c>
      <c r="J21" s="29">
        <v>90</v>
      </c>
      <c r="K21" s="13">
        <f t="shared" si="3"/>
        <v>45</v>
      </c>
      <c r="L21" s="15">
        <v>300</v>
      </c>
      <c r="M21" s="19">
        <f>RANK(I21,I6:I23)</f>
        <v>7</v>
      </c>
      <c r="N21" s="20">
        <v>246</v>
      </c>
      <c r="O21" s="21" t="s">
        <v>52</v>
      </c>
      <c r="P21" s="22">
        <v>146</v>
      </c>
      <c r="Q21" s="22">
        <v>24</v>
      </c>
      <c r="R21" s="22">
        <v>3</v>
      </c>
      <c r="S21" s="22">
        <v>3</v>
      </c>
      <c r="T21" s="23">
        <v>134</v>
      </c>
      <c r="U21" s="23">
        <v>27</v>
      </c>
      <c r="V21" s="10">
        <v>288</v>
      </c>
      <c r="W21" s="10">
        <v>300</v>
      </c>
      <c r="Y21" t="s">
        <v>53</v>
      </c>
    </row>
    <row r="22" spans="1:33" s="31" customFormat="1" ht="45" customHeight="1" x14ac:dyDescent="0.35">
      <c r="A22" s="27">
        <v>17</v>
      </c>
      <c r="B22" s="28" t="s">
        <v>54</v>
      </c>
      <c r="C22" s="12">
        <v>15.71</v>
      </c>
      <c r="D22" s="13">
        <f t="shared" si="0"/>
        <v>14.820754716981133</v>
      </c>
      <c r="E22" s="14">
        <v>90</v>
      </c>
      <c r="F22" s="13">
        <f t="shared" si="1"/>
        <v>14.139000000000001</v>
      </c>
      <c r="G22" s="15">
        <v>106</v>
      </c>
      <c r="H22" s="16">
        <v>15.68</v>
      </c>
      <c r="I22" s="17">
        <f t="shared" si="2"/>
        <v>14.933333333333332</v>
      </c>
      <c r="J22" s="29">
        <v>90</v>
      </c>
      <c r="K22" s="13">
        <f t="shared" si="3"/>
        <v>14.112</v>
      </c>
      <c r="L22" s="15">
        <v>105</v>
      </c>
      <c r="M22" s="19">
        <f>RANK(I22,I6:I23)</f>
        <v>12</v>
      </c>
      <c r="N22" s="20">
        <v>45</v>
      </c>
      <c r="O22" s="35" t="s">
        <v>38</v>
      </c>
      <c r="P22" s="22">
        <v>101</v>
      </c>
      <c r="Q22" s="22">
        <v>12</v>
      </c>
      <c r="R22" s="22">
        <v>0</v>
      </c>
      <c r="S22" s="22">
        <v>0</v>
      </c>
      <c r="T22" s="23">
        <v>95</v>
      </c>
      <c r="U22" s="23">
        <v>7</v>
      </c>
      <c r="V22" s="27">
        <v>105</v>
      </c>
      <c r="W22" s="27">
        <v>105</v>
      </c>
      <c r="X22" s="30"/>
      <c r="Y22" s="31" t="s">
        <v>23</v>
      </c>
      <c r="Z22" s="31" t="s">
        <v>38</v>
      </c>
    </row>
    <row r="23" spans="1:33" ht="45" customHeight="1" x14ac:dyDescent="0.35">
      <c r="A23" s="10">
        <v>18</v>
      </c>
      <c r="B23" s="28" t="s">
        <v>55</v>
      </c>
      <c r="C23" s="12">
        <v>14.9</v>
      </c>
      <c r="D23" s="13">
        <f t="shared" si="0"/>
        <v>12.314049586776859</v>
      </c>
      <c r="E23" s="14">
        <v>94</v>
      </c>
      <c r="F23" s="13">
        <f t="shared" si="1"/>
        <v>14.006000000000002</v>
      </c>
      <c r="G23" s="15">
        <v>121</v>
      </c>
      <c r="H23" s="16">
        <v>14.3</v>
      </c>
      <c r="I23" s="17">
        <f t="shared" si="2"/>
        <v>14.019607843137255</v>
      </c>
      <c r="J23" s="29">
        <v>94</v>
      </c>
      <c r="K23" s="13">
        <f t="shared" si="3"/>
        <v>13.442</v>
      </c>
      <c r="L23" s="15">
        <v>102</v>
      </c>
      <c r="M23" s="19">
        <f>RANK(I23,I6:I23)</f>
        <v>15</v>
      </c>
      <c r="N23" s="20">
        <v>158</v>
      </c>
      <c r="O23" s="21" t="s">
        <v>38</v>
      </c>
      <c r="P23" s="22">
        <v>59</v>
      </c>
      <c r="Q23" s="22">
        <v>0</v>
      </c>
      <c r="R23" s="22">
        <v>0</v>
      </c>
      <c r="S23" s="22">
        <v>0</v>
      </c>
      <c r="T23" s="23">
        <v>29</v>
      </c>
      <c r="U23" s="23">
        <v>3</v>
      </c>
      <c r="V23" s="10">
        <v>121</v>
      </c>
      <c r="W23" s="10">
        <v>102</v>
      </c>
      <c r="Y23" t="s">
        <v>28</v>
      </c>
    </row>
    <row r="24" spans="1:33" ht="48.75" customHeight="1" x14ac:dyDescent="0.35">
      <c r="A24" s="10"/>
      <c r="B24" s="36" t="s">
        <v>56</v>
      </c>
      <c r="C24" s="37">
        <f>SUM(C6:C23)</f>
        <v>1100.0300000000002</v>
      </c>
      <c r="D24" s="13">
        <f t="shared" si="0"/>
        <v>15.099931365820183</v>
      </c>
      <c r="E24" s="14">
        <f>F24/C24*100</f>
        <v>93.196367371798942</v>
      </c>
      <c r="F24" s="13">
        <f>SUM(F6:F23)</f>
        <v>1025.1880000000001</v>
      </c>
      <c r="G24" s="38">
        <f>SUM(G6:G23)</f>
        <v>7285</v>
      </c>
      <c r="H24" s="17">
        <f>SUM(H6:H23)</f>
        <v>1161.44</v>
      </c>
      <c r="I24" s="17">
        <f t="shared" si="2"/>
        <v>15.780434782608696</v>
      </c>
      <c r="J24" s="18">
        <f>K24/H24*100</f>
        <v>92.94596638655463</v>
      </c>
      <c r="K24" s="13">
        <f>SUM(K6:K23)</f>
        <v>1079.5116320000002</v>
      </c>
      <c r="L24" s="39">
        <f>SUM(L6:L23)</f>
        <v>7360</v>
      </c>
      <c r="M24" s="10"/>
      <c r="N24" s="40">
        <f>SUM(N6:N23)</f>
        <v>9984</v>
      </c>
      <c r="O24" s="41"/>
      <c r="P24" s="22">
        <f t="shared" ref="P24:W24" si="4">SUM(P6:P23)</f>
        <v>4197</v>
      </c>
      <c r="Q24" s="22">
        <f t="shared" si="4"/>
        <v>393</v>
      </c>
      <c r="R24" s="22">
        <f t="shared" si="4"/>
        <v>1278</v>
      </c>
      <c r="S24" s="22">
        <f t="shared" si="4"/>
        <v>93</v>
      </c>
      <c r="T24" s="22">
        <f t="shared" si="4"/>
        <v>4399</v>
      </c>
      <c r="U24" s="22">
        <f t="shared" si="4"/>
        <v>395</v>
      </c>
      <c r="V24" s="10">
        <f t="shared" si="4"/>
        <v>7276</v>
      </c>
      <c r="W24" s="10">
        <f t="shared" si="4"/>
        <v>7350</v>
      </c>
      <c r="Y24" t="s">
        <v>57</v>
      </c>
      <c r="AF24" s="42">
        <f>G24</f>
        <v>7285</v>
      </c>
      <c r="AG24" s="42">
        <f>L24</f>
        <v>7360</v>
      </c>
    </row>
    <row r="25" spans="1:33" ht="34.799999999999997" customHeight="1" x14ac:dyDescent="0.35">
      <c r="A25" s="10"/>
      <c r="B25" s="43" t="s">
        <v>58</v>
      </c>
      <c r="C25" s="37">
        <v>186.00000000000003</v>
      </c>
      <c r="D25" s="13">
        <v>16.272965879265094</v>
      </c>
      <c r="E25" s="44"/>
      <c r="F25" s="44"/>
      <c r="G25" s="45">
        <v>1143</v>
      </c>
      <c r="H25" s="46">
        <v>183.30000000000004</v>
      </c>
      <c r="I25" s="17">
        <v>15.211618257261414</v>
      </c>
      <c r="J25" s="47"/>
      <c r="K25" s="47"/>
      <c r="L25" s="48">
        <v>1205</v>
      </c>
      <c r="M25" s="49"/>
      <c r="N25" s="49"/>
      <c r="O25" s="49"/>
      <c r="P25" s="49"/>
      <c r="Q25" s="49"/>
      <c r="R25" s="49"/>
      <c r="S25" s="49"/>
      <c r="T25" s="50"/>
      <c r="U25" s="50"/>
      <c r="V25" s="51">
        <f>[1]КФХ!F32</f>
        <v>1143</v>
      </c>
      <c r="W25" s="10">
        <f>[1]КФХ!I32</f>
        <v>1205</v>
      </c>
      <c r="Y25" t="s">
        <v>59</v>
      </c>
      <c r="AF25" s="42">
        <f>[1]КФХ!F32</f>
        <v>1143</v>
      </c>
      <c r="AG25">
        <f>[1]КФХ!I32</f>
        <v>1205</v>
      </c>
    </row>
    <row r="26" spans="1:33" ht="33.75" customHeight="1" x14ac:dyDescent="0.35">
      <c r="A26" s="10"/>
      <c r="B26" s="52" t="s">
        <v>60</v>
      </c>
      <c r="C26" s="37">
        <f>SUM(C24:C25)</f>
        <v>1286.0300000000002</v>
      </c>
      <c r="D26" s="13">
        <f t="shared" si="0"/>
        <v>15.25901756051258</v>
      </c>
      <c r="E26" s="44"/>
      <c r="F26" s="44"/>
      <c r="G26" s="45">
        <f>SUM(G24:G25)</f>
        <v>8428</v>
      </c>
      <c r="H26" s="17">
        <f>SUM(H24:H25)</f>
        <v>1344.74</v>
      </c>
      <c r="I26" s="17">
        <f t="shared" si="2"/>
        <v>15.700408639813194</v>
      </c>
      <c r="J26" s="47"/>
      <c r="K26" s="47"/>
      <c r="L26" s="53">
        <f>SUM(L24:L25)</f>
        <v>8565</v>
      </c>
      <c r="M26" s="49"/>
      <c r="N26" s="49"/>
      <c r="O26" s="49"/>
      <c r="P26" s="49"/>
      <c r="Q26" s="49"/>
      <c r="R26" s="49"/>
      <c r="S26" s="49"/>
      <c r="T26" s="50"/>
      <c r="U26" s="50"/>
      <c r="V26" s="10">
        <f>SUM(V24:V25)</f>
        <v>8419</v>
      </c>
      <c r="W26" s="10">
        <f>SUM(W24:W25)</f>
        <v>8555</v>
      </c>
      <c r="Y26" t="s">
        <v>61</v>
      </c>
      <c r="AF26" s="42"/>
      <c r="AG26">
        <v>2035</v>
      </c>
    </row>
    <row r="27" spans="1:33" x14ac:dyDescent="0.35">
      <c r="K27" s="47"/>
      <c r="L27" s="47"/>
      <c r="M27" s="49"/>
      <c r="N27" s="49"/>
      <c r="O27" s="49"/>
      <c r="P27" s="49"/>
      <c r="Q27" s="49"/>
      <c r="R27" s="49"/>
      <c r="S27" s="49"/>
      <c r="T27" s="50"/>
      <c r="U27" s="50"/>
      <c r="V27" s="10">
        <v>2135</v>
      </c>
      <c r="W27" s="10">
        <v>2075</v>
      </c>
      <c r="Y27" t="s">
        <v>62</v>
      </c>
      <c r="AF27" s="58">
        <f>SUM(AF24:AF26)</f>
        <v>8428</v>
      </c>
      <c r="AG27" s="59">
        <f>SUM(AG24:AG26)</f>
        <v>10600</v>
      </c>
    </row>
    <row r="28" spans="1:33" x14ac:dyDescent="0.35">
      <c r="V28" s="10">
        <f>SUM(V26:V27)</f>
        <v>10554</v>
      </c>
      <c r="W28" s="10">
        <f>SUM(W26:W27)</f>
        <v>10630</v>
      </c>
      <c r="Y28" t="s">
        <v>63</v>
      </c>
    </row>
  </sheetData>
  <mergeCells count="22">
    <mergeCell ref="A3:A5"/>
    <mergeCell ref="B3:B5"/>
    <mergeCell ref="C3:G3"/>
    <mergeCell ref="H3:L3"/>
    <mergeCell ref="M3:M5"/>
    <mergeCell ref="I4:I5"/>
    <mergeCell ref="J4:J5"/>
    <mergeCell ref="K4:K5"/>
    <mergeCell ref="L4:L5"/>
    <mergeCell ref="V3:W4"/>
    <mergeCell ref="C4:C5"/>
    <mergeCell ref="D4:D5"/>
    <mergeCell ref="E4:E5"/>
    <mergeCell ref="F4:F5"/>
    <mergeCell ref="G4:G5"/>
    <mergeCell ref="H4:H5"/>
    <mergeCell ref="N3:N5"/>
    <mergeCell ref="P4:Q4"/>
    <mergeCell ref="R4:S4"/>
    <mergeCell ref="O3:O5"/>
    <mergeCell ref="P3:S3"/>
    <mergeCell ref="T3:U4"/>
  </mergeCells>
  <pageMargins left="0.31496062992125984" right="0.31496062992125984" top="0.55118110236220474" bottom="0.5511811023622047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2016-08-01T05:17:18Z</dcterms:created>
  <dcterms:modified xsi:type="dcterms:W3CDTF">2016-08-01T05:18:09Z</dcterms:modified>
</cp:coreProperties>
</file>