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<sst xmlns="http://schemas.openxmlformats.org/spreadsheetml/2006/main" count="95" uniqueCount="64">
  <si>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08 декабря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</si>
  <si>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</si>
  <si>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</si>
  <si>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</si>
  <si>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</si>
  <si>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</si>
  <si>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</si>
  <si>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</si>
  <si>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</si>
  <si>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</si>
  <si>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</si>
  <si>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</si>
  <si>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</si>
  <si>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</si>
  <si>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</si>
  <si>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</si>
  <si>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</si>
  <si>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</si>
  <si>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</si>
  <si>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</si>
  <si>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</si>
  <si>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</si>
  <si>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</si>
  <si>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</si>
  <si>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</si>
  <si>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</si>
  <si>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</si>
  <si>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</si>
  <si>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</si>
  <si>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</si>
  <si>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</si>
  <si>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</si>
  <si>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</si>
  <si>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</si>
  <si>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</si>
  <si>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</si>
  <si>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</si>
  <si>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</si>
  <si>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</si>
  <si>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</si>
  <si>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</si>
  <si>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</si>
  <si>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</si>
  <si>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</si>
  <si>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</si>
  <si>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</si>
  <si>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</si>
  <si>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</si>
  <si>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</si>
  <si>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</si>
  <si>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</si>
  <si>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</si>
  <si>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</si>
  <si>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</si>
  <si>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</si>
  <si>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</si>
  <si>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2013 г  7403 гол)</t>
  </si>
  <si>
    <t>СП</t>
  </si>
  <si>
    <t>КФХ (2013 г -поголовье 1580 гол)</t>
  </si>
  <si>
    <t>КФХ</t>
  </si>
  <si>
    <t>ВСЕГО ПО РАЙОНУ (поголовье 2013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</si>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</sst>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64" fontId="26" fillId="0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декабр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view="pageBreakPreview" zoomScale="60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7.375" style="74" customWidth="1"/>
    <col min="3" max="3" width="10.50390625" style="75" customWidth="1"/>
    <col min="4" max="4" width="7.125" style="75" customWidth="1"/>
    <col min="5" max="5" width="6.75390625" style="75" customWidth="1"/>
    <col min="6" max="6" width="8.50390625" style="75" customWidth="1"/>
    <col min="7" max="7" width="7.375" style="75" hidden="1" customWidth="1"/>
    <col min="8" max="8" width="12.125" style="76" customWidth="1"/>
    <col min="9" max="9" width="9.125" style="77" customWidth="1"/>
    <col min="10" max="11" width="8.75390625" style="77" customWidth="1"/>
    <col min="12" max="12" width="7.25390625" style="77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8.00390625" style="1" customWidth="1"/>
    <col min="18" max="18" width="7.875" style="1" customWidth="1"/>
    <col min="19" max="19" width="7.50390625" style="1" customWidth="1"/>
    <col min="20" max="20" width="7.50390625" style="3" customWidth="1"/>
    <col min="21" max="21" width="7.00390625" style="3" customWidth="1"/>
    <col min="22" max="23" width="8.875" style="1" hidden="1" customWidth="1"/>
    <col min="24" max="24" width="8.875" style="3" hidden="1" customWidth="1"/>
    <col min="25" max="34" width="0" style="0" hidden="1" customWidth="1"/>
  </cols>
  <sheetData>
    <row r="1" spans="2:18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18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4" s="18" customFormat="1" ht="25.5" customHeight="1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14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1" t="s">
        <v>15</v>
      </c>
      <c r="M4" s="22"/>
      <c r="N4" s="13"/>
      <c r="O4" s="23"/>
      <c r="P4" s="15" t="s">
        <v>16</v>
      </c>
      <c r="Q4" s="15"/>
      <c r="R4" s="15" t="s">
        <v>17</v>
      </c>
      <c r="S4" s="15"/>
      <c r="T4" s="16"/>
      <c r="U4" s="16"/>
      <c r="V4" s="24"/>
      <c r="W4" s="24"/>
      <c r="X4" s="17"/>
    </row>
    <row r="5" spans="1:24" s="18" customFormat="1" ht="12.75">
      <c r="A5" s="4"/>
      <c r="B5" s="5"/>
      <c r="C5" s="19"/>
      <c r="D5" s="20"/>
      <c r="E5" s="20"/>
      <c r="F5" s="20"/>
      <c r="G5" s="25"/>
      <c r="H5" s="20"/>
      <c r="I5" s="20"/>
      <c r="J5" s="20"/>
      <c r="K5" s="20"/>
      <c r="L5" s="20"/>
      <c r="M5" s="26"/>
      <c r="N5" s="13"/>
      <c r="O5" s="27"/>
      <c r="P5" s="24" t="s">
        <v>18</v>
      </c>
      <c r="Q5" s="24" t="s">
        <v>19</v>
      </c>
      <c r="R5" s="24" t="s">
        <v>20</v>
      </c>
      <c r="S5" s="24" t="s">
        <v>19</v>
      </c>
      <c r="T5" s="28" t="s">
        <v>18</v>
      </c>
      <c r="U5" s="28" t="s">
        <v>19</v>
      </c>
      <c r="V5" s="24">
        <v>2013</v>
      </c>
      <c r="W5" s="24">
        <v>2014</v>
      </c>
      <c r="X5" s="17"/>
    </row>
    <row r="6" spans="1:25" s="44" customFormat="1" ht="45" customHeight="1">
      <c r="A6" s="29">
        <v>1</v>
      </c>
      <c r="B6" s="30" t="s">
        <v>21</v>
      </c>
      <c r="C6" s="31">
        <v>173.7</v>
      </c>
      <c r="D6" s="32">
        <f aca="true" t="shared" si="0" ref="D6:D26">C6/V6*100</f>
        <v>14.846153846153845</v>
      </c>
      <c r="E6" s="33">
        <v>93</v>
      </c>
      <c r="F6" s="34">
        <f aca="true" t="shared" si="1" ref="F6:F23">C6*E6/100</f>
        <v>161.541</v>
      </c>
      <c r="G6" s="35">
        <v>1170</v>
      </c>
      <c r="H6" s="36">
        <v>174.54</v>
      </c>
      <c r="I6" s="37">
        <f aca="true" t="shared" si="2" ref="I6:I26">H6/W6*100</f>
        <v>14.190243902439024</v>
      </c>
      <c r="J6" s="38">
        <v>92</v>
      </c>
      <c r="K6" s="32">
        <f aca="true" t="shared" si="3" ref="K6:K23">H6*J6/100</f>
        <v>160.5768</v>
      </c>
      <c r="L6" s="35">
        <v>1230</v>
      </c>
      <c r="M6" s="39">
        <f>RANK(I6,I6:I23)</f>
        <v>3</v>
      </c>
      <c r="N6" s="40">
        <f>((K6-F6))*19/10</f>
        <v>-1.83198000000001</v>
      </c>
      <c r="O6" s="41" t="s">
        <v>22</v>
      </c>
      <c r="P6" s="42">
        <v>920</v>
      </c>
      <c r="Q6" s="42">
        <v>23</v>
      </c>
      <c r="R6" s="42">
        <v>245</v>
      </c>
      <c r="S6" s="42">
        <v>0</v>
      </c>
      <c r="T6" s="43">
        <v>1005</v>
      </c>
      <c r="U6" s="43">
        <v>32</v>
      </c>
      <c r="V6" s="29">
        <v>1170</v>
      </c>
      <c r="W6" s="29">
        <v>1230</v>
      </c>
      <c r="X6" s="3"/>
      <c r="Y6" s="44" t="s">
        <v>22</v>
      </c>
    </row>
    <row r="7" spans="1:23" ht="45" customHeight="1">
      <c r="A7" s="29">
        <v>2</v>
      </c>
      <c r="B7" s="30" t="s">
        <v>23</v>
      </c>
      <c r="C7" s="31">
        <v>80</v>
      </c>
      <c r="D7" s="32">
        <f t="shared" si="0"/>
        <v>12.441679626749611</v>
      </c>
      <c r="E7" s="33">
        <v>91</v>
      </c>
      <c r="F7" s="34">
        <f t="shared" si="1"/>
        <v>72.8</v>
      </c>
      <c r="G7" s="35">
        <v>643</v>
      </c>
      <c r="H7" s="36">
        <v>65.66</v>
      </c>
      <c r="I7" s="37">
        <f t="shared" si="2"/>
        <v>10.211508553654742</v>
      </c>
      <c r="J7" s="38">
        <v>92</v>
      </c>
      <c r="K7" s="32">
        <f t="shared" si="3"/>
        <v>60.407199999999996</v>
      </c>
      <c r="L7" s="35">
        <v>643</v>
      </c>
      <c r="M7" s="39">
        <f>RANK(I7,I6:I23)</f>
        <v>16</v>
      </c>
      <c r="N7" s="40">
        <f aca="true" t="shared" si="4" ref="N7:N24">((K7-F7))*19/10</f>
        <v>-23.54632</v>
      </c>
      <c r="O7" s="41"/>
      <c r="P7" s="42">
        <v>562</v>
      </c>
      <c r="Q7" s="42">
        <v>10</v>
      </c>
      <c r="R7" s="42">
        <v>239</v>
      </c>
      <c r="S7" s="42">
        <v>10</v>
      </c>
      <c r="T7" s="43">
        <v>521</v>
      </c>
      <c r="U7" s="43">
        <v>8</v>
      </c>
      <c r="V7" s="29">
        <v>643</v>
      </c>
      <c r="W7" s="29">
        <v>643</v>
      </c>
    </row>
    <row r="8" spans="1:25" s="56" customFormat="1" ht="45" customHeight="1">
      <c r="A8" s="45">
        <v>3</v>
      </c>
      <c r="B8" s="46" t="s">
        <v>24</v>
      </c>
      <c r="C8" s="47">
        <v>119.8</v>
      </c>
      <c r="D8" s="34">
        <f t="shared" si="0"/>
        <v>14.975</v>
      </c>
      <c r="E8" s="48">
        <v>98</v>
      </c>
      <c r="F8" s="34">
        <f t="shared" si="1"/>
        <v>117.404</v>
      </c>
      <c r="G8" s="49">
        <v>800</v>
      </c>
      <c r="H8" s="50">
        <v>116</v>
      </c>
      <c r="I8" s="51">
        <f t="shared" si="2"/>
        <v>14.499999999999998</v>
      </c>
      <c r="J8" s="52">
        <v>98</v>
      </c>
      <c r="K8" s="34">
        <f t="shared" si="3"/>
        <v>113.68</v>
      </c>
      <c r="L8" s="49">
        <v>800</v>
      </c>
      <c r="M8" s="53">
        <f>RANK(I8,I6:I23)</f>
        <v>2</v>
      </c>
      <c r="N8" s="40">
        <f t="shared" si="4"/>
        <v>-7.07559999999998</v>
      </c>
      <c r="O8" s="54" t="s">
        <v>25</v>
      </c>
      <c r="P8" s="42">
        <v>722</v>
      </c>
      <c r="Q8" s="42">
        <v>10</v>
      </c>
      <c r="R8" s="42">
        <v>215</v>
      </c>
      <c r="S8" s="42">
        <v>5</v>
      </c>
      <c r="T8" s="43">
        <v>806</v>
      </c>
      <c r="U8" s="43">
        <v>15</v>
      </c>
      <c r="V8" s="45">
        <v>800</v>
      </c>
      <c r="W8" s="45">
        <v>800</v>
      </c>
      <c r="X8" s="55"/>
      <c r="Y8" s="55" t="s">
        <v>26</v>
      </c>
    </row>
    <row r="9" spans="1:25" ht="45" customHeight="1">
      <c r="A9" s="29">
        <v>4</v>
      </c>
      <c r="B9" s="57" t="s">
        <v>27</v>
      </c>
      <c r="C9" s="31">
        <v>22.25</v>
      </c>
      <c r="D9" s="32">
        <f t="shared" si="0"/>
        <v>8.72549019607843</v>
      </c>
      <c r="E9" s="33">
        <v>91</v>
      </c>
      <c r="F9" s="34">
        <f t="shared" si="1"/>
        <v>20.2475</v>
      </c>
      <c r="G9" s="35">
        <v>255</v>
      </c>
      <c r="H9" s="36">
        <v>24</v>
      </c>
      <c r="I9" s="37">
        <f t="shared" si="2"/>
        <v>9.411764705882353</v>
      </c>
      <c r="J9" s="38">
        <v>94</v>
      </c>
      <c r="K9" s="32">
        <f t="shared" si="3"/>
        <v>22.56</v>
      </c>
      <c r="L9" s="35">
        <v>255</v>
      </c>
      <c r="M9" s="39">
        <f>RANK(I9,I6:I23)</f>
        <v>17</v>
      </c>
      <c r="N9" s="40">
        <f t="shared" si="4"/>
        <v>4.39375</v>
      </c>
      <c r="O9" s="41" t="s">
        <v>28</v>
      </c>
      <c r="P9" s="42">
        <v>204</v>
      </c>
      <c r="Q9" s="42">
        <v>0</v>
      </c>
      <c r="R9" s="42">
        <v>45</v>
      </c>
      <c r="S9" s="42">
        <v>0</v>
      </c>
      <c r="T9" s="43">
        <v>184</v>
      </c>
      <c r="U9" s="43">
        <v>5</v>
      </c>
      <c r="V9" s="29">
        <v>255</v>
      </c>
      <c r="W9" s="29">
        <v>255</v>
      </c>
      <c r="Y9" t="s">
        <v>29</v>
      </c>
    </row>
    <row r="10" spans="1:26" s="56" customFormat="1" ht="45" customHeight="1">
      <c r="A10" s="45">
        <v>5</v>
      </c>
      <c r="B10" s="46" t="s">
        <v>30</v>
      </c>
      <c r="C10" s="47">
        <v>50.17</v>
      </c>
      <c r="D10" s="34">
        <f t="shared" si="0"/>
        <v>9.934653465346535</v>
      </c>
      <c r="E10" s="48">
        <v>92</v>
      </c>
      <c r="F10" s="34">
        <f t="shared" si="1"/>
        <v>46.156400000000005</v>
      </c>
      <c r="G10" s="49">
        <v>505</v>
      </c>
      <c r="H10" s="50">
        <v>53.53</v>
      </c>
      <c r="I10" s="51">
        <f t="shared" si="2"/>
        <v>10.6</v>
      </c>
      <c r="J10" s="52">
        <v>91</v>
      </c>
      <c r="K10" s="34">
        <f t="shared" si="3"/>
        <v>48.712300000000006</v>
      </c>
      <c r="L10" s="49">
        <v>505</v>
      </c>
      <c r="M10" s="53">
        <f>RANK(I10,I6:I23)</f>
        <v>15</v>
      </c>
      <c r="N10" s="40">
        <f t="shared" si="4"/>
        <v>4.856210000000003</v>
      </c>
      <c r="O10" s="54" t="s">
        <v>31</v>
      </c>
      <c r="P10" s="42">
        <v>416</v>
      </c>
      <c r="Q10" s="42">
        <v>5</v>
      </c>
      <c r="R10" s="42">
        <v>220</v>
      </c>
      <c r="S10" s="42">
        <v>3</v>
      </c>
      <c r="T10" s="43">
        <v>447</v>
      </c>
      <c r="U10" s="43">
        <v>6</v>
      </c>
      <c r="V10" s="45">
        <v>505</v>
      </c>
      <c r="W10" s="45">
        <v>505</v>
      </c>
      <c r="X10" s="55"/>
      <c r="Y10" s="56" t="s">
        <v>29</v>
      </c>
      <c r="Z10" s="56" t="s">
        <v>32</v>
      </c>
    </row>
    <row r="11" spans="1:26" s="56" customFormat="1" ht="45" customHeight="1">
      <c r="A11" s="45">
        <v>6</v>
      </c>
      <c r="B11" s="58" t="s">
        <v>33</v>
      </c>
      <c r="C11" s="47">
        <v>50</v>
      </c>
      <c r="D11" s="34">
        <f t="shared" si="0"/>
        <v>15.384615384615385</v>
      </c>
      <c r="E11" s="48">
        <v>89</v>
      </c>
      <c r="F11" s="34">
        <f t="shared" si="1"/>
        <v>44.5</v>
      </c>
      <c r="G11" s="49">
        <v>325</v>
      </c>
      <c r="H11" s="51">
        <v>51.5</v>
      </c>
      <c r="I11" s="51">
        <f t="shared" si="2"/>
        <v>15.846153846153847</v>
      </c>
      <c r="J11" s="52">
        <v>86</v>
      </c>
      <c r="K11" s="34">
        <f t="shared" si="3"/>
        <v>44.29</v>
      </c>
      <c r="L11" s="49">
        <v>325</v>
      </c>
      <c r="M11" s="53">
        <f>RANK(I11,I6:I23)</f>
        <v>1</v>
      </c>
      <c r="N11" s="40">
        <f t="shared" si="4"/>
        <v>-0.39900000000000163</v>
      </c>
      <c r="O11" s="59" t="s">
        <v>28</v>
      </c>
      <c r="P11" s="42">
        <v>275</v>
      </c>
      <c r="Q11" s="42">
        <v>10</v>
      </c>
      <c r="R11" s="42">
        <v>100</v>
      </c>
      <c r="S11" s="42">
        <v>4</v>
      </c>
      <c r="T11" s="43">
        <v>243</v>
      </c>
      <c r="U11" s="43">
        <v>6</v>
      </c>
      <c r="V11" s="45">
        <v>325</v>
      </c>
      <c r="W11" s="45">
        <v>325</v>
      </c>
      <c r="X11" s="55"/>
      <c r="Y11" s="56" t="s">
        <v>29</v>
      </c>
      <c r="Z11" s="56" t="s">
        <v>32</v>
      </c>
    </row>
    <row r="12" spans="1:25" s="56" customFormat="1" ht="45" customHeight="1">
      <c r="A12" s="45">
        <v>7</v>
      </c>
      <c r="B12" s="46" t="s">
        <v>34</v>
      </c>
      <c r="C12" s="47">
        <v>31.1</v>
      </c>
      <c r="D12" s="34">
        <f t="shared" si="0"/>
        <v>14.072398190045249</v>
      </c>
      <c r="E12" s="48">
        <v>89</v>
      </c>
      <c r="F12" s="34">
        <f t="shared" si="1"/>
        <v>27.679000000000002</v>
      </c>
      <c r="G12" s="49">
        <v>221</v>
      </c>
      <c r="H12" s="50">
        <v>30.2</v>
      </c>
      <c r="I12" s="51">
        <f t="shared" si="2"/>
        <v>13.665158371040723</v>
      </c>
      <c r="J12" s="52">
        <v>97</v>
      </c>
      <c r="K12" s="34">
        <f t="shared" si="3"/>
        <v>29.294</v>
      </c>
      <c r="L12" s="49">
        <v>221</v>
      </c>
      <c r="M12" s="53">
        <f>RANK(I12,I6:I23)</f>
        <v>6</v>
      </c>
      <c r="N12" s="40">
        <f t="shared" si="4"/>
        <v>3.068499999999997</v>
      </c>
      <c r="O12" s="59" t="s">
        <v>35</v>
      </c>
      <c r="P12" s="42">
        <v>165</v>
      </c>
      <c r="Q12" s="42">
        <v>1</v>
      </c>
      <c r="R12" s="42">
        <v>79</v>
      </c>
      <c r="S12" s="42">
        <v>1</v>
      </c>
      <c r="T12" s="43">
        <v>172</v>
      </c>
      <c r="U12" s="43">
        <v>5</v>
      </c>
      <c r="V12" s="45">
        <v>221</v>
      </c>
      <c r="W12" s="45">
        <v>221</v>
      </c>
      <c r="X12" s="55"/>
      <c r="Y12" s="56" t="s">
        <v>36</v>
      </c>
    </row>
    <row r="13" spans="1:26" ht="45" customHeight="1">
      <c r="A13" s="29">
        <v>8</v>
      </c>
      <c r="B13" s="46" t="s">
        <v>37</v>
      </c>
      <c r="C13" s="31">
        <v>100.5</v>
      </c>
      <c r="D13" s="32">
        <f t="shared" si="0"/>
        <v>14.357142857142858</v>
      </c>
      <c r="E13" s="33">
        <v>99</v>
      </c>
      <c r="F13" s="34">
        <f t="shared" si="1"/>
        <v>99.495</v>
      </c>
      <c r="G13" s="35">
        <v>700</v>
      </c>
      <c r="H13" s="36">
        <v>96.36</v>
      </c>
      <c r="I13" s="37">
        <f t="shared" si="2"/>
        <v>13.765714285714287</v>
      </c>
      <c r="J13" s="38">
        <v>99</v>
      </c>
      <c r="K13" s="32">
        <f t="shared" si="3"/>
        <v>95.3964</v>
      </c>
      <c r="L13" s="35">
        <v>700</v>
      </c>
      <c r="M13" s="39">
        <f>RANK(I13,I6:I23)</f>
        <v>5</v>
      </c>
      <c r="N13" s="40">
        <f t="shared" si="4"/>
        <v>-7.787340000000009</v>
      </c>
      <c r="O13" s="41" t="s">
        <v>28</v>
      </c>
      <c r="P13" s="42">
        <v>647</v>
      </c>
      <c r="Q13" s="42">
        <v>4</v>
      </c>
      <c r="R13" s="42">
        <v>274</v>
      </c>
      <c r="S13" s="42">
        <v>3</v>
      </c>
      <c r="T13" s="43">
        <v>693</v>
      </c>
      <c r="U13" s="43">
        <v>0</v>
      </c>
      <c r="V13" s="29">
        <v>700</v>
      </c>
      <c r="W13" s="29">
        <v>700</v>
      </c>
      <c r="Y13" t="s">
        <v>38</v>
      </c>
      <c r="Z13" t="s">
        <v>39</v>
      </c>
    </row>
    <row r="14" spans="1:25" s="56" customFormat="1" ht="45" customHeight="1">
      <c r="A14" s="45">
        <v>9</v>
      </c>
      <c r="B14" s="46" t="s">
        <v>40</v>
      </c>
      <c r="C14" s="47">
        <v>41.55</v>
      </c>
      <c r="D14" s="34">
        <f t="shared" si="0"/>
        <v>11.229729729729728</v>
      </c>
      <c r="E14" s="48">
        <v>82</v>
      </c>
      <c r="F14" s="34">
        <f t="shared" si="1"/>
        <v>34.071</v>
      </c>
      <c r="G14" s="49">
        <v>370</v>
      </c>
      <c r="H14" s="50">
        <v>40</v>
      </c>
      <c r="I14" s="51">
        <f t="shared" si="2"/>
        <v>12.121212121212121</v>
      </c>
      <c r="J14" s="52">
        <v>82</v>
      </c>
      <c r="K14" s="34">
        <f t="shared" si="3"/>
        <v>32.8</v>
      </c>
      <c r="L14" s="49">
        <v>330</v>
      </c>
      <c r="M14" s="53">
        <f>RANK(I14,I6:I23)</f>
        <v>14</v>
      </c>
      <c r="N14" s="40">
        <f t="shared" si="4"/>
        <v>-2.4149000000000016</v>
      </c>
      <c r="O14" s="59" t="s">
        <v>39</v>
      </c>
      <c r="P14" s="42">
        <v>237</v>
      </c>
      <c r="Q14" s="42">
        <v>10</v>
      </c>
      <c r="R14" s="42">
        <v>34</v>
      </c>
      <c r="S14" s="42">
        <v>0</v>
      </c>
      <c r="T14" s="43">
        <v>231</v>
      </c>
      <c r="U14" s="43">
        <v>8</v>
      </c>
      <c r="V14" s="45">
        <v>370</v>
      </c>
      <c r="W14" s="45">
        <v>330</v>
      </c>
      <c r="X14" s="55"/>
      <c r="Y14" s="56" t="s">
        <v>41</v>
      </c>
    </row>
    <row r="15" spans="1:25" s="56" customFormat="1" ht="45" customHeight="1">
      <c r="A15" s="45">
        <v>10</v>
      </c>
      <c r="B15" s="46" t="s">
        <v>42</v>
      </c>
      <c r="C15" s="47">
        <v>30</v>
      </c>
      <c r="D15" s="34">
        <f t="shared" si="0"/>
        <v>11.76470588235294</v>
      </c>
      <c r="E15" s="48">
        <v>93</v>
      </c>
      <c r="F15" s="34">
        <f t="shared" si="1"/>
        <v>27.9</v>
      </c>
      <c r="G15" s="49">
        <v>255</v>
      </c>
      <c r="H15" s="50">
        <v>35</v>
      </c>
      <c r="I15" s="51">
        <f t="shared" si="2"/>
        <v>12.962962962962962</v>
      </c>
      <c r="J15" s="52">
        <v>94</v>
      </c>
      <c r="K15" s="34">
        <f t="shared" si="3"/>
        <v>32.9</v>
      </c>
      <c r="L15" s="49">
        <v>270</v>
      </c>
      <c r="M15" s="53">
        <f>RANK(I15,I6:I23)</f>
        <v>9</v>
      </c>
      <c r="N15" s="40">
        <f t="shared" si="4"/>
        <v>9.5</v>
      </c>
      <c r="O15" s="59" t="s">
        <v>39</v>
      </c>
      <c r="P15" s="42">
        <v>214</v>
      </c>
      <c r="Q15" s="42">
        <v>4</v>
      </c>
      <c r="R15" s="42">
        <v>59</v>
      </c>
      <c r="S15" s="42">
        <v>0</v>
      </c>
      <c r="T15" s="43">
        <v>282</v>
      </c>
      <c r="U15" s="43">
        <v>2</v>
      </c>
      <c r="V15" s="45">
        <v>255</v>
      </c>
      <c r="W15" s="45">
        <v>270</v>
      </c>
      <c r="X15" s="55"/>
      <c r="Y15" s="56" t="s">
        <v>43</v>
      </c>
    </row>
    <row r="16" spans="1:25" s="56" customFormat="1" ht="45" customHeight="1">
      <c r="A16" s="45">
        <v>11</v>
      </c>
      <c r="B16" s="46" t="s">
        <v>44</v>
      </c>
      <c r="C16" s="47">
        <v>50.52</v>
      </c>
      <c r="D16" s="34">
        <f t="shared" si="0"/>
        <v>10.982608695652175</v>
      </c>
      <c r="E16" s="48">
        <v>89</v>
      </c>
      <c r="F16" s="34">
        <f t="shared" si="1"/>
        <v>44.96280000000001</v>
      </c>
      <c r="G16" s="49">
        <v>460</v>
      </c>
      <c r="H16" s="50">
        <v>59.22</v>
      </c>
      <c r="I16" s="51">
        <f t="shared" si="2"/>
        <v>12.873913043478261</v>
      </c>
      <c r="J16" s="52">
        <v>88</v>
      </c>
      <c r="K16" s="34">
        <f t="shared" si="3"/>
        <v>52.1136</v>
      </c>
      <c r="L16" s="49">
        <v>460</v>
      </c>
      <c r="M16" s="53">
        <f>RANK(I16,I6:I23)</f>
        <v>10</v>
      </c>
      <c r="N16" s="40">
        <f t="shared" si="4"/>
        <v>13.586519999999979</v>
      </c>
      <c r="O16" s="59" t="s">
        <v>39</v>
      </c>
      <c r="P16" s="42">
        <v>334</v>
      </c>
      <c r="Q16" s="42">
        <v>8</v>
      </c>
      <c r="R16" s="42">
        <v>172</v>
      </c>
      <c r="S16" s="42">
        <v>4</v>
      </c>
      <c r="T16" s="43">
        <v>340</v>
      </c>
      <c r="U16" s="43">
        <v>14</v>
      </c>
      <c r="V16" s="45">
        <v>460</v>
      </c>
      <c r="W16" s="45">
        <v>460</v>
      </c>
      <c r="X16" s="55"/>
      <c r="Y16" s="56" t="s">
        <v>39</v>
      </c>
    </row>
    <row r="17" spans="1:26" s="56" customFormat="1" ht="45" customHeight="1">
      <c r="A17" s="45">
        <v>12</v>
      </c>
      <c r="B17" s="46" t="s">
        <v>45</v>
      </c>
      <c r="C17" s="47">
        <v>76.64</v>
      </c>
      <c r="D17" s="34">
        <f t="shared" si="0"/>
        <v>13.328695652173913</v>
      </c>
      <c r="E17" s="48">
        <v>90</v>
      </c>
      <c r="F17" s="34">
        <f t="shared" si="1"/>
        <v>68.976</v>
      </c>
      <c r="G17" s="49">
        <v>575</v>
      </c>
      <c r="H17" s="50">
        <v>76.6</v>
      </c>
      <c r="I17" s="51">
        <f t="shared" si="2"/>
        <v>13.206896551724137</v>
      </c>
      <c r="J17" s="52">
        <v>90</v>
      </c>
      <c r="K17" s="34">
        <f t="shared" si="3"/>
        <v>68.94</v>
      </c>
      <c r="L17" s="49">
        <v>580</v>
      </c>
      <c r="M17" s="53">
        <f>RANK(I17,I6:I23)</f>
        <v>7</v>
      </c>
      <c r="N17" s="40">
        <f t="shared" si="4"/>
        <v>-0.0684000000000026</v>
      </c>
      <c r="O17" s="54" t="s">
        <v>46</v>
      </c>
      <c r="P17" s="42">
        <v>528</v>
      </c>
      <c r="Q17" s="42">
        <v>7</v>
      </c>
      <c r="R17" s="42">
        <v>230</v>
      </c>
      <c r="S17" s="42">
        <v>5</v>
      </c>
      <c r="T17" s="43">
        <v>523</v>
      </c>
      <c r="U17" s="43">
        <v>11</v>
      </c>
      <c r="V17" s="45">
        <v>575</v>
      </c>
      <c r="W17" s="45">
        <v>580</v>
      </c>
      <c r="X17" s="55"/>
      <c r="Y17" s="56" t="s">
        <v>43</v>
      </c>
      <c r="Z17" s="56" t="s">
        <v>28</v>
      </c>
    </row>
    <row r="18" spans="1:26" s="56" customFormat="1" ht="45" customHeight="1">
      <c r="A18" s="45">
        <v>13</v>
      </c>
      <c r="B18" s="46" t="s">
        <v>47</v>
      </c>
      <c r="C18" s="47">
        <v>13</v>
      </c>
      <c r="D18" s="34">
        <f t="shared" si="0"/>
        <v>11.711711711711711</v>
      </c>
      <c r="E18" s="48">
        <v>80</v>
      </c>
      <c r="F18" s="34">
        <f t="shared" si="1"/>
        <v>10.4</v>
      </c>
      <c r="G18" s="49">
        <v>111</v>
      </c>
      <c r="H18" s="50">
        <v>14.5</v>
      </c>
      <c r="I18" s="51">
        <f t="shared" si="2"/>
        <v>13.063063063063062</v>
      </c>
      <c r="J18" s="52">
        <v>86</v>
      </c>
      <c r="K18" s="34">
        <f t="shared" si="3"/>
        <v>12.47</v>
      </c>
      <c r="L18" s="49">
        <v>111</v>
      </c>
      <c r="M18" s="53">
        <f>RANK(I18,I6:I23)</f>
        <v>8</v>
      </c>
      <c r="N18" s="40">
        <f t="shared" si="4"/>
        <v>3.9330000000000007</v>
      </c>
      <c r="O18" s="59" t="s">
        <v>28</v>
      </c>
      <c r="P18" s="42">
        <v>134</v>
      </c>
      <c r="Q18" s="42">
        <v>9</v>
      </c>
      <c r="R18" s="42">
        <v>27</v>
      </c>
      <c r="S18" s="42">
        <v>0</v>
      </c>
      <c r="T18" s="43">
        <v>110</v>
      </c>
      <c r="U18" s="43">
        <v>0</v>
      </c>
      <c r="V18" s="45">
        <v>111</v>
      </c>
      <c r="W18" s="45">
        <v>111</v>
      </c>
      <c r="X18" s="55"/>
      <c r="Y18" s="56" t="s">
        <v>36</v>
      </c>
      <c r="Z18" s="56" t="s">
        <v>28</v>
      </c>
    </row>
    <row r="19" spans="1:25" s="56" customFormat="1" ht="45" customHeight="1">
      <c r="A19" s="45">
        <v>14</v>
      </c>
      <c r="B19" s="46" t="s">
        <v>48</v>
      </c>
      <c r="C19" s="47">
        <v>21.46</v>
      </c>
      <c r="D19" s="34">
        <f t="shared" si="0"/>
        <v>8.54980079681275</v>
      </c>
      <c r="E19" s="48">
        <v>95</v>
      </c>
      <c r="F19" s="34">
        <f t="shared" si="1"/>
        <v>20.387</v>
      </c>
      <c r="G19" s="49">
        <v>251</v>
      </c>
      <c r="H19" s="50">
        <v>33.84</v>
      </c>
      <c r="I19" s="51">
        <f t="shared" si="2"/>
        <v>12.172661870503598</v>
      </c>
      <c r="J19" s="52">
        <v>82</v>
      </c>
      <c r="K19" s="34">
        <f t="shared" si="3"/>
        <v>27.748800000000003</v>
      </c>
      <c r="L19" s="49">
        <v>278</v>
      </c>
      <c r="M19" s="53">
        <f>RANK(I19,I6:I23)</f>
        <v>12</v>
      </c>
      <c r="N19" s="40">
        <f t="shared" si="4"/>
        <v>13.987420000000004</v>
      </c>
      <c r="O19" s="59" t="s">
        <v>35</v>
      </c>
      <c r="P19" s="42">
        <v>278</v>
      </c>
      <c r="Q19" s="42">
        <v>0</v>
      </c>
      <c r="R19" s="42">
        <v>183</v>
      </c>
      <c r="S19" s="42">
        <v>0</v>
      </c>
      <c r="T19" s="43">
        <v>275</v>
      </c>
      <c r="U19" s="43">
        <v>0</v>
      </c>
      <c r="V19" s="45">
        <v>251</v>
      </c>
      <c r="W19" s="45">
        <v>278</v>
      </c>
      <c r="X19" s="55"/>
      <c r="Y19" s="56" t="s">
        <v>35</v>
      </c>
    </row>
    <row r="20" spans="1:25" ht="45" customHeight="1">
      <c r="A20" s="29">
        <v>15</v>
      </c>
      <c r="B20" s="46" t="s">
        <v>49</v>
      </c>
      <c r="C20" s="31">
        <v>12</v>
      </c>
      <c r="D20" s="32">
        <f t="shared" si="0"/>
        <v>6</v>
      </c>
      <c r="E20" s="33">
        <v>90</v>
      </c>
      <c r="F20" s="34">
        <f t="shared" si="1"/>
        <v>10.8</v>
      </c>
      <c r="G20" s="35">
        <v>200</v>
      </c>
      <c r="H20" s="36">
        <v>14</v>
      </c>
      <c r="I20" s="37">
        <f t="shared" si="2"/>
        <v>7.4866310160427805</v>
      </c>
      <c r="J20" s="38">
        <v>90</v>
      </c>
      <c r="K20" s="32">
        <f t="shared" si="3"/>
        <v>12.6</v>
      </c>
      <c r="L20" s="35">
        <v>187</v>
      </c>
      <c r="M20" s="39">
        <f>RANK(I20,I6:I23)</f>
        <v>18</v>
      </c>
      <c r="N20" s="40">
        <f t="shared" si="4"/>
        <v>3.419999999999998</v>
      </c>
      <c r="O20" s="60" t="s">
        <v>50</v>
      </c>
      <c r="P20" s="42">
        <v>51</v>
      </c>
      <c r="Q20" s="42">
        <v>1</v>
      </c>
      <c r="R20" s="42">
        <v>19</v>
      </c>
      <c r="S20" s="42">
        <v>0</v>
      </c>
      <c r="T20" s="43">
        <v>156</v>
      </c>
      <c r="U20" s="43">
        <v>1</v>
      </c>
      <c r="V20" s="29">
        <v>200</v>
      </c>
      <c r="W20" s="29">
        <v>187</v>
      </c>
      <c r="Y20" t="s">
        <v>39</v>
      </c>
    </row>
    <row r="21" spans="1:25" ht="45" customHeight="1">
      <c r="A21" s="29">
        <v>16</v>
      </c>
      <c r="B21" s="46" t="s">
        <v>51</v>
      </c>
      <c r="C21" s="31">
        <v>40</v>
      </c>
      <c r="D21" s="32">
        <f t="shared" si="0"/>
        <v>12.5</v>
      </c>
      <c r="E21" s="33">
        <v>78</v>
      </c>
      <c r="F21" s="34">
        <f t="shared" si="1"/>
        <v>31.2</v>
      </c>
      <c r="G21" s="35">
        <v>320</v>
      </c>
      <c r="H21" s="36">
        <v>38.9</v>
      </c>
      <c r="I21" s="37">
        <f t="shared" si="2"/>
        <v>12.156249999999998</v>
      </c>
      <c r="J21" s="38">
        <v>90</v>
      </c>
      <c r="K21" s="32">
        <f t="shared" si="3"/>
        <v>35.01</v>
      </c>
      <c r="L21" s="35">
        <v>320</v>
      </c>
      <c r="M21" s="39">
        <f>RANK(I21,I6:I23)</f>
        <v>13</v>
      </c>
      <c r="N21" s="40">
        <f t="shared" si="4"/>
        <v>7.238999999999997</v>
      </c>
      <c r="O21" s="60" t="s">
        <v>52</v>
      </c>
      <c r="P21" s="42">
        <v>221</v>
      </c>
      <c r="Q21" s="42">
        <v>1</v>
      </c>
      <c r="R21" s="42">
        <v>97</v>
      </c>
      <c r="S21" s="42">
        <v>0</v>
      </c>
      <c r="T21" s="43">
        <v>255</v>
      </c>
      <c r="U21" s="43">
        <v>2</v>
      </c>
      <c r="V21" s="29">
        <v>320</v>
      </c>
      <c r="W21" s="29">
        <v>320</v>
      </c>
      <c r="Y21" t="s">
        <v>52</v>
      </c>
    </row>
    <row r="22" spans="1:26" s="56" customFormat="1" ht="45" customHeight="1">
      <c r="A22" s="45">
        <v>17</v>
      </c>
      <c r="B22" s="46" t="s">
        <v>53</v>
      </c>
      <c r="C22" s="47">
        <v>13.74</v>
      </c>
      <c r="D22" s="34">
        <f t="shared" si="0"/>
        <v>13.74</v>
      </c>
      <c r="E22" s="48">
        <v>93</v>
      </c>
      <c r="F22" s="34">
        <f t="shared" si="1"/>
        <v>12.7782</v>
      </c>
      <c r="G22" s="49">
        <v>100</v>
      </c>
      <c r="H22" s="50">
        <v>14.66</v>
      </c>
      <c r="I22" s="51">
        <f t="shared" si="2"/>
        <v>13.961904761904762</v>
      </c>
      <c r="J22" s="52">
        <v>90</v>
      </c>
      <c r="K22" s="34">
        <f t="shared" si="3"/>
        <v>13.194</v>
      </c>
      <c r="L22" s="49">
        <v>105</v>
      </c>
      <c r="M22" s="53">
        <f>RANK(I22,I6:I23)</f>
        <v>4</v>
      </c>
      <c r="N22" s="40">
        <f t="shared" si="4"/>
        <v>0.7900200000000016</v>
      </c>
      <c r="O22" s="59" t="s">
        <v>39</v>
      </c>
      <c r="P22" s="42">
        <v>46</v>
      </c>
      <c r="Q22" s="42">
        <v>4</v>
      </c>
      <c r="R22" s="42">
        <v>26</v>
      </c>
      <c r="S22" s="42">
        <v>0</v>
      </c>
      <c r="T22" s="43">
        <v>143</v>
      </c>
      <c r="U22" s="43">
        <v>5</v>
      </c>
      <c r="V22" s="45">
        <v>100</v>
      </c>
      <c r="W22" s="45">
        <v>105</v>
      </c>
      <c r="X22" s="55"/>
      <c r="Y22" s="56" t="s">
        <v>22</v>
      </c>
      <c r="Z22" s="56" t="s">
        <v>39</v>
      </c>
    </row>
    <row r="23" spans="1:25" ht="45" customHeight="1">
      <c r="A23" s="29">
        <v>18</v>
      </c>
      <c r="B23" s="46" t="s">
        <v>54</v>
      </c>
      <c r="C23" s="31">
        <v>17.1</v>
      </c>
      <c r="D23" s="32">
        <f t="shared" si="0"/>
        <v>12.042253521126762</v>
      </c>
      <c r="E23" s="33">
        <v>94</v>
      </c>
      <c r="F23" s="34">
        <f t="shared" si="1"/>
        <v>16.074</v>
      </c>
      <c r="G23" s="35">
        <v>142</v>
      </c>
      <c r="H23" s="36">
        <v>16.5</v>
      </c>
      <c r="I23" s="37">
        <f t="shared" si="2"/>
        <v>12.222222222222221</v>
      </c>
      <c r="J23" s="38">
        <v>91</v>
      </c>
      <c r="K23" s="32">
        <f t="shared" si="3"/>
        <v>15.015</v>
      </c>
      <c r="L23" s="35">
        <v>135</v>
      </c>
      <c r="M23" s="39">
        <f>RANK(I23,I6:I23)</f>
        <v>11</v>
      </c>
      <c r="N23" s="40">
        <f t="shared" si="4"/>
        <v>-2.012100000000002</v>
      </c>
      <c r="O23" s="60" t="s">
        <v>55</v>
      </c>
      <c r="P23" s="42">
        <v>86</v>
      </c>
      <c r="Q23" s="42">
        <v>3</v>
      </c>
      <c r="R23" s="42">
        <v>30</v>
      </c>
      <c r="S23" s="42">
        <v>0</v>
      </c>
      <c r="T23" s="43">
        <v>111</v>
      </c>
      <c r="U23" s="43">
        <v>1</v>
      </c>
      <c r="V23" s="29">
        <v>142</v>
      </c>
      <c r="W23" s="29">
        <v>135</v>
      </c>
      <c r="Y23" t="s">
        <v>29</v>
      </c>
    </row>
    <row r="24" spans="1:25" ht="48.75" customHeight="1">
      <c r="A24" s="29"/>
      <c r="B24" s="61" t="s">
        <v>56</v>
      </c>
      <c r="C24" s="62">
        <f>SUM(C6:C23)</f>
        <v>943.53</v>
      </c>
      <c r="D24" s="32">
        <f t="shared" si="0"/>
        <v>12.74523841685803</v>
      </c>
      <c r="E24" s="33">
        <f>F24/C24*100</f>
        <v>91.9283859548716</v>
      </c>
      <c r="F24" s="34">
        <f>SUM(F6:F23)</f>
        <v>867.3719</v>
      </c>
      <c r="G24" s="63">
        <f>SUM(G6:G23)</f>
        <v>7403</v>
      </c>
      <c r="H24" s="37">
        <f>SUM(H6:H23)</f>
        <v>955.0100000000001</v>
      </c>
      <c r="I24" s="37">
        <f t="shared" si="2"/>
        <v>12.810328638497653</v>
      </c>
      <c r="J24" s="64">
        <f>K24/H24*100</f>
        <v>91.90564496706838</v>
      </c>
      <c r="K24" s="32">
        <f>SUM(K6:K23)</f>
        <v>877.7081</v>
      </c>
      <c r="L24" s="65">
        <f>SUM(L6:L23)</f>
        <v>7455</v>
      </c>
      <c r="M24" s="29"/>
      <c r="N24" s="40">
        <f t="shared" si="4"/>
        <v>19.63877999999993</v>
      </c>
      <c r="O24" s="41"/>
      <c r="P24" s="42">
        <f aca="true" t="shared" si="5" ref="P24:U24">SUM(P6:P23)</f>
        <v>6040</v>
      </c>
      <c r="Q24" s="42">
        <f t="shared" si="5"/>
        <v>110</v>
      </c>
      <c r="R24" s="42">
        <f t="shared" si="5"/>
        <v>2294</v>
      </c>
      <c r="S24" s="42">
        <f t="shared" si="5"/>
        <v>35</v>
      </c>
      <c r="T24" s="42">
        <f t="shared" si="5"/>
        <v>6497</v>
      </c>
      <c r="U24" s="42">
        <f t="shared" si="5"/>
        <v>121</v>
      </c>
      <c r="V24" s="29">
        <v>7403</v>
      </c>
      <c r="W24" s="29">
        <f>SUM(W6:W23)</f>
        <v>7455</v>
      </c>
      <c r="Y24" t="s">
        <v>57</v>
      </c>
    </row>
    <row r="25" spans="1:25" ht="29.25" customHeight="1">
      <c r="A25" s="29"/>
      <c r="B25" s="66" t="s">
        <v>58</v>
      </c>
      <c r="C25" s="62">
        <v>174</v>
      </c>
      <c r="D25" s="67">
        <f t="shared" si="0"/>
        <v>11.012658227848101</v>
      </c>
      <c r="E25" s="68"/>
      <c r="F25" s="68"/>
      <c r="G25" s="68"/>
      <c r="H25" s="69">
        <v>171</v>
      </c>
      <c r="I25" s="69">
        <f t="shared" si="2"/>
        <v>12.179487179487179</v>
      </c>
      <c r="J25" s="70"/>
      <c r="K25" s="70"/>
      <c r="L25" s="70"/>
      <c r="M25" s="71"/>
      <c r="N25" s="71"/>
      <c r="O25" s="71"/>
      <c r="P25" s="71"/>
      <c r="Q25" s="71"/>
      <c r="R25" s="71"/>
      <c r="S25" s="71"/>
      <c r="T25" s="72"/>
      <c r="U25" s="72"/>
      <c r="V25" s="29">
        <v>1580</v>
      </c>
      <c r="W25" s="29">
        <v>1404</v>
      </c>
      <c r="Y25" t="s">
        <v>59</v>
      </c>
    </row>
    <row r="26" spans="1:25" ht="33.75" customHeight="1">
      <c r="A26" s="29"/>
      <c r="B26" s="73" t="s">
        <v>60</v>
      </c>
      <c r="C26" s="62">
        <f>SUM(C24:C25)</f>
        <v>1117.53</v>
      </c>
      <c r="D26" s="32">
        <f t="shared" si="0"/>
        <v>12.440498719804074</v>
      </c>
      <c r="E26" s="68"/>
      <c r="F26" s="68"/>
      <c r="G26" s="68"/>
      <c r="H26" s="37">
        <f>SUM(H24:H25)</f>
        <v>1126.0100000000002</v>
      </c>
      <c r="I26" s="37">
        <f t="shared" si="2"/>
        <v>12.710351055423866</v>
      </c>
      <c r="J26" s="70"/>
      <c r="K26" s="70"/>
      <c r="L26" s="70"/>
      <c r="M26" s="71"/>
      <c r="N26" s="71"/>
      <c r="O26" s="71"/>
      <c r="P26" s="71"/>
      <c r="Q26" s="71"/>
      <c r="R26" s="71"/>
      <c r="S26" s="71"/>
      <c r="T26" s="72"/>
      <c r="U26" s="72"/>
      <c r="V26" s="29">
        <f>SUM(V24:V25)</f>
        <v>8983</v>
      </c>
      <c r="W26" s="29">
        <f>SUM(W24:W25)</f>
        <v>8859</v>
      </c>
      <c r="Y26" t="s">
        <v>61</v>
      </c>
    </row>
    <row r="27" spans="11:25" ht="20.25">
      <c r="K27" s="70"/>
      <c r="L27" s="70"/>
      <c r="M27" s="71"/>
      <c r="N27" s="71"/>
      <c r="O27" s="71"/>
      <c r="P27" s="71"/>
      <c r="Q27" s="71"/>
      <c r="R27" s="71"/>
      <c r="S27" s="71"/>
      <c r="T27" s="72"/>
      <c r="U27" s="72"/>
      <c r="V27" s="29">
        <v>2634</v>
      </c>
      <c r="W27" s="29">
        <v>2226</v>
      </c>
      <c r="Y27" t="s">
        <v>62</v>
      </c>
    </row>
    <row r="28" spans="22:25" ht="20.25">
      <c r="V28" s="29">
        <f>SUM(V26:V27)</f>
        <v>11617</v>
      </c>
      <c r="W28" s="29">
        <f>SUM(W26:W27)</f>
        <v>11085</v>
      </c>
      <c r="Y28" t="s">
        <v>63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2014-12-08T06:20:04Z</dcterms:created>
  <dcterms:modified xsi:type="dcterms:W3CDTF">2014-12-08T06:20:37Z</dcterms:modified>
  <cp:category/>
  <cp:version/>
  <cp:contentType/>
  <cp:contentStatus/>
</cp:coreProperties>
</file>