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I25" i="1" l="1"/>
  <c r="H25" i="1"/>
  <c r="D25" i="1"/>
  <c r="C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V23" i="1"/>
  <c r="U23" i="1"/>
  <c r="T23" i="1"/>
  <c r="S23" i="1"/>
  <c r="R23" i="1"/>
  <c r="Q23" i="1"/>
  <c r="K23" i="1"/>
  <c r="N23" i="1" s="1"/>
  <c r="I23" i="1"/>
  <c r="M23" i="1" s="1"/>
  <c r="F23" i="1"/>
  <c r="D23" i="1"/>
  <c r="V22" i="1"/>
  <c r="U22" i="1"/>
  <c r="T22" i="1"/>
  <c r="S22" i="1"/>
  <c r="R22" i="1"/>
  <c r="Q22" i="1"/>
  <c r="K22" i="1"/>
  <c r="N22" i="1" s="1"/>
  <c r="I22" i="1"/>
  <c r="M22" i="1" s="1"/>
  <c r="D22" i="1"/>
  <c r="V21" i="1"/>
  <c r="U21" i="1"/>
  <c r="T21" i="1"/>
  <c r="S21" i="1"/>
  <c r="R21" i="1"/>
  <c r="Q21" i="1"/>
  <c r="K21" i="1"/>
  <c r="N21" i="1" s="1"/>
  <c r="I21" i="1"/>
  <c r="M21" i="1" s="1"/>
  <c r="F21" i="1"/>
  <c r="D21" i="1"/>
  <c r="V20" i="1"/>
  <c r="U20" i="1"/>
  <c r="T20" i="1"/>
  <c r="S20" i="1"/>
  <c r="R20" i="1"/>
  <c r="Q20" i="1"/>
  <c r="K20" i="1"/>
  <c r="N20" i="1" s="1"/>
  <c r="I20" i="1"/>
  <c r="M20" i="1" s="1"/>
  <c r="F20" i="1"/>
  <c r="D20" i="1"/>
  <c r="V19" i="1"/>
  <c r="U19" i="1"/>
  <c r="T19" i="1"/>
  <c r="S19" i="1"/>
  <c r="R19" i="1"/>
  <c r="Q19" i="1"/>
  <c r="K19" i="1"/>
  <c r="N19" i="1" s="1"/>
  <c r="I19" i="1"/>
  <c r="M19" i="1" s="1"/>
  <c r="D19" i="1"/>
  <c r="V18" i="1"/>
  <c r="U18" i="1"/>
  <c r="T18" i="1"/>
  <c r="S18" i="1"/>
  <c r="R18" i="1"/>
  <c r="Q18" i="1"/>
  <c r="K18" i="1"/>
  <c r="N18" i="1" s="1"/>
  <c r="I18" i="1"/>
  <c r="M18" i="1" s="1"/>
  <c r="F18" i="1"/>
  <c r="D18" i="1"/>
  <c r="V17" i="1"/>
  <c r="U17" i="1"/>
  <c r="T17" i="1"/>
  <c r="S17" i="1"/>
  <c r="R17" i="1"/>
  <c r="Q17" i="1"/>
  <c r="K17" i="1"/>
  <c r="N17" i="1" s="1"/>
  <c r="I17" i="1"/>
  <c r="M17" i="1" s="1"/>
  <c r="D17" i="1"/>
  <c r="V16" i="1"/>
  <c r="U16" i="1"/>
  <c r="T16" i="1"/>
  <c r="S16" i="1"/>
  <c r="R16" i="1"/>
  <c r="Q16" i="1"/>
  <c r="K16" i="1"/>
  <c r="N16" i="1" s="1"/>
  <c r="I16" i="1"/>
  <c r="M16" i="1" s="1"/>
  <c r="F16" i="1"/>
  <c r="D16" i="1"/>
  <c r="V15" i="1"/>
  <c r="U15" i="1"/>
  <c r="T15" i="1"/>
  <c r="S15" i="1"/>
  <c r="R15" i="1"/>
  <c r="Q15" i="1"/>
  <c r="K15" i="1"/>
  <c r="N15" i="1" s="1"/>
  <c r="I15" i="1"/>
  <c r="M15" i="1" s="1"/>
  <c r="F15" i="1"/>
  <c r="D15" i="1"/>
  <c r="V14" i="1"/>
  <c r="U14" i="1"/>
  <c r="T14" i="1"/>
  <c r="S14" i="1"/>
  <c r="R14" i="1"/>
  <c r="Q14" i="1"/>
  <c r="K14" i="1"/>
  <c r="N14" i="1" s="1"/>
  <c r="I14" i="1"/>
  <c r="M14" i="1" s="1"/>
  <c r="F14" i="1"/>
  <c r="D14" i="1"/>
  <c r="V13" i="1"/>
  <c r="U13" i="1"/>
  <c r="T13" i="1"/>
  <c r="S13" i="1"/>
  <c r="R13" i="1"/>
  <c r="Q13" i="1"/>
  <c r="K13" i="1"/>
  <c r="N13" i="1" s="1"/>
  <c r="I13" i="1"/>
  <c r="M13" i="1" s="1"/>
  <c r="D13" i="1"/>
  <c r="V12" i="1"/>
  <c r="U12" i="1"/>
  <c r="T12" i="1"/>
  <c r="S12" i="1"/>
  <c r="R12" i="1"/>
  <c r="Q12" i="1"/>
  <c r="K12" i="1"/>
  <c r="N12" i="1" s="1"/>
  <c r="I12" i="1"/>
  <c r="M12" i="1" s="1"/>
  <c r="D12" i="1"/>
  <c r="V11" i="1"/>
  <c r="U11" i="1"/>
  <c r="T11" i="1"/>
  <c r="S11" i="1"/>
  <c r="R11" i="1"/>
  <c r="Q11" i="1"/>
  <c r="K11" i="1"/>
  <c r="N11" i="1" s="1"/>
  <c r="I11" i="1"/>
  <c r="M11" i="1" s="1"/>
  <c r="F11" i="1"/>
  <c r="F24" i="1" s="1"/>
  <c r="E24" i="1" s="1"/>
  <c r="D11" i="1"/>
  <c r="V10" i="1"/>
  <c r="U10" i="1"/>
  <c r="T10" i="1"/>
  <c r="S10" i="1"/>
  <c r="R10" i="1"/>
  <c r="Q10" i="1"/>
  <c r="K10" i="1"/>
  <c r="N10" i="1" s="1"/>
  <c r="I10" i="1"/>
  <c r="M10" i="1" s="1"/>
  <c r="D10" i="1"/>
  <c r="V9" i="1"/>
  <c r="U9" i="1"/>
  <c r="T9" i="1"/>
  <c r="S9" i="1"/>
  <c r="R9" i="1"/>
  <c r="Q9" i="1"/>
  <c r="K9" i="1"/>
  <c r="N9" i="1" s="1"/>
  <c r="I9" i="1"/>
  <c r="M9" i="1" s="1"/>
  <c r="D9" i="1"/>
  <c r="V8" i="1"/>
  <c r="U8" i="1"/>
  <c r="T8" i="1"/>
  <c r="S8" i="1"/>
  <c r="R8" i="1"/>
  <c r="Q8" i="1"/>
  <c r="K8" i="1"/>
  <c r="N8" i="1" s="1"/>
  <c r="I8" i="1"/>
  <c r="M8" i="1" s="1"/>
  <c r="D8" i="1"/>
  <c r="V7" i="1"/>
  <c r="U7" i="1"/>
  <c r="T7" i="1"/>
  <c r="S7" i="1"/>
  <c r="R7" i="1"/>
  <c r="Q7" i="1"/>
  <c r="K7" i="1"/>
  <c r="N7" i="1" s="1"/>
  <c r="I7" i="1"/>
  <c r="M7" i="1" s="1"/>
  <c r="D7" i="1"/>
  <c r="V6" i="1"/>
  <c r="V24" i="1" s="1"/>
  <c r="U6" i="1"/>
  <c r="U24" i="1" s="1"/>
  <c r="T6" i="1"/>
  <c r="T24" i="1" s="1"/>
  <c r="S6" i="1"/>
  <c r="S24" i="1" s="1"/>
  <c r="R6" i="1"/>
  <c r="R24" i="1" s="1"/>
  <c r="Q6" i="1"/>
  <c r="Q24" i="1" s="1"/>
  <c r="K6" i="1"/>
  <c r="K24" i="1" s="1"/>
  <c r="I6" i="1"/>
  <c r="M6" i="1" s="1"/>
  <c r="D6" i="1"/>
  <c r="J24" i="1" l="1"/>
  <c r="N24" i="1"/>
  <c r="N6" i="1"/>
  <c r="I24" i="1"/>
</calcChain>
</file>

<file path=xl/sharedStrings.xml><?xml version="1.0" encoding="utf-8"?>
<sst xmlns="http://schemas.openxmlformats.org/spreadsheetml/2006/main" count="96" uniqueCount="65">
  <si>
    <t>Оперативные сведения по надою молока на 20 октября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</si>
  <si>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</si>
  <si>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</si>
  <si>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</si>
  <si>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</si>
  <si>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</si>
  <si>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</si>
  <si>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</si>
  <si>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</si>
  <si>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</si>
  <si>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</si>
  <si>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</si>
  <si>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</si>
  <si>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</si>
  <si>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</si>
  <si>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</si>
  <si>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</si>
  <si>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</si>
  <si>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</si>
  <si>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</si>
  <si>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</si>
  <si>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</si>
  <si>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</si>
  <si>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</si>
  <si>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</si>
  <si>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</si>
  <si>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</si>
  <si>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</si>
  <si>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</si>
  <si>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</si>
  <si>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</si>
  <si>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</si>
  <si>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</si>
  <si>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</si>
  <si>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</si>
  <si>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</si>
  <si>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</si>
  <si>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</si>
  <si>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</si>
  <si>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</si>
  <si>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</si>
  <si>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</si>
  <si>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</si>
  <si>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</si>
  <si>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</si>
  <si>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</si>
  <si>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</si>
  <si>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</si>
  <si>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</si>
  <si>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</si>
  <si>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</si>
  <si>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</si>
  <si>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</si>
  <si>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</si>
  <si>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</si>
  <si>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</si>
  <si>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</si>
  <si>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2013 г  7403 гол)</t>
  </si>
  <si>
    <t>СП</t>
  </si>
  <si>
    <t>КФХ (2013 г -поголовье 1580 гол)</t>
  </si>
  <si>
    <t>КФХ</t>
  </si>
  <si>
    <t>ВСЕГО ПО РАЙОНУ (поголовье 2013 г -8983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</si>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</sst>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0" borderId="1" xfId="0" applyFont="1" applyFill="1" applyBorder="1"/>
    <xf numFmtId="164" fontId="11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заготовка кормов"/>
      <sheetName val="картофель, овощи"/>
      <sheetName val="растениеводство"/>
      <sheetName val="КФХ"/>
      <sheetName val="осем"/>
      <sheetName val="молоко"/>
      <sheetName val="пофермам сентябрь+октябрь"/>
      <sheetName val="органика"/>
      <sheetName val="удоб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D33">
            <v>191.14</v>
          </cell>
          <cell r="G33">
            <v>176.70000000000005</v>
          </cell>
        </row>
      </sheetData>
      <sheetData sheetId="11">
        <row r="7">
          <cell r="D7">
            <v>39</v>
          </cell>
          <cell r="E7">
            <v>10</v>
          </cell>
          <cell r="H7">
            <v>41</v>
          </cell>
          <cell r="I7">
            <v>22</v>
          </cell>
          <cell r="M7">
            <v>716</v>
          </cell>
          <cell r="N7">
            <v>195</v>
          </cell>
          <cell r="T7">
            <v>665</v>
          </cell>
        </row>
        <row r="8">
          <cell r="D8">
            <v>7</v>
          </cell>
          <cell r="E8">
            <v>10</v>
          </cell>
          <cell r="H8">
            <v>6</v>
          </cell>
          <cell r="M8">
            <v>437</v>
          </cell>
          <cell r="N8">
            <v>186</v>
          </cell>
          <cell r="T8">
            <v>358</v>
          </cell>
        </row>
        <row r="9">
          <cell r="D9">
            <v>22</v>
          </cell>
          <cell r="E9">
            <v>11</v>
          </cell>
          <cell r="H9">
            <v>20</v>
          </cell>
          <cell r="I9">
            <v>9</v>
          </cell>
          <cell r="M9">
            <v>559</v>
          </cell>
          <cell r="N9">
            <v>176</v>
          </cell>
          <cell r="T9">
            <v>630</v>
          </cell>
        </row>
        <row r="10">
          <cell r="D10">
            <v>7</v>
          </cell>
          <cell r="H10">
            <v>1</v>
          </cell>
          <cell r="M10">
            <v>174</v>
          </cell>
          <cell r="N10">
            <v>45</v>
          </cell>
          <cell r="T10">
            <v>156</v>
          </cell>
        </row>
        <row r="11">
          <cell r="D11">
            <v>18</v>
          </cell>
          <cell r="H11">
            <v>12</v>
          </cell>
          <cell r="I11">
            <v>8</v>
          </cell>
          <cell r="M11">
            <v>348</v>
          </cell>
          <cell r="N11">
            <v>166</v>
          </cell>
          <cell r="T11">
            <v>353</v>
          </cell>
        </row>
        <row r="12">
          <cell r="D12">
            <v>15</v>
          </cell>
          <cell r="E12">
            <v>5</v>
          </cell>
          <cell r="H12">
            <v>5</v>
          </cell>
          <cell r="M12">
            <v>208</v>
          </cell>
          <cell r="N12">
            <v>75</v>
          </cell>
          <cell r="T12">
            <v>172</v>
          </cell>
        </row>
        <row r="13">
          <cell r="D13">
            <v>3</v>
          </cell>
          <cell r="E13">
            <v>1</v>
          </cell>
          <cell r="H13">
            <v>8</v>
          </cell>
          <cell r="I13">
            <v>0</v>
          </cell>
          <cell r="M13">
            <v>135</v>
          </cell>
          <cell r="N13">
            <v>63</v>
          </cell>
          <cell r="T13">
            <v>133</v>
          </cell>
        </row>
        <row r="14">
          <cell r="D14">
            <v>26</v>
          </cell>
          <cell r="E14">
            <v>11</v>
          </cell>
          <cell r="H14">
            <v>8</v>
          </cell>
          <cell r="I14">
            <v>11</v>
          </cell>
          <cell r="M14">
            <v>540</v>
          </cell>
          <cell r="N14">
            <v>248</v>
          </cell>
          <cell r="T14">
            <v>640</v>
          </cell>
        </row>
        <row r="15">
          <cell r="D15">
            <v>11</v>
          </cell>
          <cell r="H15">
            <v>4</v>
          </cell>
          <cell r="M15">
            <v>122</v>
          </cell>
          <cell r="N15">
            <v>24</v>
          </cell>
          <cell r="T15">
            <v>245</v>
          </cell>
        </row>
        <row r="16">
          <cell r="D16">
            <v>7</v>
          </cell>
          <cell r="E16">
            <v>0</v>
          </cell>
          <cell r="H16">
            <v>2</v>
          </cell>
          <cell r="I16">
            <v>0</v>
          </cell>
          <cell r="M16">
            <v>188</v>
          </cell>
          <cell r="N16">
            <v>49</v>
          </cell>
          <cell r="T16">
            <v>213</v>
          </cell>
        </row>
        <row r="17">
          <cell r="D17">
            <v>18</v>
          </cell>
          <cell r="E17">
            <v>0</v>
          </cell>
          <cell r="H17">
            <v>14</v>
          </cell>
          <cell r="M17">
            <v>280</v>
          </cell>
          <cell r="N17">
            <v>120</v>
          </cell>
          <cell r="T17">
            <v>422</v>
          </cell>
        </row>
        <row r="18">
          <cell r="D18">
            <v>30</v>
          </cell>
          <cell r="E18">
            <v>15</v>
          </cell>
          <cell r="H18">
            <v>26</v>
          </cell>
          <cell r="M18">
            <v>448</v>
          </cell>
          <cell r="N18">
            <v>177</v>
          </cell>
          <cell r="T18">
            <v>381</v>
          </cell>
        </row>
        <row r="19">
          <cell r="D19">
            <v>18</v>
          </cell>
          <cell r="H19">
            <v>2</v>
          </cell>
          <cell r="I19">
            <v>1</v>
          </cell>
          <cell r="M19">
            <v>109</v>
          </cell>
          <cell r="N19">
            <v>23</v>
          </cell>
          <cell r="T19">
            <v>90</v>
          </cell>
        </row>
        <row r="20">
          <cell r="D20">
            <v>7</v>
          </cell>
          <cell r="E20">
            <v>0</v>
          </cell>
          <cell r="H20">
            <v>1</v>
          </cell>
          <cell r="I20">
            <v>4</v>
          </cell>
          <cell r="M20">
            <v>246</v>
          </cell>
          <cell r="N20">
            <v>151</v>
          </cell>
          <cell r="T20">
            <v>271</v>
          </cell>
        </row>
        <row r="21">
          <cell r="D21">
            <v>0</v>
          </cell>
          <cell r="H21">
            <v>2</v>
          </cell>
          <cell r="I21">
            <v>1</v>
          </cell>
          <cell r="M21">
            <v>48</v>
          </cell>
          <cell r="N21">
            <v>14</v>
          </cell>
          <cell r="T21">
            <v>153</v>
          </cell>
        </row>
        <row r="22">
          <cell r="D22">
            <v>17</v>
          </cell>
          <cell r="E22">
            <v>9</v>
          </cell>
          <cell r="H22">
            <v>9</v>
          </cell>
          <cell r="M22">
            <v>180</v>
          </cell>
          <cell r="N22">
            <v>73</v>
          </cell>
          <cell r="T22">
            <v>172</v>
          </cell>
        </row>
        <row r="23">
          <cell r="D23">
            <v>5</v>
          </cell>
          <cell r="E23">
            <v>2</v>
          </cell>
          <cell r="H23">
            <v>7</v>
          </cell>
          <cell r="I23">
            <v>2</v>
          </cell>
          <cell r="M23">
            <v>36</v>
          </cell>
          <cell r="N23">
            <v>22</v>
          </cell>
          <cell r="T23">
            <v>108</v>
          </cell>
        </row>
        <row r="24">
          <cell r="D24">
            <v>7</v>
          </cell>
          <cell r="H24">
            <v>4</v>
          </cell>
          <cell r="I24">
            <v>0</v>
          </cell>
          <cell r="M24">
            <v>75</v>
          </cell>
          <cell r="N24">
            <v>23</v>
          </cell>
          <cell r="T24">
            <v>79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J23" sqref="AJ23"/>
    </sheetView>
  </sheetViews>
  <sheetFormatPr defaultRowHeight="20.399999999999999" x14ac:dyDescent="0.35"/>
  <cols>
    <col min="1" max="1" width="4.88671875" style="1" customWidth="1"/>
    <col min="2" max="2" width="27.33203125" style="66" customWidth="1"/>
    <col min="3" max="3" width="10.5546875" style="67" customWidth="1"/>
    <col min="4" max="4" width="7.109375" style="67" customWidth="1"/>
    <col min="5" max="5" width="6" style="67" customWidth="1"/>
    <col min="6" max="6" width="8.44140625" style="67" customWidth="1"/>
    <col min="7" max="7" width="7.33203125" style="67" hidden="1" customWidth="1"/>
    <col min="8" max="8" width="13" style="68" customWidth="1"/>
    <col min="9" max="9" width="9.44140625" style="69" customWidth="1"/>
    <col min="10" max="10" width="9.33203125" style="69" customWidth="1"/>
    <col min="11" max="11" width="9.88671875" style="69" customWidth="1"/>
    <col min="12" max="12" width="7.21875" style="69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3" customWidth="1"/>
    <col min="22" max="22" width="7" style="3" customWidth="1"/>
    <col min="23" max="24" width="8.88671875" style="1" customWidth="1"/>
    <col min="25" max="25" width="8.88671875" style="3" customWidth="1"/>
    <col min="26" max="30" width="0" hidden="1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7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27" s="19" customFormat="1" ht="25.5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15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3"/>
      <c r="N4" s="13"/>
      <c r="O4" s="24"/>
      <c r="P4" s="25"/>
      <c r="Q4" s="16" t="s">
        <v>17</v>
      </c>
      <c r="R4" s="16"/>
      <c r="S4" s="16" t="s">
        <v>18</v>
      </c>
      <c r="T4" s="16"/>
      <c r="U4" s="17"/>
      <c r="V4" s="17"/>
      <c r="W4" s="26"/>
      <c r="X4" s="26"/>
      <c r="Y4" s="18"/>
    </row>
    <row r="5" spans="1:27" s="19" customFormat="1" ht="13.2" x14ac:dyDescent="0.25">
      <c r="A5" s="4"/>
      <c r="B5" s="5"/>
      <c r="C5" s="20"/>
      <c r="D5" s="21"/>
      <c r="E5" s="21"/>
      <c r="F5" s="21"/>
      <c r="G5" s="27"/>
      <c r="H5" s="21"/>
      <c r="I5" s="21"/>
      <c r="J5" s="21"/>
      <c r="K5" s="21"/>
      <c r="L5" s="21"/>
      <c r="M5" s="28"/>
      <c r="N5" s="13"/>
      <c r="O5" s="29"/>
      <c r="P5" s="30"/>
      <c r="Q5" s="26" t="s">
        <v>19</v>
      </c>
      <c r="R5" s="26" t="s">
        <v>20</v>
      </c>
      <c r="S5" s="26" t="s">
        <v>21</v>
      </c>
      <c r="T5" s="26" t="s">
        <v>20</v>
      </c>
      <c r="U5" s="31" t="s">
        <v>19</v>
      </c>
      <c r="V5" s="31" t="s">
        <v>20</v>
      </c>
      <c r="W5" s="26">
        <v>2013</v>
      </c>
      <c r="X5" s="26">
        <v>2014</v>
      </c>
      <c r="Y5" s="18"/>
    </row>
    <row r="6" spans="1:27" s="47" customFormat="1" ht="45" customHeight="1" x14ac:dyDescent="0.35">
      <c r="A6" s="32">
        <v>1</v>
      </c>
      <c r="B6" s="33" t="s">
        <v>22</v>
      </c>
      <c r="C6" s="34">
        <v>153.81</v>
      </c>
      <c r="D6" s="35">
        <f t="shared" ref="D6:D26" si="0">C6/W6*100</f>
        <v>13.146153846153846</v>
      </c>
      <c r="E6" s="36">
        <v>95</v>
      </c>
      <c r="F6" s="35">
        <v>146.1</v>
      </c>
      <c r="G6" s="37">
        <v>1170</v>
      </c>
      <c r="H6" s="38">
        <v>152</v>
      </c>
      <c r="I6" s="39">
        <f t="shared" ref="I6:I26" si="1">H6/X6*100</f>
        <v>12.357723577235772</v>
      </c>
      <c r="J6" s="40">
        <v>92</v>
      </c>
      <c r="K6" s="35">
        <f t="shared" ref="K6:K23" si="2">H6*J6/100</f>
        <v>139.84</v>
      </c>
      <c r="L6" s="37">
        <v>1230</v>
      </c>
      <c r="M6" s="41">
        <f>RANK(I6,I6:I23)</f>
        <v>6</v>
      </c>
      <c r="N6" s="42">
        <f>((K6-F6))*17.9/10</f>
        <v>-11.205399999999983</v>
      </c>
      <c r="O6" s="43">
        <v>5750</v>
      </c>
      <c r="P6" s="44" t="s">
        <v>23</v>
      </c>
      <c r="Q6" s="45">
        <f>[1]осем!M7</f>
        <v>716</v>
      </c>
      <c r="R6" s="45">
        <f>[1]осем!D7</f>
        <v>39</v>
      </c>
      <c r="S6" s="45">
        <f>[1]осем!N7</f>
        <v>195</v>
      </c>
      <c r="T6" s="45">
        <f>[1]осем!E7</f>
        <v>10</v>
      </c>
      <c r="U6" s="46">
        <f>[1]осем!T7</f>
        <v>665</v>
      </c>
      <c r="V6" s="46">
        <f>[1]осем!H7+[1]осем!I7</f>
        <v>63</v>
      </c>
      <c r="W6" s="32">
        <v>1170</v>
      </c>
      <c r="X6" s="32">
        <v>1230</v>
      </c>
      <c r="Y6" s="3"/>
      <c r="Z6" s="47" t="s">
        <v>23</v>
      </c>
    </row>
    <row r="7" spans="1:27" ht="45" customHeight="1" x14ac:dyDescent="0.35">
      <c r="A7" s="32">
        <v>2</v>
      </c>
      <c r="B7" s="33" t="s">
        <v>24</v>
      </c>
      <c r="C7" s="34">
        <v>72.239999999999995</v>
      </c>
      <c r="D7" s="35">
        <f t="shared" si="0"/>
        <v>11.234836702954897</v>
      </c>
      <c r="E7" s="36">
        <v>93</v>
      </c>
      <c r="F7" s="35">
        <v>67.2</v>
      </c>
      <c r="G7" s="37">
        <v>643</v>
      </c>
      <c r="H7" s="38">
        <v>65</v>
      </c>
      <c r="I7" s="39">
        <f t="shared" si="1"/>
        <v>10.108864696734059</v>
      </c>
      <c r="J7" s="40">
        <v>92</v>
      </c>
      <c r="K7" s="35">
        <f t="shared" si="2"/>
        <v>59.8</v>
      </c>
      <c r="L7" s="37">
        <v>643</v>
      </c>
      <c r="M7" s="41">
        <f>RANK(I7,I6:I23)</f>
        <v>16</v>
      </c>
      <c r="N7" s="42">
        <f t="shared" ref="N7:N24" si="3">((K7-F7))*17.9/10</f>
        <v>-13.246000000000009</v>
      </c>
      <c r="O7" s="43">
        <v>2120</v>
      </c>
      <c r="P7" s="44"/>
      <c r="Q7" s="45">
        <f>[1]осем!M8</f>
        <v>437</v>
      </c>
      <c r="R7" s="45">
        <f>[1]осем!D8</f>
        <v>7</v>
      </c>
      <c r="S7" s="45">
        <f>[1]осем!N8</f>
        <v>186</v>
      </c>
      <c r="T7" s="45">
        <f>[1]осем!E8</f>
        <v>10</v>
      </c>
      <c r="U7" s="46">
        <f>[1]осем!T8</f>
        <v>358</v>
      </c>
      <c r="V7" s="46">
        <f>[1]осем!H8+[1]осем!I8</f>
        <v>6</v>
      </c>
      <c r="W7" s="32">
        <v>643</v>
      </c>
      <c r="X7" s="32">
        <v>643</v>
      </c>
    </row>
    <row r="8" spans="1:27" ht="45" customHeight="1" x14ac:dyDescent="0.35">
      <c r="A8" s="32">
        <v>3</v>
      </c>
      <c r="B8" s="48" t="s">
        <v>25</v>
      </c>
      <c r="C8" s="34">
        <v>108.81</v>
      </c>
      <c r="D8" s="35">
        <f t="shared" si="0"/>
        <v>13.60125</v>
      </c>
      <c r="E8" s="36">
        <v>98</v>
      </c>
      <c r="F8" s="35">
        <v>106.6</v>
      </c>
      <c r="G8" s="37">
        <v>800</v>
      </c>
      <c r="H8" s="38">
        <v>116</v>
      </c>
      <c r="I8" s="39">
        <f t="shared" si="1"/>
        <v>14.499999999999998</v>
      </c>
      <c r="J8" s="40">
        <v>98</v>
      </c>
      <c r="K8" s="35">
        <f t="shared" si="2"/>
        <v>113.68</v>
      </c>
      <c r="L8" s="37">
        <v>800</v>
      </c>
      <c r="M8" s="41">
        <f>RANK(I8,I6:I23)</f>
        <v>1</v>
      </c>
      <c r="N8" s="42">
        <f t="shared" si="3"/>
        <v>12.673200000000021</v>
      </c>
      <c r="O8" s="43">
        <v>1900</v>
      </c>
      <c r="P8" s="49" t="s">
        <v>26</v>
      </c>
      <c r="Q8" s="45">
        <f>[1]осем!M9</f>
        <v>559</v>
      </c>
      <c r="R8" s="45">
        <f>[1]осем!D9</f>
        <v>22</v>
      </c>
      <c r="S8" s="45">
        <f>[1]осем!N9</f>
        <v>176</v>
      </c>
      <c r="T8" s="45">
        <f>[1]осем!E9</f>
        <v>11</v>
      </c>
      <c r="U8" s="46">
        <f>[1]осем!T9</f>
        <v>630</v>
      </c>
      <c r="V8" s="46">
        <f>[1]осем!H9+[1]осем!I9</f>
        <v>29</v>
      </c>
      <c r="W8" s="32">
        <v>800</v>
      </c>
      <c r="X8" s="32">
        <v>800</v>
      </c>
      <c r="Z8" s="3" t="s">
        <v>27</v>
      </c>
    </row>
    <row r="9" spans="1:27" ht="45" customHeight="1" x14ac:dyDescent="0.35">
      <c r="A9" s="32">
        <v>4</v>
      </c>
      <c r="B9" s="50" t="s">
        <v>28</v>
      </c>
      <c r="C9" s="34">
        <v>17.93</v>
      </c>
      <c r="D9" s="35">
        <f t="shared" si="0"/>
        <v>7.0313725490196068</v>
      </c>
      <c r="E9" s="36">
        <v>95</v>
      </c>
      <c r="F9" s="35">
        <v>17</v>
      </c>
      <c r="G9" s="37">
        <v>255</v>
      </c>
      <c r="H9" s="38">
        <v>22.6</v>
      </c>
      <c r="I9" s="39">
        <f t="shared" si="1"/>
        <v>8.8627450980392162</v>
      </c>
      <c r="J9" s="40">
        <v>99</v>
      </c>
      <c r="K9" s="35">
        <f t="shared" si="2"/>
        <v>22.374000000000002</v>
      </c>
      <c r="L9" s="37">
        <v>255</v>
      </c>
      <c r="M9" s="41">
        <f>RANK(I9,I6:I23)</f>
        <v>17</v>
      </c>
      <c r="N9" s="42">
        <f t="shared" si="3"/>
        <v>9.6194600000000037</v>
      </c>
      <c r="O9" s="43">
        <v>1143</v>
      </c>
      <c r="P9" s="44" t="s">
        <v>29</v>
      </c>
      <c r="Q9" s="45">
        <f>[1]осем!M10</f>
        <v>174</v>
      </c>
      <c r="R9" s="45">
        <f>[1]осем!D10</f>
        <v>7</v>
      </c>
      <c r="S9" s="45">
        <f>[1]осем!N10</f>
        <v>45</v>
      </c>
      <c r="T9" s="45">
        <f>[1]осем!E10</f>
        <v>0</v>
      </c>
      <c r="U9" s="46">
        <f>[1]осем!T10</f>
        <v>156</v>
      </c>
      <c r="V9" s="46">
        <f>[1]осем!H10+[1]осем!I10</f>
        <v>1</v>
      </c>
      <c r="W9" s="32">
        <v>255</v>
      </c>
      <c r="X9" s="32">
        <v>255</v>
      </c>
      <c r="Z9" t="s">
        <v>30</v>
      </c>
    </row>
    <row r="10" spans="1:27" ht="45" customHeight="1" x14ac:dyDescent="0.35">
      <c r="A10" s="32">
        <v>5</v>
      </c>
      <c r="B10" s="48" t="s">
        <v>31</v>
      </c>
      <c r="C10" s="34">
        <v>48.46</v>
      </c>
      <c r="D10" s="35">
        <f t="shared" si="0"/>
        <v>9.5960396039603957</v>
      </c>
      <c r="E10" s="36">
        <v>92</v>
      </c>
      <c r="F10" s="35">
        <v>44.6</v>
      </c>
      <c r="G10" s="37">
        <v>505</v>
      </c>
      <c r="H10" s="38">
        <v>57.89</v>
      </c>
      <c r="I10" s="39">
        <f t="shared" si="1"/>
        <v>11.463366336633664</v>
      </c>
      <c r="J10" s="40">
        <v>89</v>
      </c>
      <c r="K10" s="35">
        <f t="shared" si="2"/>
        <v>51.522100000000002</v>
      </c>
      <c r="L10" s="37">
        <v>505</v>
      </c>
      <c r="M10" s="41">
        <f>RANK(I10,I6:I23)</f>
        <v>13</v>
      </c>
      <c r="N10" s="42">
        <f t="shared" si="3"/>
        <v>12.390559</v>
      </c>
      <c r="O10" s="43">
        <v>2564</v>
      </c>
      <c r="P10" s="49" t="s">
        <v>32</v>
      </c>
      <c r="Q10" s="45">
        <f>[1]осем!M11</f>
        <v>348</v>
      </c>
      <c r="R10" s="45">
        <f>[1]осем!D11</f>
        <v>18</v>
      </c>
      <c r="S10" s="45">
        <f>[1]осем!N11</f>
        <v>166</v>
      </c>
      <c r="T10" s="45">
        <f>[1]осем!E11</f>
        <v>0</v>
      </c>
      <c r="U10" s="46">
        <f>[1]осем!T11</f>
        <v>353</v>
      </c>
      <c r="V10" s="46">
        <f>[1]осем!H11+[1]осем!I11</f>
        <v>20</v>
      </c>
      <c r="W10" s="32">
        <v>505</v>
      </c>
      <c r="X10" s="32">
        <v>505</v>
      </c>
      <c r="Z10" t="s">
        <v>30</v>
      </c>
      <c r="AA10" t="s">
        <v>33</v>
      </c>
    </row>
    <row r="11" spans="1:27" ht="45" customHeight="1" x14ac:dyDescent="0.35">
      <c r="A11" s="32">
        <v>6</v>
      </c>
      <c r="B11" s="48" t="s">
        <v>34</v>
      </c>
      <c r="C11" s="34">
        <v>40</v>
      </c>
      <c r="D11" s="35">
        <f t="shared" si="0"/>
        <v>12.307692307692308</v>
      </c>
      <c r="E11" s="36">
        <v>85</v>
      </c>
      <c r="F11" s="35">
        <f t="shared" ref="F11:F23" si="4">C11*E11/100</f>
        <v>34</v>
      </c>
      <c r="G11" s="37">
        <v>325</v>
      </c>
      <c r="H11" s="39">
        <v>39.5</v>
      </c>
      <c r="I11" s="39">
        <f t="shared" si="1"/>
        <v>12.153846153846153</v>
      </c>
      <c r="J11" s="40">
        <v>87</v>
      </c>
      <c r="K11" s="35">
        <f t="shared" si="2"/>
        <v>34.365000000000002</v>
      </c>
      <c r="L11" s="37">
        <v>325</v>
      </c>
      <c r="M11" s="41">
        <f>RANK(I11,I6:I23)</f>
        <v>8</v>
      </c>
      <c r="N11" s="42">
        <f t="shared" si="3"/>
        <v>0.65335000000000343</v>
      </c>
      <c r="O11" s="43">
        <v>1688</v>
      </c>
      <c r="P11" s="44" t="s">
        <v>29</v>
      </c>
      <c r="Q11" s="45">
        <f>[1]осем!M12</f>
        <v>208</v>
      </c>
      <c r="R11" s="45">
        <f>[1]осем!D12</f>
        <v>15</v>
      </c>
      <c r="S11" s="45">
        <f>[1]осем!N12</f>
        <v>75</v>
      </c>
      <c r="T11" s="45">
        <f>[1]осем!E12</f>
        <v>5</v>
      </c>
      <c r="U11" s="46">
        <f>[1]осем!T12</f>
        <v>172</v>
      </c>
      <c r="V11" s="46">
        <f>[1]осем!H12+[1]осем!I12</f>
        <v>5</v>
      </c>
      <c r="W11" s="32">
        <v>325</v>
      </c>
      <c r="X11" s="32">
        <v>325</v>
      </c>
      <c r="Z11" t="s">
        <v>30</v>
      </c>
      <c r="AA11" t="s">
        <v>33</v>
      </c>
    </row>
    <row r="12" spans="1:27" ht="45" customHeight="1" x14ac:dyDescent="0.35">
      <c r="A12" s="32">
        <v>7</v>
      </c>
      <c r="B12" s="48" t="s">
        <v>35</v>
      </c>
      <c r="C12" s="34">
        <v>31.3</v>
      </c>
      <c r="D12" s="35">
        <f t="shared" si="0"/>
        <v>14.162895927601809</v>
      </c>
      <c r="E12" s="36">
        <v>94</v>
      </c>
      <c r="F12" s="35">
        <v>29.4</v>
      </c>
      <c r="G12" s="37">
        <v>221</v>
      </c>
      <c r="H12" s="38">
        <v>30.4</v>
      </c>
      <c r="I12" s="39">
        <f t="shared" si="1"/>
        <v>13.755656108597284</v>
      </c>
      <c r="J12" s="40">
        <v>91</v>
      </c>
      <c r="K12" s="35">
        <f t="shared" si="2"/>
        <v>27.664000000000001</v>
      </c>
      <c r="L12" s="37">
        <v>221</v>
      </c>
      <c r="M12" s="41">
        <f>RANK(I12,I6:I23)</f>
        <v>2</v>
      </c>
      <c r="N12" s="42">
        <f t="shared" si="3"/>
        <v>-3.1074399999999947</v>
      </c>
      <c r="O12" s="43">
        <v>1430</v>
      </c>
      <c r="P12" s="44" t="s">
        <v>36</v>
      </c>
      <c r="Q12" s="45">
        <f>[1]осем!M13</f>
        <v>135</v>
      </c>
      <c r="R12" s="45">
        <f>[1]осем!D13</f>
        <v>3</v>
      </c>
      <c r="S12" s="45">
        <f>[1]осем!N13</f>
        <v>63</v>
      </c>
      <c r="T12" s="45">
        <f>[1]осем!E13</f>
        <v>1</v>
      </c>
      <c r="U12" s="46">
        <f>[1]осем!T13</f>
        <v>133</v>
      </c>
      <c r="V12" s="46">
        <f>[1]осем!H13+[1]осем!I13</f>
        <v>8</v>
      </c>
      <c r="W12" s="32">
        <v>221</v>
      </c>
      <c r="X12" s="32">
        <v>221</v>
      </c>
      <c r="Z12" t="s">
        <v>37</v>
      </c>
    </row>
    <row r="13" spans="1:27" ht="45" customHeight="1" x14ac:dyDescent="0.35">
      <c r="A13" s="32">
        <v>8</v>
      </c>
      <c r="B13" s="48" t="s">
        <v>38</v>
      </c>
      <c r="C13" s="34">
        <v>78.540000000000006</v>
      </c>
      <c r="D13" s="35">
        <f t="shared" si="0"/>
        <v>11.22</v>
      </c>
      <c r="E13" s="36">
        <v>99</v>
      </c>
      <c r="F13" s="35">
        <v>77.8</v>
      </c>
      <c r="G13" s="37">
        <v>700</v>
      </c>
      <c r="H13" s="38">
        <v>81.08</v>
      </c>
      <c r="I13" s="39">
        <f t="shared" si="1"/>
        <v>11.582857142857142</v>
      </c>
      <c r="J13" s="40">
        <v>99</v>
      </c>
      <c r="K13" s="35">
        <f t="shared" si="2"/>
        <v>80.269199999999998</v>
      </c>
      <c r="L13" s="37">
        <v>700</v>
      </c>
      <c r="M13" s="41">
        <f>RANK(I13,I6:I23)</f>
        <v>12</v>
      </c>
      <c r="N13" s="42">
        <f t="shared" si="3"/>
        <v>4.419868000000001</v>
      </c>
      <c r="O13" s="43">
        <v>6099</v>
      </c>
      <c r="P13" s="44" t="s">
        <v>29</v>
      </c>
      <c r="Q13" s="45">
        <f>[1]осем!M14</f>
        <v>540</v>
      </c>
      <c r="R13" s="45">
        <f>[1]осем!D14</f>
        <v>26</v>
      </c>
      <c r="S13" s="45">
        <f>[1]осем!N14</f>
        <v>248</v>
      </c>
      <c r="T13" s="45">
        <f>[1]осем!E14</f>
        <v>11</v>
      </c>
      <c r="U13" s="46">
        <f>[1]осем!T14</f>
        <v>640</v>
      </c>
      <c r="V13" s="46">
        <f>[1]осем!H14+[1]осем!I14</f>
        <v>19</v>
      </c>
      <c r="W13" s="32">
        <v>700</v>
      </c>
      <c r="X13" s="32">
        <v>700</v>
      </c>
      <c r="Z13" t="s">
        <v>39</v>
      </c>
      <c r="AA13" t="s">
        <v>40</v>
      </c>
    </row>
    <row r="14" spans="1:27" ht="45" customHeight="1" x14ac:dyDescent="0.35">
      <c r="A14" s="32">
        <v>9</v>
      </c>
      <c r="B14" s="48" t="s">
        <v>41</v>
      </c>
      <c r="C14" s="34">
        <v>48.5</v>
      </c>
      <c r="D14" s="35">
        <f t="shared" si="0"/>
        <v>13.108108108108107</v>
      </c>
      <c r="E14" s="36">
        <v>82</v>
      </c>
      <c r="F14" s="35">
        <f t="shared" si="4"/>
        <v>39.770000000000003</v>
      </c>
      <c r="G14" s="37">
        <v>370</v>
      </c>
      <c r="H14" s="38">
        <v>40</v>
      </c>
      <c r="I14" s="39">
        <f t="shared" si="1"/>
        <v>12.121212121212121</v>
      </c>
      <c r="J14" s="40">
        <v>82</v>
      </c>
      <c r="K14" s="35">
        <f t="shared" si="2"/>
        <v>32.799999999999997</v>
      </c>
      <c r="L14" s="37">
        <v>330</v>
      </c>
      <c r="M14" s="41">
        <f>RANK(I14,I6:I23)</f>
        <v>9</v>
      </c>
      <c r="N14" s="42">
        <f t="shared" si="3"/>
        <v>-12.476300000000009</v>
      </c>
      <c r="O14" s="43">
        <v>1020</v>
      </c>
      <c r="P14" s="44" t="s">
        <v>40</v>
      </c>
      <c r="Q14" s="45">
        <f>[1]осем!M15</f>
        <v>122</v>
      </c>
      <c r="R14" s="45">
        <f>[1]осем!D15</f>
        <v>11</v>
      </c>
      <c r="S14" s="45">
        <f>[1]осем!N15</f>
        <v>24</v>
      </c>
      <c r="T14" s="45">
        <f>[1]осем!E15</f>
        <v>0</v>
      </c>
      <c r="U14" s="46">
        <f>[1]осем!T15</f>
        <v>245</v>
      </c>
      <c r="V14" s="46">
        <f>[1]осем!H15+[1]осем!I15</f>
        <v>4</v>
      </c>
      <c r="W14" s="32">
        <v>370</v>
      </c>
      <c r="X14" s="32">
        <v>330</v>
      </c>
      <c r="Z14" t="s">
        <v>42</v>
      </c>
    </row>
    <row r="15" spans="1:27" ht="45" customHeight="1" x14ac:dyDescent="0.35">
      <c r="A15" s="32">
        <v>10</v>
      </c>
      <c r="B15" s="48" t="s">
        <v>43</v>
      </c>
      <c r="C15" s="34">
        <v>32</v>
      </c>
      <c r="D15" s="35">
        <f t="shared" si="0"/>
        <v>12.549019607843137</v>
      </c>
      <c r="E15" s="36">
        <v>94</v>
      </c>
      <c r="F15" s="35">
        <f t="shared" si="4"/>
        <v>30.08</v>
      </c>
      <c r="G15" s="37">
        <v>255</v>
      </c>
      <c r="H15" s="38">
        <v>37</v>
      </c>
      <c r="I15" s="39">
        <f t="shared" si="1"/>
        <v>13.703703703703704</v>
      </c>
      <c r="J15" s="40">
        <v>92</v>
      </c>
      <c r="K15" s="35">
        <f t="shared" si="2"/>
        <v>34.04</v>
      </c>
      <c r="L15" s="37">
        <v>265</v>
      </c>
      <c r="M15" s="41">
        <f>RANK(I15,I6:I23)</f>
        <v>3</v>
      </c>
      <c r="N15" s="42">
        <f t="shared" si="3"/>
        <v>7.0884000000000018</v>
      </c>
      <c r="O15" s="43">
        <v>1385</v>
      </c>
      <c r="P15" s="44" t="s">
        <v>40</v>
      </c>
      <c r="Q15" s="45">
        <f>[1]осем!M16</f>
        <v>188</v>
      </c>
      <c r="R15" s="45">
        <f>[1]осем!D16</f>
        <v>7</v>
      </c>
      <c r="S15" s="45">
        <f>[1]осем!N16</f>
        <v>49</v>
      </c>
      <c r="T15" s="45">
        <f>[1]осем!E16</f>
        <v>0</v>
      </c>
      <c r="U15" s="46">
        <f>[1]осем!T16</f>
        <v>213</v>
      </c>
      <c r="V15" s="46">
        <f>[1]осем!H16+[1]осем!I16</f>
        <v>2</v>
      </c>
      <c r="W15" s="32">
        <v>255</v>
      </c>
      <c r="X15" s="32">
        <v>270</v>
      </c>
      <c r="Z15" t="s">
        <v>44</v>
      </c>
    </row>
    <row r="16" spans="1:27" ht="45" customHeight="1" x14ac:dyDescent="0.35">
      <c r="A16" s="32">
        <v>11</v>
      </c>
      <c r="B16" s="48" t="s">
        <v>45</v>
      </c>
      <c r="C16" s="34">
        <v>56</v>
      </c>
      <c r="D16" s="35">
        <f t="shared" si="0"/>
        <v>12.173913043478262</v>
      </c>
      <c r="E16" s="36">
        <v>82</v>
      </c>
      <c r="F16" s="35">
        <f t="shared" si="4"/>
        <v>45.92</v>
      </c>
      <c r="G16" s="37">
        <v>460</v>
      </c>
      <c r="H16" s="38">
        <v>56.39</v>
      </c>
      <c r="I16" s="39">
        <f t="shared" si="1"/>
        <v>12.258695652173914</v>
      </c>
      <c r="J16" s="40">
        <v>87</v>
      </c>
      <c r="K16" s="35">
        <f t="shared" si="2"/>
        <v>49.0593</v>
      </c>
      <c r="L16" s="37">
        <v>460</v>
      </c>
      <c r="M16" s="41">
        <f>RANK(I16,I6:I23)</f>
        <v>7</v>
      </c>
      <c r="N16" s="42">
        <f t="shared" si="3"/>
        <v>5.6193469999999968</v>
      </c>
      <c r="O16" s="43">
        <v>1230</v>
      </c>
      <c r="P16" s="44" t="s">
        <v>40</v>
      </c>
      <c r="Q16" s="45">
        <f>[1]осем!M17</f>
        <v>280</v>
      </c>
      <c r="R16" s="45">
        <f>[1]осем!D17</f>
        <v>18</v>
      </c>
      <c r="S16" s="45">
        <f>[1]осем!N17</f>
        <v>120</v>
      </c>
      <c r="T16" s="45">
        <f>[1]осем!E17</f>
        <v>0</v>
      </c>
      <c r="U16" s="46">
        <f>[1]осем!T17</f>
        <v>422</v>
      </c>
      <c r="V16" s="46">
        <f>[1]осем!H17+[1]осем!I17</f>
        <v>14</v>
      </c>
      <c r="W16" s="32">
        <v>460</v>
      </c>
      <c r="X16" s="32">
        <v>460</v>
      </c>
      <c r="Z16" t="s">
        <v>40</v>
      </c>
    </row>
    <row r="17" spans="1:27" ht="45" customHeight="1" x14ac:dyDescent="0.35">
      <c r="A17" s="32">
        <v>12</v>
      </c>
      <c r="B17" s="48" t="s">
        <v>46</v>
      </c>
      <c r="C17" s="34">
        <v>63.64</v>
      </c>
      <c r="D17" s="35">
        <f t="shared" si="0"/>
        <v>11.06782608695652</v>
      </c>
      <c r="E17" s="36">
        <v>91</v>
      </c>
      <c r="F17" s="35">
        <v>57.9</v>
      </c>
      <c r="G17" s="37">
        <v>575</v>
      </c>
      <c r="H17" s="38">
        <v>69.63</v>
      </c>
      <c r="I17" s="39">
        <f t="shared" si="1"/>
        <v>12.005172413793103</v>
      </c>
      <c r="J17" s="40">
        <v>90</v>
      </c>
      <c r="K17" s="35">
        <f t="shared" si="2"/>
        <v>62.667000000000002</v>
      </c>
      <c r="L17" s="37">
        <v>580</v>
      </c>
      <c r="M17" s="41">
        <f>RANK(I17,I6:I23)</f>
        <v>10</v>
      </c>
      <c r="N17" s="42">
        <f t="shared" si="3"/>
        <v>8.5329300000000039</v>
      </c>
      <c r="O17" s="43">
        <v>2240</v>
      </c>
      <c r="P17" s="49" t="s">
        <v>47</v>
      </c>
      <c r="Q17" s="45">
        <f>[1]осем!M18</f>
        <v>448</v>
      </c>
      <c r="R17" s="45">
        <f>[1]осем!D18</f>
        <v>30</v>
      </c>
      <c r="S17" s="45">
        <f>[1]осем!N18</f>
        <v>177</v>
      </c>
      <c r="T17" s="45">
        <f>[1]осем!E18</f>
        <v>15</v>
      </c>
      <c r="U17" s="46">
        <f>[1]осем!T18</f>
        <v>381</v>
      </c>
      <c r="V17" s="46">
        <f>[1]осем!H18+[1]осем!I18</f>
        <v>26</v>
      </c>
      <c r="W17" s="32">
        <v>575</v>
      </c>
      <c r="X17" s="32">
        <v>580</v>
      </c>
      <c r="Z17" t="s">
        <v>44</v>
      </c>
      <c r="AA17" t="s">
        <v>29</v>
      </c>
    </row>
    <row r="18" spans="1:27" ht="45" customHeight="1" x14ac:dyDescent="0.35">
      <c r="A18" s="32">
        <v>13</v>
      </c>
      <c r="B18" s="48" t="s">
        <v>48</v>
      </c>
      <c r="C18" s="34">
        <v>12</v>
      </c>
      <c r="D18" s="35">
        <f t="shared" si="0"/>
        <v>10.810810810810811</v>
      </c>
      <c r="E18" s="36">
        <v>80</v>
      </c>
      <c r="F18" s="35">
        <f t="shared" si="4"/>
        <v>9.6</v>
      </c>
      <c r="G18" s="37">
        <v>111</v>
      </c>
      <c r="H18" s="38">
        <v>15</v>
      </c>
      <c r="I18" s="39">
        <f t="shared" si="1"/>
        <v>13.513513513513514</v>
      </c>
      <c r="J18" s="40">
        <v>91</v>
      </c>
      <c r="K18" s="35">
        <f t="shared" si="2"/>
        <v>13.65</v>
      </c>
      <c r="L18" s="37">
        <v>111</v>
      </c>
      <c r="M18" s="41">
        <f>RANK(I18,I6:I23)</f>
        <v>4</v>
      </c>
      <c r="N18" s="42">
        <f t="shared" si="3"/>
        <v>7.2495000000000003</v>
      </c>
      <c r="O18" s="43">
        <v>459</v>
      </c>
      <c r="P18" s="44" t="s">
        <v>29</v>
      </c>
      <c r="Q18" s="45">
        <f>[1]осем!M19</f>
        <v>109</v>
      </c>
      <c r="R18" s="45">
        <f>[1]осем!D19</f>
        <v>18</v>
      </c>
      <c r="S18" s="45">
        <f>[1]осем!N19</f>
        <v>23</v>
      </c>
      <c r="T18" s="45">
        <f>[1]осем!E19</f>
        <v>0</v>
      </c>
      <c r="U18" s="46">
        <f>[1]осем!T19</f>
        <v>90</v>
      </c>
      <c r="V18" s="46">
        <f>[1]осем!H19+[1]осем!I19</f>
        <v>3</v>
      </c>
      <c r="W18" s="32">
        <v>111</v>
      </c>
      <c r="X18" s="32">
        <v>111</v>
      </c>
      <c r="Z18" t="s">
        <v>37</v>
      </c>
      <c r="AA18" t="s">
        <v>29</v>
      </c>
    </row>
    <row r="19" spans="1:27" ht="45" customHeight="1" x14ac:dyDescent="0.35">
      <c r="A19" s="32">
        <v>14</v>
      </c>
      <c r="B19" s="48" t="s">
        <v>49</v>
      </c>
      <c r="C19" s="34">
        <v>19</v>
      </c>
      <c r="D19" s="35">
        <f t="shared" si="0"/>
        <v>7.569721115537849</v>
      </c>
      <c r="E19" s="36">
        <v>90</v>
      </c>
      <c r="F19" s="35">
        <v>17.100000000000001</v>
      </c>
      <c r="G19" s="37">
        <v>251</v>
      </c>
      <c r="H19" s="38">
        <v>28.45</v>
      </c>
      <c r="I19" s="39">
        <f t="shared" si="1"/>
        <v>10.233812949640289</v>
      </c>
      <c r="J19" s="40">
        <v>82</v>
      </c>
      <c r="K19" s="35">
        <f t="shared" si="2"/>
        <v>23.329000000000001</v>
      </c>
      <c r="L19" s="37">
        <v>278</v>
      </c>
      <c r="M19" s="41">
        <f>RANK(I19,I6:I23)</f>
        <v>15</v>
      </c>
      <c r="N19" s="42">
        <f t="shared" si="3"/>
        <v>11.149909999999997</v>
      </c>
      <c r="O19" s="43">
        <v>1740</v>
      </c>
      <c r="P19" s="44" t="s">
        <v>36</v>
      </c>
      <c r="Q19" s="45">
        <f>[1]осем!M20</f>
        <v>246</v>
      </c>
      <c r="R19" s="45">
        <f>[1]осем!D20</f>
        <v>7</v>
      </c>
      <c r="S19" s="45">
        <f>[1]осем!N20</f>
        <v>151</v>
      </c>
      <c r="T19" s="45">
        <f>[1]осем!E20</f>
        <v>0</v>
      </c>
      <c r="U19" s="46">
        <f>[1]осем!T20</f>
        <v>271</v>
      </c>
      <c r="V19" s="46">
        <f>[1]осем!H20+[1]осем!I20</f>
        <v>5</v>
      </c>
      <c r="W19" s="32">
        <v>251</v>
      </c>
      <c r="X19" s="32">
        <v>278</v>
      </c>
      <c r="Z19" t="s">
        <v>36</v>
      </c>
    </row>
    <row r="20" spans="1:27" ht="45" customHeight="1" x14ac:dyDescent="0.35">
      <c r="A20" s="32">
        <v>15</v>
      </c>
      <c r="B20" s="48" t="s">
        <v>50</v>
      </c>
      <c r="C20" s="34">
        <v>16.399999999999999</v>
      </c>
      <c r="D20" s="35">
        <f t="shared" si="0"/>
        <v>8.1999999999999993</v>
      </c>
      <c r="E20" s="36">
        <v>90</v>
      </c>
      <c r="F20" s="35">
        <f t="shared" si="4"/>
        <v>14.759999999999998</v>
      </c>
      <c r="G20" s="37">
        <v>200</v>
      </c>
      <c r="H20" s="38">
        <v>16</v>
      </c>
      <c r="I20" s="39">
        <f t="shared" si="1"/>
        <v>7.9207920792079207</v>
      </c>
      <c r="J20" s="40">
        <v>90</v>
      </c>
      <c r="K20" s="35">
        <f t="shared" si="2"/>
        <v>14.4</v>
      </c>
      <c r="L20" s="37">
        <v>202</v>
      </c>
      <c r="M20" s="41">
        <f>RANK(I20,I6:I23)</f>
        <v>18</v>
      </c>
      <c r="N20" s="42">
        <f t="shared" si="3"/>
        <v>-0.64439999999999575</v>
      </c>
      <c r="O20" s="43">
        <v>765</v>
      </c>
      <c r="P20" s="49" t="s">
        <v>51</v>
      </c>
      <c r="Q20" s="45">
        <f>[1]осем!M21</f>
        <v>48</v>
      </c>
      <c r="R20" s="45">
        <f>[1]осем!D21</f>
        <v>0</v>
      </c>
      <c r="S20" s="45">
        <f>[1]осем!N21</f>
        <v>14</v>
      </c>
      <c r="T20" s="45">
        <f>[1]осем!E21</f>
        <v>0</v>
      </c>
      <c r="U20" s="46">
        <f>[1]осем!T21</f>
        <v>153</v>
      </c>
      <c r="V20" s="46">
        <f>[1]осем!H21+[1]осем!I21</f>
        <v>3</v>
      </c>
      <c r="W20" s="32">
        <v>200</v>
      </c>
      <c r="X20" s="32">
        <v>202</v>
      </c>
      <c r="Z20" t="s">
        <v>40</v>
      </c>
    </row>
    <row r="21" spans="1:27" ht="45" customHeight="1" x14ac:dyDescent="0.35">
      <c r="A21" s="32">
        <v>16</v>
      </c>
      <c r="B21" s="48" t="s">
        <v>52</v>
      </c>
      <c r="C21" s="34">
        <v>44</v>
      </c>
      <c r="D21" s="35">
        <f t="shared" si="0"/>
        <v>13.750000000000002</v>
      </c>
      <c r="E21" s="36">
        <v>78</v>
      </c>
      <c r="F21" s="35">
        <f t="shared" si="4"/>
        <v>34.32</v>
      </c>
      <c r="G21" s="37">
        <v>320</v>
      </c>
      <c r="H21" s="38">
        <v>35.9</v>
      </c>
      <c r="I21" s="39">
        <f t="shared" si="1"/>
        <v>11.21875</v>
      </c>
      <c r="J21" s="40">
        <v>90</v>
      </c>
      <c r="K21" s="35">
        <f t="shared" si="2"/>
        <v>32.31</v>
      </c>
      <c r="L21" s="37">
        <v>320</v>
      </c>
      <c r="M21" s="41">
        <f>RANK(I21,I6:I23)</f>
        <v>14</v>
      </c>
      <c r="N21" s="42">
        <f t="shared" si="3"/>
        <v>-3.5978999999999965</v>
      </c>
      <c r="O21" s="43">
        <v>1740</v>
      </c>
      <c r="P21" s="49" t="s">
        <v>53</v>
      </c>
      <c r="Q21" s="45">
        <f>[1]осем!M22</f>
        <v>180</v>
      </c>
      <c r="R21" s="45">
        <f>[1]осем!D22</f>
        <v>17</v>
      </c>
      <c r="S21" s="45">
        <f>[1]осем!N22</f>
        <v>73</v>
      </c>
      <c r="T21" s="45">
        <f>[1]осем!E22</f>
        <v>9</v>
      </c>
      <c r="U21" s="46">
        <f>[1]осем!T22</f>
        <v>172</v>
      </c>
      <c r="V21" s="46">
        <f>[1]осем!H22+[1]осем!I22</f>
        <v>9</v>
      </c>
      <c r="W21" s="32">
        <v>320</v>
      </c>
      <c r="X21" s="32">
        <v>320</v>
      </c>
      <c r="Z21" t="s">
        <v>53</v>
      </c>
    </row>
    <row r="22" spans="1:27" ht="45" customHeight="1" x14ac:dyDescent="0.35">
      <c r="A22" s="32">
        <v>17</v>
      </c>
      <c r="B22" s="48" t="s">
        <v>54</v>
      </c>
      <c r="C22" s="34">
        <v>13.7</v>
      </c>
      <c r="D22" s="35">
        <f t="shared" si="0"/>
        <v>13.699999999999998</v>
      </c>
      <c r="E22" s="36">
        <v>93</v>
      </c>
      <c r="F22" s="35">
        <v>12.7</v>
      </c>
      <c r="G22" s="37">
        <v>100</v>
      </c>
      <c r="H22" s="38">
        <v>13.2</v>
      </c>
      <c r="I22" s="39">
        <f t="shared" si="1"/>
        <v>12.571428571428569</v>
      </c>
      <c r="J22" s="40">
        <v>93</v>
      </c>
      <c r="K22" s="35">
        <f t="shared" si="2"/>
        <v>12.276</v>
      </c>
      <c r="L22" s="37">
        <v>105</v>
      </c>
      <c r="M22" s="41">
        <f>RANK(I22,I6:I23)</f>
        <v>5</v>
      </c>
      <c r="N22" s="42">
        <f t="shared" si="3"/>
        <v>-0.75895999999999897</v>
      </c>
      <c r="O22" s="43">
        <v>514</v>
      </c>
      <c r="P22" s="44" t="s">
        <v>40</v>
      </c>
      <c r="Q22" s="45">
        <f>[1]осем!M23</f>
        <v>36</v>
      </c>
      <c r="R22" s="45">
        <f>[1]осем!D23</f>
        <v>5</v>
      </c>
      <c r="S22" s="45">
        <f>[1]осем!N23</f>
        <v>22</v>
      </c>
      <c r="T22" s="45">
        <f>[1]осем!E23</f>
        <v>2</v>
      </c>
      <c r="U22" s="46">
        <f>[1]осем!T23</f>
        <v>108</v>
      </c>
      <c r="V22" s="46">
        <f>[1]осем!H23+[1]осем!I23</f>
        <v>9</v>
      </c>
      <c r="W22" s="32">
        <v>100</v>
      </c>
      <c r="X22" s="32">
        <v>105</v>
      </c>
      <c r="Z22" t="s">
        <v>23</v>
      </c>
      <c r="AA22" t="s">
        <v>40</v>
      </c>
    </row>
    <row r="23" spans="1:27" ht="45" customHeight="1" x14ac:dyDescent="0.35">
      <c r="A23" s="32">
        <v>18</v>
      </c>
      <c r="B23" s="48" t="s">
        <v>55</v>
      </c>
      <c r="C23" s="34">
        <v>15.8</v>
      </c>
      <c r="D23" s="35">
        <f t="shared" si="0"/>
        <v>11.126760563380282</v>
      </c>
      <c r="E23" s="36">
        <v>94</v>
      </c>
      <c r="F23" s="51">
        <f t="shared" si="4"/>
        <v>14.852</v>
      </c>
      <c r="G23" s="37">
        <v>142</v>
      </c>
      <c r="H23" s="38">
        <v>16.8</v>
      </c>
      <c r="I23" s="39">
        <f t="shared" si="1"/>
        <v>11.830985915492958</v>
      </c>
      <c r="J23" s="40">
        <v>91</v>
      </c>
      <c r="K23" s="35">
        <f t="shared" si="2"/>
        <v>15.288</v>
      </c>
      <c r="L23" s="37">
        <v>135</v>
      </c>
      <c r="M23" s="41">
        <f>RANK(I23,I6:I23)</f>
        <v>11</v>
      </c>
      <c r="N23" s="42">
        <f t="shared" si="3"/>
        <v>0.7804399999999998</v>
      </c>
      <c r="O23" s="43">
        <v>475</v>
      </c>
      <c r="P23" s="49" t="s">
        <v>56</v>
      </c>
      <c r="Q23" s="45">
        <f>[1]осем!M24</f>
        <v>75</v>
      </c>
      <c r="R23" s="45">
        <f>[1]осем!D24</f>
        <v>7</v>
      </c>
      <c r="S23" s="45">
        <f>[1]осем!N24</f>
        <v>23</v>
      </c>
      <c r="T23" s="45">
        <f>[1]осем!E24</f>
        <v>0</v>
      </c>
      <c r="U23" s="46">
        <f>[1]осем!T24</f>
        <v>79</v>
      </c>
      <c r="V23" s="46">
        <f>[1]осем!H24+[1]осем!I24</f>
        <v>4</v>
      </c>
      <c r="W23" s="32">
        <v>142</v>
      </c>
      <c r="X23" s="32">
        <v>142</v>
      </c>
      <c r="Z23" t="s">
        <v>30</v>
      </c>
    </row>
    <row r="24" spans="1:27" ht="48.75" customHeight="1" x14ac:dyDescent="0.35">
      <c r="A24" s="32"/>
      <c r="B24" s="52" t="s">
        <v>57</v>
      </c>
      <c r="C24" s="53">
        <f>SUM(C6:C23)</f>
        <v>872.13</v>
      </c>
      <c r="D24" s="35">
        <f t="shared" si="0"/>
        <v>11.780764554910171</v>
      </c>
      <c r="E24" s="36">
        <f>F24/C24*100</f>
        <v>91.695274787015705</v>
      </c>
      <c r="F24" s="54">
        <f>SUM(F6:F23)</f>
        <v>799.702</v>
      </c>
      <c r="G24" s="55">
        <f>SUM(G6:G23)</f>
        <v>7403</v>
      </c>
      <c r="H24" s="39">
        <f>SUM(H6:H23)</f>
        <v>892.84</v>
      </c>
      <c r="I24" s="39">
        <f t="shared" si="1"/>
        <v>11.941152868797648</v>
      </c>
      <c r="J24" s="56">
        <f>K24/H24*100</f>
        <v>91.767125128802448</v>
      </c>
      <c r="K24" s="35">
        <f>SUM(K6:K23)</f>
        <v>819.33359999999982</v>
      </c>
      <c r="L24" s="57">
        <f>SUM(L6:L23)</f>
        <v>7465</v>
      </c>
      <c r="M24" s="32"/>
      <c r="N24" s="42">
        <f t="shared" si="3"/>
        <v>35.140563999999678</v>
      </c>
      <c r="O24" s="43">
        <f t="shared" ref="O24:X24" si="5">SUM(O6:O23)</f>
        <v>34262</v>
      </c>
      <c r="P24" s="44"/>
      <c r="Q24" s="45">
        <f t="shared" si="5"/>
        <v>4849</v>
      </c>
      <c r="R24" s="45">
        <f t="shared" si="5"/>
        <v>257</v>
      </c>
      <c r="S24" s="45">
        <f t="shared" si="5"/>
        <v>1830</v>
      </c>
      <c r="T24" s="45">
        <f t="shared" si="5"/>
        <v>74</v>
      </c>
      <c r="U24" s="46">
        <f t="shared" si="5"/>
        <v>5241</v>
      </c>
      <c r="V24" s="46">
        <f t="shared" si="5"/>
        <v>230</v>
      </c>
      <c r="W24" s="32">
        <f t="shared" si="5"/>
        <v>7403</v>
      </c>
      <c r="X24" s="32">
        <f t="shared" si="5"/>
        <v>7477</v>
      </c>
      <c r="Z24" t="s">
        <v>58</v>
      </c>
    </row>
    <row r="25" spans="1:27" ht="29.25" customHeight="1" x14ac:dyDescent="0.35">
      <c r="A25" s="32"/>
      <c r="B25" s="58" t="s">
        <v>59</v>
      </c>
      <c r="C25" s="53">
        <f>[1]КФХ!D33</f>
        <v>191.14</v>
      </c>
      <c r="D25" s="59">
        <f t="shared" si="0"/>
        <v>12.097468354430378</v>
      </c>
      <c r="E25" s="60"/>
      <c r="F25" s="60"/>
      <c r="G25" s="60"/>
      <c r="H25" s="61">
        <f>[1]КФХ!G33</f>
        <v>176.70000000000005</v>
      </c>
      <c r="I25" s="61">
        <f t="shared" si="1"/>
        <v>12.177808407994489</v>
      </c>
      <c r="J25" s="62"/>
      <c r="K25" s="62"/>
      <c r="L25" s="62"/>
      <c r="M25" s="63"/>
      <c r="N25" s="63"/>
      <c r="O25" s="63"/>
      <c r="P25" s="63"/>
      <c r="Q25" s="63"/>
      <c r="R25" s="63"/>
      <c r="S25" s="63"/>
      <c r="T25" s="63"/>
      <c r="U25" s="64"/>
      <c r="V25" s="64"/>
      <c r="W25" s="32">
        <v>1580</v>
      </c>
      <c r="X25" s="32">
        <v>1451</v>
      </c>
      <c r="Z25" t="s">
        <v>60</v>
      </c>
    </row>
    <row r="26" spans="1:27" ht="33.75" customHeight="1" x14ac:dyDescent="0.35">
      <c r="A26" s="32"/>
      <c r="B26" s="65" t="s">
        <v>61</v>
      </c>
      <c r="C26" s="53">
        <f>SUM(C24:C25)</f>
        <v>1063.27</v>
      </c>
      <c r="D26" s="35">
        <f t="shared" si="0"/>
        <v>11.836468885672938</v>
      </c>
      <c r="E26" s="60"/>
      <c r="F26" s="60"/>
      <c r="G26" s="60"/>
      <c r="H26" s="39">
        <f>SUM(H24:H25)</f>
        <v>1069.54</v>
      </c>
      <c r="I26" s="39">
        <f t="shared" si="1"/>
        <v>11.979614695340501</v>
      </c>
      <c r="J26" s="62"/>
      <c r="K26" s="62"/>
      <c r="L26" s="62"/>
      <c r="M26" s="63"/>
      <c r="N26" s="63"/>
      <c r="O26" s="63"/>
      <c r="P26" s="63"/>
      <c r="Q26" s="63"/>
      <c r="R26" s="63"/>
      <c r="S26" s="63"/>
      <c r="T26" s="63"/>
      <c r="U26" s="64"/>
      <c r="V26" s="64"/>
      <c r="W26" s="32">
        <f>SUM(W24:W25)</f>
        <v>8983</v>
      </c>
      <c r="X26" s="32">
        <f>SUM(X24:X25)</f>
        <v>8928</v>
      </c>
      <c r="Z26" t="s">
        <v>62</v>
      </c>
    </row>
    <row r="27" spans="1:27" x14ac:dyDescent="0.35">
      <c r="K27" s="62"/>
      <c r="L27" s="62"/>
      <c r="M27" s="63"/>
      <c r="N27" s="63"/>
      <c r="O27" s="63"/>
      <c r="P27" s="63"/>
      <c r="Q27" s="63"/>
      <c r="R27" s="63"/>
      <c r="S27" s="63"/>
      <c r="T27" s="63"/>
      <c r="U27" s="64"/>
      <c r="V27" s="64"/>
      <c r="W27" s="32">
        <v>2624</v>
      </c>
      <c r="X27" s="32">
        <v>2468</v>
      </c>
      <c r="Z27" t="s">
        <v>63</v>
      </c>
    </row>
    <row r="28" spans="1:27" x14ac:dyDescent="0.35">
      <c r="W28" s="32">
        <f>SUM(W26:W27)</f>
        <v>11607</v>
      </c>
      <c r="X28" s="32">
        <f>SUM(X26:X27)</f>
        <v>11396</v>
      </c>
      <c r="Z28" t="s">
        <v>64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2014-10-20T05:20:26Z</dcterms:created>
  <dcterms:modified xsi:type="dcterms:W3CDTF">2014-10-20T05:20:45Z</dcterms:modified>
</cp:coreProperties>
</file>