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I25" i="1" l="1"/>
  <c r="D25" i="1"/>
  <c r="W24" i="1"/>
  <c r="W26" i="1" s="1"/>
  <c r="W28" i="1" s="1"/>
  <c r="V24" i="1"/>
  <c r="V26" i="1" s="1"/>
  <c r="V28" i="1" s="1"/>
  <c r="L24" i="1"/>
  <c r="H24" i="1"/>
  <c r="I24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U24" i="1"/>
  <c r="T24" i="1"/>
  <c r="S24" i="1"/>
  <c r="R24" i="1"/>
  <c r="Q24" i="1"/>
  <c r="P24" i="1"/>
  <c r="K6" i="1"/>
  <c r="K24" i="1" s="1"/>
  <c r="I6" i="1"/>
  <c r="M6" i="1" s="1"/>
  <c r="F6" i="1"/>
  <c r="F24" i="1" s="1"/>
  <c r="E24" i="1" s="1"/>
  <c r="D6" i="1"/>
  <c r="N24" i="1" l="1"/>
  <c r="J24" i="1"/>
  <c r="H26" i="1"/>
  <c r="I26" i="1" s="1"/>
  <c r="N6" i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<sst xmlns="http://schemas.openxmlformats.org/spreadsheetml/2006/main" count="95" uniqueCount="64">
  <si>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19 января 2015 года</t>
  </si>
  <si>
    <t>№№</t>
  </si>
  <si>
    <t>Наименование хозяйства</t>
  </si>
  <si>
    <t>2014 год</t>
  </si>
  <si>
    <t>2015 год</t>
  </si>
  <si>
    <t>Рейтинг</t>
  </si>
  <si>
    <t>Выручка  (+,-), тыс.руб</t>
  </si>
  <si>
    <t>зеленый конвеер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</si>
  <si>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</si>
  <si>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</si>
  <si>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</si>
  <si>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</si>
  <si>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</si>
  <si>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</si>
  <si>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</si>
  <si>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</si>
  <si>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</si>
  <si>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</si>
  <si>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</si>
  <si>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</si>
  <si>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</si>
  <si>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</si>
  <si>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</si>
  <si>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</si>
  <si>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</si>
  <si>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2 укос             мн травы</t>
  </si>
  <si>
    <t>мн. Травы</t>
  </si>
  <si>
    <t>СПК Победа</t>
  </si>
  <si>
    <t>суданка</t>
  </si>
  <si>
    <t>просо</t>
  </si>
  <si>
    <t>СПК Держава</t>
  </si>
  <si>
    <t>кукуруза+2 укос мн трав</t>
  </si>
  <si>
    <t xml:space="preserve">суданская </t>
  </si>
  <si>
    <t>СПК Трактор</t>
  </si>
  <si>
    <t>СПК Югдон</t>
  </si>
  <si>
    <t>мн травы</t>
  </si>
  <si>
    <t>мн.травы</t>
  </si>
  <si>
    <t>СПК Заря</t>
  </si>
  <si>
    <t>силос+просо+рапс</t>
  </si>
  <si>
    <t>люцерна</t>
  </si>
  <si>
    <t>ООО Исток</t>
  </si>
  <si>
    <t>одн, смес зерновых</t>
  </si>
  <si>
    <t>СПК Кр.Октябрь</t>
  </si>
  <si>
    <t>суд.трава</t>
  </si>
  <si>
    <t>ООО Какси</t>
  </si>
  <si>
    <t>СПК Луч</t>
  </si>
  <si>
    <t>2 укос люцерна</t>
  </si>
  <si>
    <t>ООО Туташево</t>
  </si>
  <si>
    <t>ООО Дружба</t>
  </si>
  <si>
    <t>ООО ТерраНова</t>
  </si>
  <si>
    <t>зерносмесь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</si>
  <si>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</si>
  <si>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</si>
  <si>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</si>
  <si>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</si>
  <si>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</si>
  <si>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2014 г  7430 гол)</t>
  </si>
  <si>
    <t>СП</t>
  </si>
  <si>
    <t>КФХ (2014 г -поголовье 1580 гол)</t>
  </si>
  <si>
    <t>КФХ</t>
  </si>
  <si>
    <t>ВСЕГО ПО РАЙОНУ (поголовье 2014 г -8991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</si>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</sst>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sz val="14"/>
      <color theme="1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2" fontId="3" fillId="0" borderId="4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13" fillId="2" borderId="1" xfId="0" applyFont="1" applyFill="1" applyBorder="1"/>
    <xf numFmtId="164" fontId="11" fillId="0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0" fillId="2" borderId="9" xfId="0" applyFill="1" applyBorder="1" applyAlignment="1">
      <alignment horizontal="center" textRotation="180"/>
    </xf>
    <xf numFmtId="0" fontId="0" fillId="2" borderId="10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Z28"/>
  <sheetViews>
    <sheetView tabSelected="1" view="pageBreakPreview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6" sqref="P6:U23"/>
    </sheetView>
  </sheetViews>
  <sheetFormatPr defaultRowHeight="20.399999999999999" x14ac:dyDescent="0.35"/>
  <cols>
    <col min="1" max="1" width="4.88671875" style="1" customWidth="1"/>
    <col min="2" max="2" width="27.33203125" style="52" customWidth="1"/>
    <col min="3" max="3" width="10.5546875" style="53" customWidth="1"/>
    <col min="4" max="4" width="7.109375" style="53" customWidth="1"/>
    <col min="5" max="5" width="6.77734375" style="53" customWidth="1"/>
    <col min="6" max="6" width="8.44140625" style="53" customWidth="1"/>
    <col min="7" max="7" width="7.33203125" style="53" hidden="1" customWidth="1"/>
    <col min="8" max="8" width="12.109375" style="54" customWidth="1"/>
    <col min="9" max="9" width="9.109375" style="55" customWidth="1"/>
    <col min="10" max="10" width="8.77734375" style="55" customWidth="1"/>
    <col min="11" max="11" width="10" style="55" customWidth="1"/>
    <col min="12" max="12" width="7.21875" style="55" hidden="1" customWidth="1"/>
    <col min="13" max="13" width="4.5546875" style="1" customWidth="1"/>
    <col min="14" max="14" width="8" style="1" customWidth="1"/>
    <col min="15" max="15" width="13.33203125" style="1" hidden="1" customWidth="1"/>
    <col min="16" max="16" width="7.33203125" style="1" customWidth="1"/>
    <col min="17" max="17" width="8" style="1" customWidth="1"/>
    <col min="18" max="18" width="7.88671875" style="1" customWidth="1"/>
    <col min="19" max="19" width="7.5546875" style="1" customWidth="1"/>
    <col min="20" max="20" width="7.44140625" style="2" customWidth="1"/>
    <col min="21" max="21" width="7" style="2" customWidth="1"/>
    <col min="22" max="23" width="8.88671875" style="1" hidden="1" customWidth="1"/>
    <col min="24" max="24" width="8.88671875" style="2" hidden="1" customWidth="1"/>
    <col min="25" max="32" width="0" hidden="1" customWidth="1"/>
  </cols>
  <sheetData>
    <row r="1" spans="1:26" ht="30.6" x14ac:dyDescent="0.2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3" spans="1:26" s="4" customFormat="1" ht="12.75" customHeight="1" x14ac:dyDescent="0.25">
      <c r="A3" s="60" t="s">
        <v>1</v>
      </c>
      <c r="B3" s="65" t="s">
        <v>2</v>
      </c>
      <c r="C3" s="66" t="s">
        <v>3</v>
      </c>
      <c r="D3" s="67"/>
      <c r="E3" s="67"/>
      <c r="F3" s="67"/>
      <c r="G3" s="68"/>
      <c r="H3" s="69" t="s">
        <v>4</v>
      </c>
      <c r="I3" s="70"/>
      <c r="J3" s="70"/>
      <c r="K3" s="70"/>
      <c r="L3" s="71"/>
      <c r="M3" s="72" t="s">
        <v>5</v>
      </c>
      <c r="N3" s="75" t="s">
        <v>6</v>
      </c>
      <c r="O3" s="62" t="s">
        <v>7</v>
      </c>
      <c r="P3" s="58" t="s">
        <v>8</v>
      </c>
      <c r="Q3" s="58"/>
      <c r="R3" s="58"/>
      <c r="S3" s="58"/>
      <c r="T3" s="59" t="s">
        <v>9</v>
      </c>
      <c r="U3" s="59"/>
      <c r="V3" s="60" t="s">
        <v>10</v>
      </c>
      <c r="W3" s="60"/>
      <c r="X3" s="3"/>
    </row>
    <row r="4" spans="1:26" s="4" customFormat="1" ht="25.5" customHeight="1" x14ac:dyDescent="0.25">
      <c r="A4" s="60"/>
      <c r="B4" s="65"/>
      <c r="C4" s="61" t="s">
        <v>11</v>
      </c>
      <c r="D4" s="57" t="s">
        <v>12</v>
      </c>
      <c r="E4" s="57" t="s">
        <v>13</v>
      </c>
      <c r="F4" s="57" t="s">
        <v>14</v>
      </c>
      <c r="G4" s="62" t="s">
        <v>15</v>
      </c>
      <c r="H4" s="57" t="s">
        <v>11</v>
      </c>
      <c r="I4" s="57" t="s">
        <v>12</v>
      </c>
      <c r="J4" s="57" t="s">
        <v>13</v>
      </c>
      <c r="K4" s="57" t="s">
        <v>14</v>
      </c>
      <c r="L4" s="56" t="s">
        <v>15</v>
      </c>
      <c r="M4" s="73"/>
      <c r="N4" s="75"/>
      <c r="O4" s="76"/>
      <c r="P4" s="58" t="s">
        <v>16</v>
      </c>
      <c r="Q4" s="58"/>
      <c r="R4" s="58" t="s">
        <v>17</v>
      </c>
      <c r="S4" s="58"/>
      <c r="T4" s="59"/>
      <c r="U4" s="59"/>
      <c r="V4" s="5"/>
      <c r="W4" s="5"/>
      <c r="X4" s="3"/>
    </row>
    <row r="5" spans="1:26" s="4" customFormat="1" ht="13.2" x14ac:dyDescent="0.25">
      <c r="A5" s="60"/>
      <c r="B5" s="65"/>
      <c r="C5" s="61"/>
      <c r="D5" s="57"/>
      <c r="E5" s="57"/>
      <c r="F5" s="57"/>
      <c r="G5" s="63"/>
      <c r="H5" s="57"/>
      <c r="I5" s="57"/>
      <c r="J5" s="57"/>
      <c r="K5" s="57"/>
      <c r="L5" s="57"/>
      <c r="M5" s="74"/>
      <c r="N5" s="75"/>
      <c r="O5" s="77"/>
      <c r="P5" s="5" t="s">
        <v>18</v>
      </c>
      <c r="Q5" s="5" t="s">
        <v>19</v>
      </c>
      <c r="R5" s="5" t="s">
        <v>20</v>
      </c>
      <c r="S5" s="5" t="s">
        <v>19</v>
      </c>
      <c r="T5" s="6" t="s">
        <v>18</v>
      </c>
      <c r="U5" s="6" t="s">
        <v>19</v>
      </c>
      <c r="V5" s="5">
        <v>2014</v>
      </c>
      <c r="W5" s="5">
        <v>2015</v>
      </c>
      <c r="X5" s="3"/>
    </row>
    <row r="6" spans="1:26" s="22" customFormat="1" ht="45" customHeight="1" x14ac:dyDescent="0.35">
      <c r="A6" s="7">
        <v>1</v>
      </c>
      <c r="B6" s="8" t="s">
        <v>21</v>
      </c>
      <c r="C6" s="9">
        <v>188.41</v>
      </c>
      <c r="D6" s="10">
        <f t="shared" ref="D6:D26" si="0">C6/V6*100</f>
        <v>15.317886178861789</v>
      </c>
      <c r="E6" s="11">
        <v>91</v>
      </c>
      <c r="F6" s="12">
        <f t="shared" ref="F6:F23" si="1">C6*E6/100</f>
        <v>171.45310000000001</v>
      </c>
      <c r="G6" s="13">
        <v>1230</v>
      </c>
      <c r="H6" s="14">
        <v>188.94</v>
      </c>
      <c r="I6" s="15">
        <f t="shared" ref="I6:I26" si="2">H6/W6*100</f>
        <v>15.360975609756098</v>
      </c>
      <c r="J6" s="16">
        <v>92.75</v>
      </c>
      <c r="K6" s="10">
        <f t="shared" ref="K6:K23" si="3">H6*J6/100</f>
        <v>175.24185</v>
      </c>
      <c r="L6" s="13">
        <v>1230</v>
      </c>
      <c r="M6" s="17">
        <f>RANK(I6,I6:I23)</f>
        <v>4</v>
      </c>
      <c r="N6" s="18">
        <f>((K6-F6))*19/10</f>
        <v>7.1986249999999874</v>
      </c>
      <c r="O6" s="19" t="s">
        <v>22</v>
      </c>
      <c r="P6" s="20">
        <v>41</v>
      </c>
      <c r="Q6" s="20">
        <v>41</v>
      </c>
      <c r="R6" s="20">
        <v>10</v>
      </c>
      <c r="S6" s="20">
        <v>10</v>
      </c>
      <c r="T6" s="21">
        <v>49</v>
      </c>
      <c r="U6" s="21">
        <v>49</v>
      </c>
      <c r="V6" s="7">
        <v>1230</v>
      </c>
      <c r="W6" s="7">
        <v>1230</v>
      </c>
      <c r="X6" s="2"/>
      <c r="Y6" s="22" t="s">
        <v>22</v>
      </c>
    </row>
    <row r="7" spans="1:26" ht="45" customHeight="1" x14ac:dyDescent="0.35">
      <c r="A7" s="7">
        <v>2</v>
      </c>
      <c r="B7" s="8" t="s">
        <v>23</v>
      </c>
      <c r="C7" s="9">
        <v>95</v>
      </c>
      <c r="D7" s="10">
        <f t="shared" si="0"/>
        <v>14.774494556765164</v>
      </c>
      <c r="E7" s="11">
        <v>93</v>
      </c>
      <c r="F7" s="12">
        <f t="shared" si="1"/>
        <v>88.35</v>
      </c>
      <c r="G7" s="13">
        <v>643</v>
      </c>
      <c r="H7" s="14">
        <v>72.75</v>
      </c>
      <c r="I7" s="15">
        <f t="shared" si="2"/>
        <v>11.314152410575428</v>
      </c>
      <c r="J7" s="16">
        <v>89.42</v>
      </c>
      <c r="K7" s="10">
        <f t="shared" si="3"/>
        <v>65.053049999999999</v>
      </c>
      <c r="L7" s="13">
        <v>643</v>
      </c>
      <c r="M7" s="17">
        <f>RANK(I7,I6:I23)</f>
        <v>16</v>
      </c>
      <c r="N7" s="18">
        <f t="shared" ref="N7:N24" si="4">((K7-F7))*19/10</f>
        <v>-44.26420499999999</v>
      </c>
      <c r="O7" s="19"/>
      <c r="P7" s="20">
        <v>38</v>
      </c>
      <c r="Q7" s="20">
        <v>38</v>
      </c>
      <c r="R7" s="20">
        <v>0</v>
      </c>
      <c r="S7" s="20">
        <v>0</v>
      </c>
      <c r="T7" s="21">
        <v>52</v>
      </c>
      <c r="U7" s="21">
        <v>52</v>
      </c>
      <c r="V7" s="7">
        <v>643</v>
      </c>
      <c r="W7" s="7">
        <v>643</v>
      </c>
    </row>
    <row r="8" spans="1:26" s="34" customFormat="1" ht="45" customHeight="1" x14ac:dyDescent="0.35">
      <c r="A8" s="23">
        <v>3</v>
      </c>
      <c r="B8" s="24" t="s">
        <v>24</v>
      </c>
      <c r="C8" s="25">
        <v>129.75</v>
      </c>
      <c r="D8" s="12">
        <f t="shared" si="0"/>
        <v>16.21875</v>
      </c>
      <c r="E8" s="26">
        <v>98</v>
      </c>
      <c r="F8" s="12">
        <f t="shared" si="1"/>
        <v>127.155</v>
      </c>
      <c r="G8" s="27">
        <v>800</v>
      </c>
      <c r="H8" s="28">
        <v>124.1</v>
      </c>
      <c r="I8" s="29">
        <f t="shared" si="2"/>
        <v>15.512499999999999</v>
      </c>
      <c r="J8" s="30">
        <v>98</v>
      </c>
      <c r="K8" s="12">
        <f t="shared" si="3"/>
        <v>121.61799999999999</v>
      </c>
      <c r="L8" s="27">
        <v>800</v>
      </c>
      <c r="M8" s="31">
        <f>RANK(I8,I6:I23)</f>
        <v>2</v>
      </c>
      <c r="N8" s="18">
        <f t="shared" si="4"/>
        <v>-10.520300000000011</v>
      </c>
      <c r="O8" s="32" t="s">
        <v>25</v>
      </c>
      <c r="P8" s="20">
        <v>21</v>
      </c>
      <c r="Q8" s="20">
        <v>21</v>
      </c>
      <c r="R8" s="20">
        <v>10</v>
      </c>
      <c r="S8" s="20">
        <v>10</v>
      </c>
      <c r="T8" s="21">
        <v>35</v>
      </c>
      <c r="U8" s="21">
        <v>35</v>
      </c>
      <c r="V8" s="23">
        <v>800</v>
      </c>
      <c r="W8" s="23">
        <v>800</v>
      </c>
      <c r="X8" s="33"/>
      <c r="Y8" s="33" t="s">
        <v>26</v>
      </c>
    </row>
    <row r="9" spans="1:26" ht="45" customHeight="1" x14ac:dyDescent="0.35">
      <c r="A9" s="7">
        <v>4</v>
      </c>
      <c r="B9" s="35" t="s">
        <v>27</v>
      </c>
      <c r="C9" s="9">
        <v>26.46</v>
      </c>
      <c r="D9" s="10">
        <f t="shared" si="0"/>
        <v>10.376470588235295</v>
      </c>
      <c r="E9" s="11">
        <v>93</v>
      </c>
      <c r="F9" s="12">
        <f t="shared" si="1"/>
        <v>24.607800000000001</v>
      </c>
      <c r="G9" s="13">
        <v>255</v>
      </c>
      <c r="H9" s="14">
        <v>29.76</v>
      </c>
      <c r="I9" s="15">
        <f t="shared" si="2"/>
        <v>11.670588235294119</v>
      </c>
      <c r="J9" s="36">
        <v>89</v>
      </c>
      <c r="K9" s="10">
        <f t="shared" si="3"/>
        <v>26.486400000000003</v>
      </c>
      <c r="L9" s="13">
        <v>255</v>
      </c>
      <c r="M9" s="17">
        <f>RANK(I9,I6:I23)</f>
        <v>15</v>
      </c>
      <c r="N9" s="18">
        <f t="shared" si="4"/>
        <v>3.569340000000004</v>
      </c>
      <c r="O9" s="19" t="s">
        <v>28</v>
      </c>
      <c r="P9" s="20">
        <v>4</v>
      </c>
      <c r="Q9" s="20">
        <v>4</v>
      </c>
      <c r="R9" s="20">
        <v>0</v>
      </c>
      <c r="S9" s="20">
        <v>0</v>
      </c>
      <c r="T9" s="21">
        <v>0</v>
      </c>
      <c r="U9" s="21">
        <v>0</v>
      </c>
      <c r="V9" s="7">
        <v>255</v>
      </c>
      <c r="W9" s="7">
        <v>255</v>
      </c>
      <c r="Y9" t="s">
        <v>29</v>
      </c>
    </row>
    <row r="10" spans="1:26" s="34" customFormat="1" ht="45" customHeight="1" x14ac:dyDescent="0.35">
      <c r="A10" s="23">
        <v>5</v>
      </c>
      <c r="B10" s="24" t="s">
        <v>30</v>
      </c>
      <c r="C10" s="25">
        <v>55.11</v>
      </c>
      <c r="D10" s="12">
        <f t="shared" si="0"/>
        <v>10.912871287128713</v>
      </c>
      <c r="E10" s="26">
        <v>89</v>
      </c>
      <c r="F10" s="12">
        <f t="shared" si="1"/>
        <v>49.047899999999998</v>
      </c>
      <c r="G10" s="27">
        <v>505</v>
      </c>
      <c r="H10" s="28">
        <v>58.48</v>
      </c>
      <c r="I10" s="29">
        <f t="shared" si="2"/>
        <v>12.995555555555555</v>
      </c>
      <c r="J10" s="30">
        <v>93</v>
      </c>
      <c r="K10" s="12">
        <f t="shared" si="3"/>
        <v>54.386399999999995</v>
      </c>
      <c r="L10" s="27">
        <v>450</v>
      </c>
      <c r="M10" s="31">
        <f>RANK(I10,I6:I23)</f>
        <v>13</v>
      </c>
      <c r="N10" s="18">
        <f t="shared" si="4"/>
        <v>10.143149999999993</v>
      </c>
      <c r="O10" s="32" t="s">
        <v>31</v>
      </c>
      <c r="P10" s="20">
        <v>17</v>
      </c>
      <c r="Q10" s="20">
        <v>17</v>
      </c>
      <c r="R10" s="20">
        <v>8</v>
      </c>
      <c r="S10" s="20">
        <v>8</v>
      </c>
      <c r="T10" s="21">
        <v>21</v>
      </c>
      <c r="U10" s="21">
        <v>21</v>
      </c>
      <c r="V10" s="23">
        <v>505</v>
      </c>
      <c r="W10" s="23">
        <v>450</v>
      </c>
      <c r="X10" s="33"/>
      <c r="Y10" s="34" t="s">
        <v>29</v>
      </c>
      <c r="Z10" s="34" t="s">
        <v>32</v>
      </c>
    </row>
    <row r="11" spans="1:26" s="34" customFormat="1" ht="45" customHeight="1" x14ac:dyDescent="0.35">
      <c r="A11" s="23">
        <v>6</v>
      </c>
      <c r="B11" s="37" t="s">
        <v>33</v>
      </c>
      <c r="C11" s="25">
        <v>53.97</v>
      </c>
      <c r="D11" s="12">
        <f t="shared" si="0"/>
        <v>16.606153846153845</v>
      </c>
      <c r="E11" s="26">
        <v>89</v>
      </c>
      <c r="F11" s="12">
        <f t="shared" si="1"/>
        <v>48.033299999999997</v>
      </c>
      <c r="G11" s="27">
        <v>325</v>
      </c>
      <c r="H11" s="29">
        <v>56</v>
      </c>
      <c r="I11" s="29">
        <f t="shared" si="2"/>
        <v>17.23076923076923</v>
      </c>
      <c r="J11" s="30">
        <v>90</v>
      </c>
      <c r="K11" s="12">
        <f t="shared" si="3"/>
        <v>50.4</v>
      </c>
      <c r="L11" s="27">
        <v>325</v>
      </c>
      <c r="M11" s="31">
        <f>RANK(I11,I6:I23)</f>
        <v>1</v>
      </c>
      <c r="N11" s="18">
        <f t="shared" si="4"/>
        <v>4.496730000000003</v>
      </c>
      <c r="O11" s="38" t="s">
        <v>28</v>
      </c>
      <c r="P11" s="20">
        <v>18</v>
      </c>
      <c r="Q11" s="20">
        <v>18</v>
      </c>
      <c r="R11" s="20">
        <v>15</v>
      </c>
      <c r="S11" s="20">
        <v>15</v>
      </c>
      <c r="T11" s="21">
        <v>10</v>
      </c>
      <c r="U11" s="21">
        <v>10</v>
      </c>
      <c r="V11" s="23">
        <v>325</v>
      </c>
      <c r="W11" s="23">
        <v>325</v>
      </c>
      <c r="X11" s="33"/>
      <c r="Y11" s="34" t="s">
        <v>29</v>
      </c>
      <c r="Z11" s="34" t="s">
        <v>32</v>
      </c>
    </row>
    <row r="12" spans="1:26" s="34" customFormat="1" ht="45" customHeight="1" x14ac:dyDescent="0.35">
      <c r="A12" s="23">
        <v>7</v>
      </c>
      <c r="B12" s="24" t="s">
        <v>34</v>
      </c>
      <c r="C12" s="25">
        <v>31.8</v>
      </c>
      <c r="D12" s="12">
        <f t="shared" si="0"/>
        <v>14.389140271493215</v>
      </c>
      <c r="E12" s="26">
        <v>90</v>
      </c>
      <c r="F12" s="12">
        <f t="shared" si="1"/>
        <v>28.62</v>
      </c>
      <c r="G12" s="27">
        <v>221</v>
      </c>
      <c r="H12" s="28">
        <v>34.1</v>
      </c>
      <c r="I12" s="29">
        <f t="shared" si="2"/>
        <v>15.429864253393665</v>
      </c>
      <c r="J12" s="30">
        <v>97</v>
      </c>
      <c r="K12" s="12">
        <f t="shared" si="3"/>
        <v>33.077000000000005</v>
      </c>
      <c r="L12" s="27">
        <v>221</v>
      </c>
      <c r="M12" s="31">
        <f>RANK(I12,I6:I23)</f>
        <v>3</v>
      </c>
      <c r="N12" s="18">
        <f t="shared" si="4"/>
        <v>8.4683000000000082</v>
      </c>
      <c r="O12" s="38" t="s">
        <v>35</v>
      </c>
      <c r="P12" s="20">
        <v>7</v>
      </c>
      <c r="Q12" s="20">
        <v>7</v>
      </c>
      <c r="R12" s="20">
        <v>4</v>
      </c>
      <c r="S12" s="20">
        <v>4</v>
      </c>
      <c r="T12" s="21">
        <v>10</v>
      </c>
      <c r="U12" s="21">
        <v>10</v>
      </c>
      <c r="V12" s="23">
        <v>221</v>
      </c>
      <c r="W12" s="23">
        <v>221</v>
      </c>
      <c r="X12" s="33"/>
      <c r="Y12" s="34" t="s">
        <v>36</v>
      </c>
    </row>
    <row r="13" spans="1:26" ht="45" customHeight="1" x14ac:dyDescent="0.35">
      <c r="A13" s="7">
        <v>8</v>
      </c>
      <c r="B13" s="24" t="s">
        <v>37</v>
      </c>
      <c r="C13" s="9">
        <v>103.3</v>
      </c>
      <c r="D13" s="10">
        <f t="shared" si="0"/>
        <v>14.757142857142858</v>
      </c>
      <c r="E13" s="11">
        <v>98</v>
      </c>
      <c r="F13" s="12">
        <f t="shared" si="1"/>
        <v>101.23399999999999</v>
      </c>
      <c r="G13" s="13">
        <v>700</v>
      </c>
      <c r="H13" s="14">
        <v>101.03</v>
      </c>
      <c r="I13" s="15">
        <f t="shared" si="2"/>
        <v>14.432857142857141</v>
      </c>
      <c r="J13" s="36">
        <v>99</v>
      </c>
      <c r="K13" s="10">
        <f t="shared" si="3"/>
        <v>100.0197</v>
      </c>
      <c r="L13" s="13">
        <v>700</v>
      </c>
      <c r="M13" s="17">
        <f>RANK(I13,I6:I23)</f>
        <v>8</v>
      </c>
      <c r="N13" s="18">
        <f t="shared" si="4"/>
        <v>-2.3071699999999895</v>
      </c>
      <c r="O13" s="19" t="s">
        <v>28</v>
      </c>
      <c r="P13" s="20">
        <v>18</v>
      </c>
      <c r="Q13" s="20">
        <v>18</v>
      </c>
      <c r="R13" s="20">
        <v>9</v>
      </c>
      <c r="S13" s="20">
        <v>9</v>
      </c>
      <c r="T13" s="21">
        <v>16</v>
      </c>
      <c r="U13" s="21">
        <v>16</v>
      </c>
      <c r="V13" s="7">
        <v>700</v>
      </c>
      <c r="W13" s="7">
        <v>700</v>
      </c>
      <c r="Y13" t="s">
        <v>38</v>
      </c>
      <c r="Z13" t="s">
        <v>39</v>
      </c>
    </row>
    <row r="14" spans="1:26" s="34" customFormat="1" ht="45" customHeight="1" x14ac:dyDescent="0.35">
      <c r="A14" s="23">
        <v>9</v>
      </c>
      <c r="B14" s="24" t="s">
        <v>40</v>
      </c>
      <c r="C14" s="25">
        <v>34</v>
      </c>
      <c r="D14" s="12">
        <f t="shared" si="0"/>
        <v>10.303030303030303</v>
      </c>
      <c r="E14" s="26">
        <v>82</v>
      </c>
      <c r="F14" s="12">
        <f t="shared" si="1"/>
        <v>27.88</v>
      </c>
      <c r="G14" s="27">
        <v>330</v>
      </c>
      <c r="H14" s="28">
        <v>38</v>
      </c>
      <c r="I14" s="29">
        <f t="shared" si="2"/>
        <v>13.103448275862069</v>
      </c>
      <c r="J14" s="30">
        <v>82</v>
      </c>
      <c r="K14" s="12">
        <f t="shared" si="3"/>
        <v>31.16</v>
      </c>
      <c r="L14" s="27">
        <v>290</v>
      </c>
      <c r="M14" s="31">
        <f>RANK(I14,I6:I23)</f>
        <v>12</v>
      </c>
      <c r="N14" s="18">
        <f t="shared" si="4"/>
        <v>6.232000000000002</v>
      </c>
      <c r="O14" s="38" t="s">
        <v>39</v>
      </c>
      <c r="P14" s="20">
        <v>10</v>
      </c>
      <c r="Q14" s="20">
        <v>10</v>
      </c>
      <c r="R14" s="20">
        <v>0</v>
      </c>
      <c r="S14" s="20">
        <v>0</v>
      </c>
      <c r="T14" s="21">
        <v>3</v>
      </c>
      <c r="U14" s="21">
        <v>3</v>
      </c>
      <c r="V14" s="23">
        <v>330</v>
      </c>
      <c r="W14" s="23">
        <v>290</v>
      </c>
      <c r="X14" s="33"/>
      <c r="Y14" s="34" t="s">
        <v>41</v>
      </c>
    </row>
    <row r="15" spans="1:26" s="34" customFormat="1" ht="45" customHeight="1" x14ac:dyDescent="0.35">
      <c r="A15" s="23">
        <v>10</v>
      </c>
      <c r="B15" s="24" t="s">
        <v>42</v>
      </c>
      <c r="C15" s="25">
        <v>28.85</v>
      </c>
      <c r="D15" s="12">
        <f t="shared" si="0"/>
        <v>11.313725490196079</v>
      </c>
      <c r="E15" s="26">
        <v>92</v>
      </c>
      <c r="F15" s="12">
        <f t="shared" si="1"/>
        <v>26.542000000000002</v>
      </c>
      <c r="G15" s="27">
        <v>255</v>
      </c>
      <c r="H15" s="28">
        <v>40</v>
      </c>
      <c r="I15" s="29">
        <f t="shared" si="2"/>
        <v>14.285714285714285</v>
      </c>
      <c r="J15" s="30">
        <v>94</v>
      </c>
      <c r="K15" s="12">
        <f t="shared" si="3"/>
        <v>37.6</v>
      </c>
      <c r="L15" s="27">
        <v>280</v>
      </c>
      <c r="M15" s="31">
        <f>RANK(I15,I6:I23)</f>
        <v>9</v>
      </c>
      <c r="N15" s="18">
        <f t="shared" si="4"/>
        <v>21.010200000000001</v>
      </c>
      <c r="O15" s="38" t="s">
        <v>39</v>
      </c>
      <c r="P15" s="20">
        <v>10</v>
      </c>
      <c r="Q15" s="20">
        <v>10</v>
      </c>
      <c r="R15" s="20">
        <v>0</v>
      </c>
      <c r="S15" s="20">
        <v>0</v>
      </c>
      <c r="T15" s="21">
        <v>35</v>
      </c>
      <c r="U15" s="21">
        <v>35</v>
      </c>
      <c r="V15" s="23">
        <v>255</v>
      </c>
      <c r="W15" s="23">
        <v>280</v>
      </c>
      <c r="X15" s="33"/>
      <c r="Y15" s="34" t="s">
        <v>43</v>
      </c>
    </row>
    <row r="16" spans="1:26" s="34" customFormat="1" ht="45" customHeight="1" x14ac:dyDescent="0.35">
      <c r="A16" s="23">
        <v>11</v>
      </c>
      <c r="B16" s="24" t="s">
        <v>44</v>
      </c>
      <c r="C16" s="25">
        <v>57.42</v>
      </c>
      <c r="D16" s="12">
        <f t="shared" si="0"/>
        <v>12.482608695652173</v>
      </c>
      <c r="E16" s="26">
        <v>87</v>
      </c>
      <c r="F16" s="12">
        <f t="shared" si="1"/>
        <v>49.955399999999997</v>
      </c>
      <c r="G16" s="27">
        <v>460</v>
      </c>
      <c r="H16" s="28">
        <v>61.43</v>
      </c>
      <c r="I16" s="29">
        <f t="shared" si="2"/>
        <v>13.354347826086958</v>
      </c>
      <c r="J16" s="30">
        <v>90</v>
      </c>
      <c r="K16" s="12">
        <f t="shared" si="3"/>
        <v>55.286999999999999</v>
      </c>
      <c r="L16" s="27">
        <v>460</v>
      </c>
      <c r="M16" s="31">
        <f>RANK(I16,I6:I23)</f>
        <v>11</v>
      </c>
      <c r="N16" s="18">
        <f t="shared" si="4"/>
        <v>10.130040000000003</v>
      </c>
      <c r="O16" s="38" t="s">
        <v>39</v>
      </c>
      <c r="P16" s="20">
        <v>13</v>
      </c>
      <c r="Q16" s="20">
        <v>13</v>
      </c>
      <c r="R16" s="20">
        <v>0</v>
      </c>
      <c r="S16" s="20">
        <v>0</v>
      </c>
      <c r="T16" s="21">
        <v>24</v>
      </c>
      <c r="U16" s="21">
        <v>24</v>
      </c>
      <c r="V16" s="23">
        <v>460</v>
      </c>
      <c r="W16" s="23">
        <v>460</v>
      </c>
      <c r="X16" s="33"/>
      <c r="Y16" s="34" t="s">
        <v>39</v>
      </c>
    </row>
    <row r="17" spans="1:26" s="34" customFormat="1" ht="45" customHeight="1" x14ac:dyDescent="0.35">
      <c r="A17" s="23">
        <v>12</v>
      </c>
      <c r="B17" s="24" t="s">
        <v>45</v>
      </c>
      <c r="C17" s="25">
        <v>78.87</v>
      </c>
      <c r="D17" s="12">
        <f t="shared" si="0"/>
        <v>13.598275862068968</v>
      </c>
      <c r="E17" s="26">
        <v>90</v>
      </c>
      <c r="F17" s="12">
        <f t="shared" si="1"/>
        <v>70.983000000000004</v>
      </c>
      <c r="G17" s="27">
        <v>580</v>
      </c>
      <c r="H17" s="28">
        <v>84.75</v>
      </c>
      <c r="I17" s="29">
        <f t="shared" si="2"/>
        <v>14.612068965517242</v>
      </c>
      <c r="J17" s="30">
        <v>90</v>
      </c>
      <c r="K17" s="12">
        <f t="shared" si="3"/>
        <v>76.275000000000006</v>
      </c>
      <c r="L17" s="27">
        <v>580</v>
      </c>
      <c r="M17" s="31">
        <f>RANK(I17,I6:I23)</f>
        <v>6</v>
      </c>
      <c r="N17" s="18">
        <f t="shared" si="4"/>
        <v>10.054800000000004</v>
      </c>
      <c r="O17" s="32" t="s">
        <v>46</v>
      </c>
      <c r="P17" s="20">
        <v>6</v>
      </c>
      <c r="Q17" s="20">
        <v>6</v>
      </c>
      <c r="R17" s="20">
        <v>2</v>
      </c>
      <c r="S17" s="20">
        <v>2</v>
      </c>
      <c r="T17" s="21">
        <v>5</v>
      </c>
      <c r="U17" s="21">
        <v>5</v>
      </c>
      <c r="V17" s="23">
        <v>580</v>
      </c>
      <c r="W17" s="23">
        <v>580</v>
      </c>
      <c r="X17" s="33"/>
      <c r="Y17" s="34" t="s">
        <v>43</v>
      </c>
      <c r="Z17" s="34" t="s">
        <v>28</v>
      </c>
    </row>
    <row r="18" spans="1:26" s="34" customFormat="1" ht="45" customHeight="1" x14ac:dyDescent="0.35">
      <c r="A18" s="23">
        <v>13</v>
      </c>
      <c r="B18" s="24" t="s">
        <v>47</v>
      </c>
      <c r="C18" s="25">
        <v>14.5</v>
      </c>
      <c r="D18" s="12">
        <f t="shared" si="0"/>
        <v>13.063063063063062</v>
      </c>
      <c r="E18" s="26">
        <v>80</v>
      </c>
      <c r="F18" s="12">
        <f t="shared" si="1"/>
        <v>11.6</v>
      </c>
      <c r="G18" s="27">
        <v>111</v>
      </c>
      <c r="H18" s="28">
        <v>17</v>
      </c>
      <c r="I18" s="29">
        <f t="shared" si="2"/>
        <v>15.315315315315313</v>
      </c>
      <c r="J18" s="30">
        <v>86</v>
      </c>
      <c r="K18" s="12">
        <f t="shared" si="3"/>
        <v>14.62</v>
      </c>
      <c r="L18" s="27">
        <v>111</v>
      </c>
      <c r="M18" s="31">
        <f>RANK(I18,I6:I23)</f>
        <v>5</v>
      </c>
      <c r="N18" s="18">
        <f t="shared" si="4"/>
        <v>5.7379999999999995</v>
      </c>
      <c r="O18" s="38" t="s">
        <v>28</v>
      </c>
      <c r="P18" s="20">
        <v>7</v>
      </c>
      <c r="Q18" s="20">
        <v>7</v>
      </c>
      <c r="R18" s="20">
        <v>0</v>
      </c>
      <c r="S18" s="20">
        <v>0</v>
      </c>
      <c r="T18" s="21">
        <v>7</v>
      </c>
      <c r="U18" s="21">
        <v>7</v>
      </c>
      <c r="V18" s="23">
        <v>111</v>
      </c>
      <c r="W18" s="23">
        <v>111</v>
      </c>
      <c r="X18" s="33"/>
      <c r="Y18" s="34" t="s">
        <v>36</v>
      </c>
      <c r="Z18" s="34" t="s">
        <v>28</v>
      </c>
    </row>
    <row r="19" spans="1:26" s="34" customFormat="1" ht="45" customHeight="1" x14ac:dyDescent="0.35">
      <c r="A19" s="23">
        <v>14</v>
      </c>
      <c r="B19" s="24" t="s">
        <v>48</v>
      </c>
      <c r="C19" s="25">
        <v>20.62</v>
      </c>
      <c r="D19" s="12">
        <f t="shared" si="0"/>
        <v>7.4172661870503598</v>
      </c>
      <c r="E19" s="26">
        <v>96</v>
      </c>
      <c r="F19" s="12">
        <f t="shared" si="1"/>
        <v>19.795200000000001</v>
      </c>
      <c r="G19" s="27">
        <v>278</v>
      </c>
      <c r="H19" s="28">
        <v>31.45</v>
      </c>
      <c r="I19" s="29">
        <f t="shared" si="2"/>
        <v>10.770547945205479</v>
      </c>
      <c r="J19" s="30">
        <v>82</v>
      </c>
      <c r="K19" s="12">
        <f t="shared" si="3"/>
        <v>25.789000000000001</v>
      </c>
      <c r="L19" s="27">
        <v>292</v>
      </c>
      <c r="M19" s="31">
        <f>RANK(I19,I6:I23)</f>
        <v>17</v>
      </c>
      <c r="N19" s="18">
        <f t="shared" si="4"/>
        <v>11.38822</v>
      </c>
      <c r="O19" s="38" t="s">
        <v>35</v>
      </c>
      <c r="P19" s="20">
        <v>9</v>
      </c>
      <c r="Q19" s="20">
        <v>9</v>
      </c>
      <c r="R19" s="20">
        <v>3</v>
      </c>
      <c r="S19" s="20">
        <v>3</v>
      </c>
      <c r="T19" s="21">
        <v>15</v>
      </c>
      <c r="U19" s="21">
        <v>15</v>
      </c>
      <c r="V19" s="23">
        <v>278</v>
      </c>
      <c r="W19" s="23">
        <v>292</v>
      </c>
      <c r="X19" s="33"/>
      <c r="Y19" s="34" t="s">
        <v>35</v>
      </c>
    </row>
    <row r="20" spans="1:26" ht="45" customHeight="1" x14ac:dyDescent="0.35">
      <c r="A20" s="7">
        <v>15</v>
      </c>
      <c r="B20" s="24" t="s">
        <v>49</v>
      </c>
      <c r="C20" s="9">
        <v>12</v>
      </c>
      <c r="D20" s="10">
        <f t="shared" si="0"/>
        <v>7.0588235294117645</v>
      </c>
      <c r="E20" s="11">
        <v>90</v>
      </c>
      <c r="F20" s="12">
        <f t="shared" si="1"/>
        <v>10.8</v>
      </c>
      <c r="G20" s="13">
        <v>170</v>
      </c>
      <c r="H20" s="14">
        <v>15.5</v>
      </c>
      <c r="I20" s="15">
        <f t="shared" si="2"/>
        <v>10.333333333333334</v>
      </c>
      <c r="J20" s="36">
        <v>90</v>
      </c>
      <c r="K20" s="10">
        <f t="shared" si="3"/>
        <v>13.95</v>
      </c>
      <c r="L20" s="13">
        <v>150</v>
      </c>
      <c r="M20" s="17">
        <f>RANK(I20,I6:I23)</f>
        <v>18</v>
      </c>
      <c r="N20" s="18">
        <f t="shared" si="4"/>
        <v>5.9849999999999977</v>
      </c>
      <c r="O20" s="39" t="s">
        <v>50</v>
      </c>
      <c r="P20" s="20">
        <v>5</v>
      </c>
      <c r="Q20" s="20">
        <v>5</v>
      </c>
      <c r="R20" s="20">
        <v>0</v>
      </c>
      <c r="S20" s="20">
        <v>0</v>
      </c>
      <c r="T20" s="21">
        <v>3</v>
      </c>
      <c r="U20" s="21">
        <v>3</v>
      </c>
      <c r="V20" s="7">
        <v>170</v>
      </c>
      <c r="W20" s="7">
        <v>150</v>
      </c>
      <c r="Y20" t="s">
        <v>39</v>
      </c>
    </row>
    <row r="21" spans="1:26" ht="45" customHeight="1" x14ac:dyDescent="0.35">
      <c r="A21" s="7">
        <v>16</v>
      </c>
      <c r="B21" s="24" t="s">
        <v>51</v>
      </c>
      <c r="C21" s="9">
        <v>38.4</v>
      </c>
      <c r="D21" s="10">
        <f t="shared" si="0"/>
        <v>12</v>
      </c>
      <c r="E21" s="11">
        <v>78</v>
      </c>
      <c r="F21" s="12">
        <f t="shared" si="1"/>
        <v>29.951999999999998</v>
      </c>
      <c r="G21" s="13">
        <v>320</v>
      </c>
      <c r="H21" s="14">
        <v>37.9</v>
      </c>
      <c r="I21" s="15">
        <f t="shared" si="2"/>
        <v>12.633333333333333</v>
      </c>
      <c r="J21" s="36">
        <v>90</v>
      </c>
      <c r="K21" s="10">
        <f t="shared" si="3"/>
        <v>34.11</v>
      </c>
      <c r="L21" s="13">
        <v>300</v>
      </c>
      <c r="M21" s="17">
        <f>RANK(I21,I6:I23)</f>
        <v>14</v>
      </c>
      <c r="N21" s="18">
        <f t="shared" si="4"/>
        <v>7.9002000000000026</v>
      </c>
      <c r="O21" s="39" t="s">
        <v>52</v>
      </c>
      <c r="P21" s="20">
        <v>12</v>
      </c>
      <c r="Q21" s="20">
        <v>12</v>
      </c>
      <c r="R21" s="20">
        <v>7</v>
      </c>
      <c r="S21" s="20">
        <v>7</v>
      </c>
      <c r="T21" s="21">
        <v>12</v>
      </c>
      <c r="U21" s="21">
        <v>12</v>
      </c>
      <c r="V21" s="7">
        <v>320</v>
      </c>
      <c r="W21" s="7">
        <v>300</v>
      </c>
      <c r="Y21" t="s">
        <v>52</v>
      </c>
    </row>
    <row r="22" spans="1:26" s="34" customFormat="1" ht="45" customHeight="1" x14ac:dyDescent="0.35">
      <c r="A22" s="23">
        <v>17</v>
      </c>
      <c r="B22" s="24" t="s">
        <v>53</v>
      </c>
      <c r="C22" s="25">
        <v>14.5</v>
      </c>
      <c r="D22" s="12">
        <f t="shared" si="0"/>
        <v>13.80952380952381</v>
      </c>
      <c r="E22" s="26">
        <v>95</v>
      </c>
      <c r="F22" s="12">
        <f t="shared" si="1"/>
        <v>13.775</v>
      </c>
      <c r="G22" s="27">
        <v>105</v>
      </c>
      <c r="H22" s="28">
        <v>15.23</v>
      </c>
      <c r="I22" s="29">
        <f t="shared" si="2"/>
        <v>14.504761904761907</v>
      </c>
      <c r="J22" s="30">
        <v>92</v>
      </c>
      <c r="K22" s="12">
        <f t="shared" si="3"/>
        <v>14.011600000000001</v>
      </c>
      <c r="L22" s="27">
        <v>105</v>
      </c>
      <c r="M22" s="31">
        <f>RANK(I22,I6:I23)</f>
        <v>7</v>
      </c>
      <c r="N22" s="18">
        <f t="shared" si="4"/>
        <v>0.44954000000000194</v>
      </c>
      <c r="O22" s="38" t="s">
        <v>39</v>
      </c>
      <c r="P22" s="20">
        <v>7</v>
      </c>
      <c r="Q22" s="20">
        <v>7</v>
      </c>
      <c r="R22" s="20">
        <v>0</v>
      </c>
      <c r="S22" s="20">
        <v>0</v>
      </c>
      <c r="T22" s="21">
        <v>10</v>
      </c>
      <c r="U22" s="21">
        <v>10</v>
      </c>
      <c r="V22" s="23">
        <v>105</v>
      </c>
      <c r="W22" s="23">
        <v>105</v>
      </c>
      <c r="X22" s="33"/>
      <c r="Y22" s="34" t="s">
        <v>22</v>
      </c>
      <c r="Z22" s="34" t="s">
        <v>39</v>
      </c>
    </row>
    <row r="23" spans="1:26" ht="45" customHeight="1" x14ac:dyDescent="0.35">
      <c r="A23" s="7">
        <v>18</v>
      </c>
      <c r="B23" s="24" t="s">
        <v>54</v>
      </c>
      <c r="C23" s="9">
        <v>17.100000000000001</v>
      </c>
      <c r="D23" s="10">
        <f t="shared" si="0"/>
        <v>12.042253521126762</v>
      </c>
      <c r="E23" s="11">
        <v>94</v>
      </c>
      <c r="F23" s="12">
        <f t="shared" si="1"/>
        <v>16.074000000000002</v>
      </c>
      <c r="G23" s="13">
        <v>142</v>
      </c>
      <c r="H23" s="14">
        <v>16.5</v>
      </c>
      <c r="I23" s="15">
        <f t="shared" si="2"/>
        <v>13.636363636363635</v>
      </c>
      <c r="J23" s="36">
        <v>91</v>
      </c>
      <c r="K23" s="10">
        <f t="shared" si="3"/>
        <v>15.015000000000001</v>
      </c>
      <c r="L23" s="13">
        <v>121</v>
      </c>
      <c r="M23" s="17">
        <f>RANK(I23,I6:I23)</f>
        <v>10</v>
      </c>
      <c r="N23" s="18">
        <f t="shared" si="4"/>
        <v>-2.012100000000002</v>
      </c>
      <c r="O23" s="39" t="s">
        <v>55</v>
      </c>
      <c r="P23" s="20">
        <v>6</v>
      </c>
      <c r="Q23" s="20">
        <v>6</v>
      </c>
      <c r="R23" s="20">
        <v>0</v>
      </c>
      <c r="S23" s="20">
        <v>0</v>
      </c>
      <c r="T23" s="21">
        <v>2</v>
      </c>
      <c r="U23" s="21">
        <v>2</v>
      </c>
      <c r="V23" s="7">
        <v>142</v>
      </c>
      <c r="W23" s="7">
        <v>121</v>
      </c>
      <c r="Y23" t="s">
        <v>29</v>
      </c>
    </row>
    <row r="24" spans="1:26" ht="48.75" customHeight="1" x14ac:dyDescent="0.35">
      <c r="A24" s="7"/>
      <c r="B24" s="40" t="s">
        <v>56</v>
      </c>
      <c r="C24" s="41">
        <f>SUM(C6:C23)</f>
        <v>1000.0599999999998</v>
      </c>
      <c r="D24" s="10">
        <f t="shared" si="0"/>
        <v>13.459757738896364</v>
      </c>
      <c r="E24" s="11">
        <f>F24/C24*100</f>
        <v>91.580275183489007</v>
      </c>
      <c r="F24" s="12">
        <f>SUM(F6:F23)</f>
        <v>915.85769999999991</v>
      </c>
      <c r="G24" s="42">
        <f>SUM(G6:G23)</f>
        <v>7430</v>
      </c>
      <c r="H24" s="15">
        <f>SUM(H6:H23)</f>
        <v>1022.92</v>
      </c>
      <c r="I24" s="15">
        <f t="shared" si="2"/>
        <v>13.987693149186381</v>
      </c>
      <c r="J24" s="16">
        <f>K24/H24*100</f>
        <v>92.294607593946751</v>
      </c>
      <c r="K24" s="10">
        <f>SUM(K6:K23)</f>
        <v>944.10000000000014</v>
      </c>
      <c r="L24" s="43">
        <f>SUM(L6:L23)</f>
        <v>7313</v>
      </c>
      <c r="M24" s="7"/>
      <c r="N24" s="18">
        <f t="shared" si="4"/>
        <v>53.660370000000434</v>
      </c>
      <c r="O24" s="19"/>
      <c r="P24" s="20">
        <f t="shared" ref="P24:U24" si="5">SUM(P6:P23)</f>
        <v>249</v>
      </c>
      <c r="Q24" s="20">
        <f t="shared" si="5"/>
        <v>249</v>
      </c>
      <c r="R24" s="20">
        <f t="shared" si="5"/>
        <v>68</v>
      </c>
      <c r="S24" s="20">
        <f t="shared" si="5"/>
        <v>68</v>
      </c>
      <c r="T24" s="20">
        <f t="shared" si="5"/>
        <v>309</v>
      </c>
      <c r="U24" s="20">
        <f t="shared" si="5"/>
        <v>309</v>
      </c>
      <c r="V24" s="7">
        <f>SUM(V6:V23)</f>
        <v>7430</v>
      </c>
      <c r="W24" s="7">
        <f>SUM(W6:W23)</f>
        <v>7313</v>
      </c>
      <c r="Y24" t="s">
        <v>57</v>
      </c>
    </row>
    <row r="25" spans="1:26" ht="29.25" customHeight="1" x14ac:dyDescent="0.35">
      <c r="A25" s="7"/>
      <c r="B25" s="44" t="s">
        <v>58</v>
      </c>
      <c r="C25" s="41">
        <v>174.9</v>
      </c>
      <c r="D25" s="45">
        <f t="shared" si="0"/>
        <v>11.204356181934658</v>
      </c>
      <c r="E25" s="46"/>
      <c r="F25" s="46"/>
      <c r="G25" s="46"/>
      <c r="H25" s="47">
        <v>168.6</v>
      </c>
      <c r="I25" s="47">
        <f t="shared" si="2"/>
        <v>12.792109256449166</v>
      </c>
      <c r="J25" s="48"/>
      <c r="K25" s="48"/>
      <c r="L25" s="48"/>
      <c r="M25" s="49"/>
      <c r="N25" s="49"/>
      <c r="O25" s="49"/>
      <c r="P25" s="49"/>
      <c r="Q25" s="49"/>
      <c r="R25" s="49"/>
      <c r="S25" s="49"/>
      <c r="T25" s="50"/>
      <c r="U25" s="50"/>
      <c r="V25" s="7">
        <v>1561</v>
      </c>
      <c r="W25" s="7">
        <v>1318</v>
      </c>
      <c r="Y25" t="s">
        <v>59</v>
      </c>
    </row>
    <row r="26" spans="1:26" ht="33.75" customHeight="1" x14ac:dyDescent="0.35">
      <c r="A26" s="7"/>
      <c r="B26" s="51" t="s">
        <v>60</v>
      </c>
      <c r="C26" s="41">
        <f>SUM(C24:C25)</f>
        <v>1174.9599999999998</v>
      </c>
      <c r="D26" s="10">
        <f t="shared" si="0"/>
        <v>13.06817929040151</v>
      </c>
      <c r="E26" s="46"/>
      <c r="F26" s="46"/>
      <c r="G26" s="46"/>
      <c r="H26" s="15">
        <f>SUM(H24:H25)</f>
        <v>1191.52</v>
      </c>
      <c r="I26" s="15">
        <f t="shared" si="2"/>
        <v>13.805121075194068</v>
      </c>
      <c r="J26" s="48"/>
      <c r="K26" s="48"/>
      <c r="L26" s="48"/>
      <c r="M26" s="49"/>
      <c r="N26" s="49"/>
      <c r="O26" s="49"/>
      <c r="P26" s="49"/>
      <c r="Q26" s="49"/>
      <c r="R26" s="49"/>
      <c r="S26" s="49"/>
      <c r="T26" s="50"/>
      <c r="U26" s="50"/>
      <c r="V26" s="7">
        <f>SUM(V24:V25)</f>
        <v>8991</v>
      </c>
      <c r="W26" s="7">
        <f>SUM(W24:W25)</f>
        <v>8631</v>
      </c>
      <c r="Y26" t="s">
        <v>61</v>
      </c>
    </row>
    <row r="27" spans="1:26" x14ac:dyDescent="0.35">
      <c r="K27" s="48"/>
      <c r="L27" s="48"/>
      <c r="M27" s="49"/>
      <c r="N27" s="49"/>
      <c r="O27" s="49"/>
      <c r="P27" s="49"/>
      <c r="Q27" s="49"/>
      <c r="R27" s="49"/>
      <c r="S27" s="49"/>
      <c r="T27" s="50"/>
      <c r="U27" s="50"/>
      <c r="V27" s="7">
        <v>2634</v>
      </c>
      <c r="W27" s="7">
        <v>2136</v>
      </c>
      <c r="Y27" t="s">
        <v>62</v>
      </c>
    </row>
    <row r="28" spans="1:26" x14ac:dyDescent="0.35">
      <c r="V28" s="7">
        <f>SUM(V26:V27)</f>
        <v>11625</v>
      </c>
      <c r="W28" s="7">
        <f>SUM(W26:W27)</f>
        <v>10767</v>
      </c>
      <c r="Y28" t="s">
        <v>63</v>
      </c>
    </row>
  </sheetData>
  <mergeCells count="23"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  <mergeCell ref="C4:C5"/>
    <mergeCell ref="D4:D5"/>
    <mergeCell ref="E4:E5"/>
    <mergeCell ref="F4:F5"/>
    <mergeCell ref="G4:G5"/>
    <mergeCell ref="L4:L5"/>
    <mergeCell ref="P4:Q4"/>
    <mergeCell ref="R4:S4"/>
    <mergeCell ref="T3:U4"/>
    <mergeCell ref="V3:W3"/>
  </mergeCells>
  <pageMargins left="0.43307086614173229" right="0.23622047244094491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2015-01-19T05:14:03Z</dcterms:created>
  <dcterms:modified xsi:type="dcterms:W3CDTF">2015-01-19T05:14:57Z</dcterms:modified>
</cp:coreProperties>
</file>