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626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G26" i="1"/>
  <c r="AF24" i="1"/>
  <c r="AF27" i="1" s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D24" i="1"/>
  <c r="C24" i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T24" i="1"/>
  <c r="R24" i="1"/>
  <c r="P24" i="1"/>
  <c r="K7" i="1"/>
  <c r="I7" i="1"/>
  <c r="M7" i="1" s="1"/>
  <c r="F7" i="1"/>
  <c r="F24" i="1" s="1"/>
  <c r="E24" i="1" s="1"/>
  <c r="D7" i="1"/>
  <c r="U24" i="1"/>
  <c r="S24" i="1"/>
  <c r="Q24" i="1"/>
  <c r="K6" i="1"/>
  <c r="K24" i="1" s="1"/>
  <c r="J24" i="1" s="1"/>
  <c r="I6" i="1"/>
  <c r="M6" i="1" s="1"/>
  <c r="F6" i="1"/>
  <c r="D6" i="1"/>
  <c r="I26" i="1" l="1"/>
  <c r="C26" i="1"/>
  <c r="D26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<sst xmlns="http://schemas.openxmlformats.org/spreadsheetml/2006/main" count="95" uniqueCount="64">
  <si>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07 ноября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</si>
  <si>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</si>
  <si>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</si>
  <si>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</si>
  <si>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</si>
  <si>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</si>
  <si>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</si>
  <si>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</si>
  <si>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</si>
  <si>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</si>
  <si>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</si>
  <si>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</si>
  <si>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</si>
  <si>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</si>
  <si>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</si>
  <si>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</si>
  <si>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</si>
  <si>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</si>
  <si>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</si>
  <si>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</si>
  <si>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</si>
  <si>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</si>
  <si>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</si>
  <si>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</si>
  <si>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</si>
  <si>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</si>
  <si>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</si>
  <si>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</si>
  <si>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</si>
  <si>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</si>
  <si>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</si>
  <si>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</si>
  <si>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</si>
  <si>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</si>
  <si>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</si>
  <si>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</si>
  <si>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</si>
  <si>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</si>
  <si>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</si>
  <si>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</si>
  <si>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</si>
  <si>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</si>
  <si>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</si>
  <si>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</si>
  <si>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</si>
  <si>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</si>
  <si>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</si>
  <si>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</si>
  <si>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</si>
  <si>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</si>
  <si>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</si>
  <si>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</si>
  <si>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</si>
  <si>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</si>
  <si>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</si>
  <si>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</si>
  <si>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7226 гол)</t>
  </si>
  <si>
    <t>СП</t>
  </si>
  <si>
    <t>КФХ (2015 г -поголовье 1125 гол)</t>
  </si>
  <si>
    <t>КФХ</t>
  </si>
  <si>
    <t>ВСЕГО ПО РАЙОНУ (поголовье 2015 г -8351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</si>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</sst>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УБОРКА"/>
      <sheetName val="картофель, овощи"/>
      <sheetName val="РАСТЕНИЕВОДСТВО"/>
      <sheetName val="КФХ"/>
      <sheetName val="осем"/>
      <sheetName val="молоко"/>
      <sheetName val="По фермамОКТЯБРЬ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F30">
            <v>1071</v>
          </cell>
          <cell r="I30">
            <v>1225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C25" sqref="C25:Q25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153.91</v>
      </c>
      <c r="D6" s="40">
        <f t="shared" ref="D6:D26" si="0">C6/G6*100</f>
        <v>12.825833333333334</v>
      </c>
      <c r="E6" s="41">
        <v>92</v>
      </c>
      <c r="F6" s="40">
        <f t="shared" ref="F6:F23" si="1">C6*E6/100</f>
        <v>141.59719999999999</v>
      </c>
      <c r="G6" s="42">
        <v>1200</v>
      </c>
      <c r="H6" s="43">
        <v>159.99</v>
      </c>
      <c r="I6" s="44">
        <f t="shared" ref="I6:I26" si="2">H6/L6*100</f>
        <v>13.007317073170732</v>
      </c>
      <c r="J6" s="45">
        <v>93</v>
      </c>
      <c r="K6" s="40">
        <f t="shared" ref="K6:K23" si="3">H6*J6/100</f>
        <v>148.79070000000002</v>
      </c>
      <c r="L6" s="42">
        <v>1230</v>
      </c>
      <c r="M6" s="46">
        <f>RANK(I6,I6:I23)</f>
        <v>9</v>
      </c>
      <c r="N6" s="47">
        <v>1200</v>
      </c>
      <c r="O6" s="48" t="s">
        <v>22</v>
      </c>
      <c r="P6" s="49">
        <v>968</v>
      </c>
      <c r="Q6" s="49">
        <v>25</v>
      </c>
      <c r="R6" s="49">
        <v>245</v>
      </c>
      <c r="S6" s="49">
        <v>0</v>
      </c>
      <c r="T6" s="50">
        <v>943</v>
      </c>
      <c r="U6" s="50">
        <v>27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65.290000000000006</v>
      </c>
      <c r="D7" s="40">
        <f t="shared" si="0"/>
        <v>10.12248062015504</v>
      </c>
      <c r="E7" s="41">
        <v>91</v>
      </c>
      <c r="F7" s="40">
        <f t="shared" si="1"/>
        <v>59.413900000000005</v>
      </c>
      <c r="G7" s="42">
        <v>645</v>
      </c>
      <c r="H7" s="43">
        <v>77</v>
      </c>
      <c r="I7" s="44">
        <f t="shared" si="2"/>
        <v>11.937984496124031</v>
      </c>
      <c r="J7" s="45">
        <v>88</v>
      </c>
      <c r="K7" s="40">
        <f t="shared" si="3"/>
        <v>67.760000000000005</v>
      </c>
      <c r="L7" s="42">
        <v>645</v>
      </c>
      <c r="M7" s="46">
        <f>RANK(I7,I6:I23)</f>
        <v>11</v>
      </c>
      <c r="N7" s="47">
        <v>430</v>
      </c>
      <c r="O7" s="48" t="s">
        <v>22</v>
      </c>
      <c r="P7" s="49">
        <v>483</v>
      </c>
      <c r="Q7" s="49">
        <v>16</v>
      </c>
      <c r="R7" s="49">
        <v>190</v>
      </c>
      <c r="S7" s="49">
        <v>0</v>
      </c>
      <c r="T7" s="50">
        <v>443</v>
      </c>
      <c r="U7" s="50">
        <v>26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118.4</v>
      </c>
      <c r="D8" s="40">
        <f t="shared" si="0"/>
        <v>14.800000000000002</v>
      </c>
      <c r="E8" s="41">
        <v>96</v>
      </c>
      <c r="F8" s="40">
        <f t="shared" si="1"/>
        <v>113.66400000000002</v>
      </c>
      <c r="G8" s="42">
        <v>800</v>
      </c>
      <c r="H8" s="43">
        <v>119.2</v>
      </c>
      <c r="I8" s="44">
        <f t="shared" si="2"/>
        <v>14.899999999999999</v>
      </c>
      <c r="J8" s="56">
        <v>96</v>
      </c>
      <c r="K8" s="40">
        <f t="shared" si="3"/>
        <v>114.432</v>
      </c>
      <c r="L8" s="42">
        <v>800</v>
      </c>
      <c r="M8" s="46">
        <f>RANK(I8,I6:I23)</f>
        <v>3</v>
      </c>
      <c r="N8" s="47">
        <v>1170</v>
      </c>
      <c r="O8" s="48" t="s">
        <v>23</v>
      </c>
      <c r="P8" s="49">
        <v>581</v>
      </c>
      <c r="Q8" s="49">
        <v>0</v>
      </c>
      <c r="R8" s="49">
        <v>208</v>
      </c>
      <c r="S8" s="49">
        <v>0</v>
      </c>
      <c r="T8" s="50">
        <v>672</v>
      </c>
      <c r="U8" s="50">
        <v>0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28.46</v>
      </c>
      <c r="D9" s="40">
        <f t="shared" si="0"/>
        <v>11.16078431372549</v>
      </c>
      <c r="E9" s="41">
        <v>90</v>
      </c>
      <c r="F9" s="40">
        <f t="shared" si="1"/>
        <v>25.614000000000001</v>
      </c>
      <c r="G9" s="42">
        <v>255</v>
      </c>
      <c r="H9" s="43">
        <v>28.34</v>
      </c>
      <c r="I9" s="44">
        <f t="shared" si="2"/>
        <v>11.113725490196078</v>
      </c>
      <c r="J9" s="45">
        <v>93</v>
      </c>
      <c r="K9" s="40">
        <f t="shared" si="3"/>
        <v>26.356199999999998</v>
      </c>
      <c r="L9" s="42">
        <v>255</v>
      </c>
      <c r="M9" s="46">
        <f>RANK(I9,I6:I23)</f>
        <v>12</v>
      </c>
      <c r="N9" s="61">
        <v>2015</v>
      </c>
      <c r="O9" s="48" t="s">
        <v>28</v>
      </c>
      <c r="P9" s="49">
        <v>225</v>
      </c>
      <c r="Q9" s="49">
        <v>3</v>
      </c>
      <c r="R9" s="49">
        <v>53</v>
      </c>
      <c r="S9" s="49">
        <v>0</v>
      </c>
      <c r="T9" s="50">
        <v>216</v>
      </c>
      <c r="U9" s="50">
        <v>3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61.65</v>
      </c>
      <c r="D10" s="40">
        <f t="shared" si="0"/>
        <v>13.700000000000001</v>
      </c>
      <c r="E10" s="41">
        <v>91</v>
      </c>
      <c r="F10" s="40">
        <f t="shared" si="1"/>
        <v>56.101499999999994</v>
      </c>
      <c r="G10" s="42">
        <v>450</v>
      </c>
      <c r="H10" s="43">
        <v>63.03</v>
      </c>
      <c r="I10" s="44">
        <f t="shared" si="2"/>
        <v>14.006666666666668</v>
      </c>
      <c r="J10" s="56">
        <v>90</v>
      </c>
      <c r="K10" s="40">
        <f t="shared" si="3"/>
        <v>56.726999999999997</v>
      </c>
      <c r="L10" s="42">
        <v>450</v>
      </c>
      <c r="M10" s="46">
        <f>RANK(I10,I6:I23)</f>
        <v>7</v>
      </c>
      <c r="N10" s="61">
        <v>2810</v>
      </c>
      <c r="O10" s="48" t="s">
        <v>30</v>
      </c>
      <c r="P10" s="49">
        <v>265</v>
      </c>
      <c r="Q10" s="49">
        <v>5</v>
      </c>
      <c r="R10" s="49">
        <v>212</v>
      </c>
      <c r="S10" s="49">
        <v>0</v>
      </c>
      <c r="T10" s="50">
        <v>434</v>
      </c>
      <c r="U10" s="50">
        <v>7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50</v>
      </c>
      <c r="D11" s="40">
        <f t="shared" si="0"/>
        <v>15.384615384615385</v>
      </c>
      <c r="E11" s="41">
        <v>90</v>
      </c>
      <c r="F11" s="40">
        <f t="shared" si="1"/>
        <v>45</v>
      </c>
      <c r="G11" s="42">
        <v>325</v>
      </c>
      <c r="H11" s="43">
        <v>50.6</v>
      </c>
      <c r="I11" s="44">
        <f t="shared" si="2"/>
        <v>14.134078212290504</v>
      </c>
      <c r="J11" s="45">
        <v>88</v>
      </c>
      <c r="K11" s="40">
        <f t="shared" si="3"/>
        <v>44.527999999999999</v>
      </c>
      <c r="L11" s="42">
        <v>358</v>
      </c>
      <c r="M11" s="46">
        <f>RANK(I11,I6:I23)</f>
        <v>6</v>
      </c>
      <c r="N11" s="47">
        <v>366</v>
      </c>
      <c r="O11" s="48" t="s">
        <v>23</v>
      </c>
      <c r="P11" s="49">
        <v>273</v>
      </c>
      <c r="Q11" s="49">
        <v>5</v>
      </c>
      <c r="R11" s="49">
        <v>90</v>
      </c>
      <c r="S11" s="49">
        <v>1</v>
      </c>
      <c r="T11" s="50">
        <v>257</v>
      </c>
      <c r="U11" s="50">
        <v>4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34.5</v>
      </c>
      <c r="D12" s="40">
        <f t="shared" si="0"/>
        <v>15.610859728506787</v>
      </c>
      <c r="E12" s="41">
        <v>93</v>
      </c>
      <c r="F12" s="40">
        <f t="shared" si="1"/>
        <v>32.085000000000001</v>
      </c>
      <c r="G12" s="42">
        <v>221</v>
      </c>
      <c r="H12" s="43">
        <v>39.200000000000003</v>
      </c>
      <c r="I12" s="44">
        <f t="shared" si="2"/>
        <v>16.333333333333336</v>
      </c>
      <c r="J12" s="56">
        <v>98.5</v>
      </c>
      <c r="K12" s="40">
        <f t="shared" si="3"/>
        <v>38.612000000000002</v>
      </c>
      <c r="L12" s="42">
        <v>240</v>
      </c>
      <c r="M12" s="46">
        <f>RANK(I12,I6:I23)</f>
        <v>1</v>
      </c>
      <c r="N12" s="47">
        <v>306</v>
      </c>
      <c r="O12" s="48" t="s">
        <v>28</v>
      </c>
      <c r="P12" s="49">
        <v>187</v>
      </c>
      <c r="Q12" s="49">
        <v>4</v>
      </c>
      <c r="R12" s="49">
        <v>35</v>
      </c>
      <c r="S12" s="49">
        <v>0</v>
      </c>
      <c r="T12" s="50">
        <v>192</v>
      </c>
      <c r="U12" s="50">
        <v>6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89.3</v>
      </c>
      <c r="D13" s="40">
        <f t="shared" si="0"/>
        <v>12.757142857142856</v>
      </c>
      <c r="E13" s="41">
        <v>99</v>
      </c>
      <c r="F13" s="40">
        <f t="shared" si="1"/>
        <v>88.406999999999982</v>
      </c>
      <c r="G13" s="42">
        <v>700</v>
      </c>
      <c r="H13" s="43">
        <v>103.13</v>
      </c>
      <c r="I13" s="44">
        <f t="shared" si="2"/>
        <v>14.732857142857142</v>
      </c>
      <c r="J13" s="56">
        <v>91</v>
      </c>
      <c r="K13" s="40">
        <f t="shared" si="3"/>
        <v>93.848299999999995</v>
      </c>
      <c r="L13" s="42">
        <v>700</v>
      </c>
      <c r="M13" s="46">
        <f>RANK(I13,I6:I23)</f>
        <v>4</v>
      </c>
      <c r="N13" s="61">
        <v>2337</v>
      </c>
      <c r="O13" s="48" t="s">
        <v>36</v>
      </c>
      <c r="P13" s="49">
        <v>666</v>
      </c>
      <c r="Q13" s="49">
        <v>6</v>
      </c>
      <c r="R13" s="49">
        <v>243</v>
      </c>
      <c r="S13" s="49">
        <v>0</v>
      </c>
      <c r="T13" s="50">
        <v>813</v>
      </c>
      <c r="U13" s="50">
        <v>0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34</v>
      </c>
      <c r="D14" s="40">
        <f t="shared" si="0"/>
        <v>11.724137931034482</v>
      </c>
      <c r="E14" s="41">
        <v>88</v>
      </c>
      <c r="F14" s="40">
        <f t="shared" si="1"/>
        <v>29.92</v>
      </c>
      <c r="G14" s="42">
        <v>290</v>
      </c>
      <c r="H14" s="43">
        <v>27</v>
      </c>
      <c r="I14" s="44">
        <f t="shared" si="2"/>
        <v>10.8</v>
      </c>
      <c r="J14" s="56">
        <v>91</v>
      </c>
      <c r="K14" s="40">
        <f t="shared" si="3"/>
        <v>24.57</v>
      </c>
      <c r="L14" s="42">
        <v>250</v>
      </c>
      <c r="M14" s="46">
        <f>RANK(I14,I6:I23)</f>
        <v>14</v>
      </c>
      <c r="N14" s="47">
        <v>324</v>
      </c>
      <c r="O14" s="62" t="s">
        <v>38</v>
      </c>
      <c r="P14" s="49">
        <v>112</v>
      </c>
      <c r="Q14" s="49">
        <v>0</v>
      </c>
      <c r="R14" s="49">
        <v>32</v>
      </c>
      <c r="S14" s="49">
        <v>0</v>
      </c>
      <c r="T14" s="50">
        <v>139</v>
      </c>
      <c r="U14" s="50">
        <v>0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40</v>
      </c>
      <c r="D15" s="40">
        <f t="shared" si="0"/>
        <v>13.333333333333334</v>
      </c>
      <c r="E15" s="41">
        <v>94</v>
      </c>
      <c r="F15" s="40">
        <f t="shared" si="1"/>
        <v>37.6</v>
      </c>
      <c r="G15" s="42">
        <v>300</v>
      </c>
      <c r="H15" s="43">
        <v>42</v>
      </c>
      <c r="I15" s="44">
        <f t="shared" si="2"/>
        <v>13.77049180327869</v>
      </c>
      <c r="J15" s="56">
        <v>93</v>
      </c>
      <c r="K15" s="40">
        <f t="shared" si="3"/>
        <v>39.06</v>
      </c>
      <c r="L15" s="42">
        <v>305</v>
      </c>
      <c r="M15" s="46">
        <f>RANK(I15,I6:I23)</f>
        <v>8</v>
      </c>
      <c r="N15" s="47">
        <v>1090</v>
      </c>
      <c r="O15" s="48" t="s">
        <v>30</v>
      </c>
      <c r="P15" s="49">
        <v>255</v>
      </c>
      <c r="Q15" s="49">
        <v>4</v>
      </c>
      <c r="R15" s="49">
        <v>57</v>
      </c>
      <c r="S15" s="49">
        <v>1</v>
      </c>
      <c r="T15" s="50">
        <v>337</v>
      </c>
      <c r="U15" s="50">
        <v>7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56.5</v>
      </c>
      <c r="D16" s="40">
        <f t="shared" si="0"/>
        <v>12.282608695652174</v>
      </c>
      <c r="E16" s="41">
        <v>95</v>
      </c>
      <c r="F16" s="40">
        <f t="shared" si="1"/>
        <v>53.674999999999997</v>
      </c>
      <c r="G16" s="42">
        <v>460</v>
      </c>
      <c r="H16" s="43">
        <v>45.7</v>
      </c>
      <c r="I16" s="44">
        <f t="shared" si="2"/>
        <v>10.529953917050692</v>
      </c>
      <c r="J16" s="56">
        <v>95</v>
      </c>
      <c r="K16" s="40">
        <f t="shared" si="3"/>
        <v>43.414999999999999</v>
      </c>
      <c r="L16" s="42">
        <v>434</v>
      </c>
      <c r="M16" s="46">
        <f>RANK(I16,I6:I23)</f>
        <v>15</v>
      </c>
      <c r="N16" s="47">
        <v>570</v>
      </c>
      <c r="O16" s="62" t="s">
        <v>44</v>
      </c>
      <c r="P16" s="49">
        <v>403</v>
      </c>
      <c r="Q16" s="49">
        <v>4</v>
      </c>
      <c r="R16" s="49">
        <v>92</v>
      </c>
      <c r="S16" s="49">
        <v>0</v>
      </c>
      <c r="T16" s="50">
        <v>309</v>
      </c>
      <c r="U16" s="50">
        <v>5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89.44</v>
      </c>
      <c r="D17" s="40">
        <f t="shared" si="0"/>
        <v>15.288888888888888</v>
      </c>
      <c r="E17" s="41">
        <v>90</v>
      </c>
      <c r="F17" s="40">
        <f t="shared" si="1"/>
        <v>80.495999999999995</v>
      </c>
      <c r="G17" s="42">
        <v>585</v>
      </c>
      <c r="H17" s="43">
        <v>103.33</v>
      </c>
      <c r="I17" s="44">
        <f t="shared" si="2"/>
        <v>16.145312499999999</v>
      </c>
      <c r="J17" s="56">
        <v>93</v>
      </c>
      <c r="K17" s="40">
        <f t="shared" si="3"/>
        <v>96.096900000000005</v>
      </c>
      <c r="L17" s="42">
        <v>640</v>
      </c>
      <c r="M17" s="46">
        <f>RANK(I17,I6:I23)</f>
        <v>2</v>
      </c>
      <c r="N17" s="61">
        <v>1914</v>
      </c>
      <c r="O17" s="48" t="s">
        <v>46</v>
      </c>
      <c r="P17" s="49">
        <v>532</v>
      </c>
      <c r="Q17" s="49">
        <v>7</v>
      </c>
      <c r="R17" s="49">
        <v>186</v>
      </c>
      <c r="S17" s="49">
        <v>2</v>
      </c>
      <c r="T17" s="50">
        <v>593</v>
      </c>
      <c r="U17" s="50">
        <v>11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13</v>
      </c>
      <c r="D18" s="40">
        <f t="shared" si="0"/>
        <v>10.833333333333334</v>
      </c>
      <c r="E18" s="41">
        <v>98</v>
      </c>
      <c r="F18" s="40">
        <f t="shared" si="1"/>
        <v>12.74</v>
      </c>
      <c r="G18" s="42">
        <v>120</v>
      </c>
      <c r="H18" s="43">
        <v>18.600000000000001</v>
      </c>
      <c r="I18" s="44">
        <f t="shared" si="2"/>
        <v>14.30769230769231</v>
      </c>
      <c r="J18" s="56">
        <v>89</v>
      </c>
      <c r="K18" s="40">
        <f t="shared" si="3"/>
        <v>16.554000000000002</v>
      </c>
      <c r="L18" s="42">
        <v>130</v>
      </c>
      <c r="M18" s="46">
        <f>RANK(I18,I6:I23)</f>
        <v>5</v>
      </c>
      <c r="N18" s="47">
        <v>142</v>
      </c>
      <c r="O18" s="48" t="s">
        <v>23</v>
      </c>
      <c r="P18" s="49">
        <v>95</v>
      </c>
      <c r="Q18" s="49">
        <v>2</v>
      </c>
      <c r="R18" s="49">
        <v>45</v>
      </c>
      <c r="S18" s="49">
        <v>0</v>
      </c>
      <c r="T18" s="50">
        <v>155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32.9</v>
      </c>
      <c r="D19" s="40">
        <f t="shared" si="0"/>
        <v>11.267123287671232</v>
      </c>
      <c r="E19" s="41">
        <v>95</v>
      </c>
      <c r="F19" s="40">
        <f t="shared" si="1"/>
        <v>31.254999999999999</v>
      </c>
      <c r="G19" s="42">
        <v>292</v>
      </c>
      <c r="H19" s="43">
        <v>29.2</v>
      </c>
      <c r="I19" s="44">
        <f t="shared" si="2"/>
        <v>9.7333333333333325</v>
      </c>
      <c r="J19" s="56">
        <v>93</v>
      </c>
      <c r="K19" s="40">
        <f t="shared" si="3"/>
        <v>27.155999999999999</v>
      </c>
      <c r="L19" s="42">
        <v>300</v>
      </c>
      <c r="M19" s="46">
        <f>RANK(I19,I6:I23)</f>
        <v>16</v>
      </c>
      <c r="N19" s="47"/>
      <c r="O19" s="48"/>
      <c r="P19" s="49">
        <v>185</v>
      </c>
      <c r="Q19" s="49">
        <v>0</v>
      </c>
      <c r="R19" s="49">
        <v>121</v>
      </c>
      <c r="S19" s="49">
        <v>0</v>
      </c>
      <c r="T19" s="50">
        <v>211</v>
      </c>
      <c r="U19" s="50">
        <v>0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11</v>
      </c>
      <c r="D20" s="40">
        <f t="shared" si="0"/>
        <v>8.1481481481481488</v>
      </c>
      <c r="E20" s="41">
        <v>90</v>
      </c>
      <c r="F20" s="40">
        <f t="shared" si="1"/>
        <v>9.9</v>
      </c>
      <c r="G20" s="42">
        <v>135</v>
      </c>
      <c r="H20" s="43">
        <v>12.5</v>
      </c>
      <c r="I20" s="44">
        <f t="shared" si="2"/>
        <v>9.2592592592592595</v>
      </c>
      <c r="J20" s="56">
        <v>90</v>
      </c>
      <c r="K20" s="40">
        <f t="shared" si="3"/>
        <v>11.25</v>
      </c>
      <c r="L20" s="42">
        <v>135</v>
      </c>
      <c r="M20" s="46">
        <f>RANK(I20,I6:I23)</f>
        <v>17</v>
      </c>
      <c r="N20" s="47">
        <v>84</v>
      </c>
      <c r="O20" s="48" t="s">
        <v>38</v>
      </c>
      <c r="P20" s="49">
        <v>65</v>
      </c>
      <c r="Q20" s="49">
        <v>0</v>
      </c>
      <c r="R20" s="49">
        <v>13</v>
      </c>
      <c r="S20" s="49">
        <v>0</v>
      </c>
      <c r="T20" s="50">
        <v>99</v>
      </c>
      <c r="U20" s="50">
        <v>0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35.299999999999997</v>
      </c>
      <c r="D21" s="40">
        <f t="shared" si="0"/>
        <v>12.342657342657342</v>
      </c>
      <c r="E21" s="41">
        <v>81</v>
      </c>
      <c r="F21" s="40">
        <f t="shared" si="1"/>
        <v>28.592999999999996</v>
      </c>
      <c r="G21" s="42">
        <v>286</v>
      </c>
      <c r="H21" s="43">
        <v>36</v>
      </c>
      <c r="I21" s="44">
        <f t="shared" si="2"/>
        <v>12.857142857142856</v>
      </c>
      <c r="J21" s="56">
        <v>90</v>
      </c>
      <c r="K21" s="40">
        <f t="shared" si="3"/>
        <v>32.4</v>
      </c>
      <c r="L21" s="42">
        <v>280</v>
      </c>
      <c r="M21" s="46">
        <f>RANK(I21,I6:I23)</f>
        <v>10</v>
      </c>
      <c r="N21" s="47">
        <v>246</v>
      </c>
      <c r="O21" s="48" t="s">
        <v>52</v>
      </c>
      <c r="P21" s="49">
        <v>223</v>
      </c>
      <c r="Q21" s="49">
        <v>0</v>
      </c>
      <c r="R21" s="49">
        <v>0</v>
      </c>
      <c r="S21" s="49">
        <v>0</v>
      </c>
      <c r="T21" s="50">
        <v>188</v>
      </c>
      <c r="U21" s="50">
        <v>0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12.5</v>
      </c>
      <c r="D22" s="40">
        <f t="shared" si="0"/>
        <v>11.904761904761903</v>
      </c>
      <c r="E22" s="41">
        <v>90</v>
      </c>
      <c r="F22" s="40">
        <f t="shared" si="1"/>
        <v>11.25</v>
      </c>
      <c r="G22" s="42">
        <v>105</v>
      </c>
      <c r="H22" s="43">
        <v>11.38</v>
      </c>
      <c r="I22" s="44">
        <f t="shared" si="2"/>
        <v>10.838095238095239</v>
      </c>
      <c r="J22" s="56">
        <v>90</v>
      </c>
      <c r="K22" s="40">
        <f t="shared" si="3"/>
        <v>10.242000000000001</v>
      </c>
      <c r="L22" s="42">
        <v>105</v>
      </c>
      <c r="M22" s="46">
        <f>RANK(I22,I6:I23)</f>
        <v>13</v>
      </c>
      <c r="N22" s="47">
        <v>45</v>
      </c>
      <c r="O22" s="62" t="s">
        <v>38</v>
      </c>
      <c r="P22" s="49">
        <v>179</v>
      </c>
      <c r="Q22" s="49">
        <v>3</v>
      </c>
      <c r="R22" s="49">
        <v>0</v>
      </c>
      <c r="S22" s="49">
        <v>0</v>
      </c>
      <c r="T22" s="50">
        <v>99</v>
      </c>
      <c r="U22" s="50">
        <v>0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9</v>
      </c>
      <c r="D23" s="40">
        <f t="shared" si="0"/>
        <v>9.4736842105263168</v>
      </c>
      <c r="E23" s="41">
        <v>94</v>
      </c>
      <c r="F23" s="40">
        <f t="shared" si="1"/>
        <v>8.4600000000000009</v>
      </c>
      <c r="G23" s="42">
        <v>95</v>
      </c>
      <c r="H23" s="43">
        <v>8.1</v>
      </c>
      <c r="I23" s="44">
        <f t="shared" si="2"/>
        <v>8.4375</v>
      </c>
      <c r="J23" s="56">
        <v>94</v>
      </c>
      <c r="K23" s="40">
        <f t="shared" si="3"/>
        <v>7.6139999999999999</v>
      </c>
      <c r="L23" s="42">
        <v>96</v>
      </c>
      <c r="M23" s="46">
        <f>RANK(I23,I6:I23)</f>
        <v>18</v>
      </c>
      <c r="N23" s="47">
        <v>158</v>
      </c>
      <c r="O23" s="48" t="s">
        <v>38</v>
      </c>
      <c r="P23" s="49">
        <v>67</v>
      </c>
      <c r="Q23" s="49">
        <v>0</v>
      </c>
      <c r="R23" s="49">
        <v>0</v>
      </c>
      <c r="S23" s="49">
        <v>0</v>
      </c>
      <c r="T23" s="50">
        <v>37</v>
      </c>
      <c r="U23" s="50">
        <v>0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935.15</v>
      </c>
      <c r="D24" s="40">
        <f t="shared" si="0"/>
        <v>12.873761013215859</v>
      </c>
      <c r="E24" s="41">
        <f>F24/C24*100</f>
        <v>92.581040474790115</v>
      </c>
      <c r="F24" s="40">
        <f>SUM(F6:F23)</f>
        <v>865.77159999999981</v>
      </c>
      <c r="G24" s="65">
        <f>SUM(G6:G23)</f>
        <v>7264</v>
      </c>
      <c r="H24" s="44">
        <f>SUM(H6:H23)</f>
        <v>974.30000000000018</v>
      </c>
      <c r="I24" s="44">
        <f t="shared" si="2"/>
        <v>13.250373997008028</v>
      </c>
      <c r="J24" s="45">
        <f>K24/H24*100</f>
        <v>92.313671353792444</v>
      </c>
      <c r="K24" s="40">
        <f>SUM(K6:K23)</f>
        <v>899.41210000000001</v>
      </c>
      <c r="L24" s="66">
        <f>SUM(L6:L23)</f>
        <v>7353</v>
      </c>
      <c r="M24" s="37"/>
      <c r="N24" s="67">
        <f>SUM(N6:N23)</f>
        <v>15207</v>
      </c>
      <c r="O24" s="68"/>
      <c r="P24" s="49">
        <f t="shared" ref="P24:W24" si="4">SUM(P6:P23)</f>
        <v>5764</v>
      </c>
      <c r="Q24" s="49">
        <f t="shared" si="4"/>
        <v>84</v>
      </c>
      <c r="R24" s="49">
        <f t="shared" si="4"/>
        <v>1822</v>
      </c>
      <c r="S24" s="49">
        <f t="shared" si="4"/>
        <v>4</v>
      </c>
      <c r="T24" s="49">
        <f t="shared" si="4"/>
        <v>6137</v>
      </c>
      <c r="U24" s="49">
        <f t="shared" si="4"/>
        <v>96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7264</v>
      </c>
      <c r="AG24" s="69">
        <f>L24</f>
        <v>7353</v>
      </c>
    </row>
    <row r="25" spans="1:33" ht="34.799999999999997" customHeight="1" x14ac:dyDescent="0.35">
      <c r="A25" s="37"/>
      <c r="B25" s="70" t="s">
        <v>58</v>
      </c>
      <c r="C25" s="64">
        <v>130.6</v>
      </c>
      <c r="D25" s="40">
        <v>12.194211017740429</v>
      </c>
      <c r="E25" s="71"/>
      <c r="F25" s="71"/>
      <c r="G25" s="72">
        <v>1071</v>
      </c>
      <c r="H25" s="73">
        <v>129.60000000000002</v>
      </c>
      <c r="I25" s="44">
        <v>10.579591836734696</v>
      </c>
      <c r="J25" s="74"/>
      <c r="K25" s="74"/>
      <c r="L25" s="75">
        <v>1225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f>[1]КФХ!F30</f>
        <v>1071</v>
      </c>
      <c r="W25" s="37">
        <f>[1]КФХ!I30</f>
        <v>1225</v>
      </c>
      <c r="Y25" t="s">
        <v>59</v>
      </c>
      <c r="AF25" s="69">
        <f>[1]КФХ!F30</f>
        <v>1071</v>
      </c>
      <c r="AG25">
        <f>[1]КФХ!I30</f>
        <v>1225</v>
      </c>
    </row>
    <row r="26" spans="1:33" ht="33.75" customHeight="1" x14ac:dyDescent="0.35">
      <c r="A26" s="37"/>
      <c r="B26" s="79" t="s">
        <v>60</v>
      </c>
      <c r="C26" s="64">
        <f>SUM(C24:C25)</f>
        <v>1065.75</v>
      </c>
      <c r="D26" s="40">
        <f t="shared" si="0"/>
        <v>12.786442711457708</v>
      </c>
      <c r="E26" s="71"/>
      <c r="F26" s="71"/>
      <c r="G26" s="72">
        <f>SUM(G24:G25)</f>
        <v>8335</v>
      </c>
      <c r="H26" s="44">
        <f>SUM(H24:H25)</f>
        <v>1103.9000000000001</v>
      </c>
      <c r="I26" s="44">
        <f t="shared" si="2"/>
        <v>12.868967125204012</v>
      </c>
      <c r="J26" s="74"/>
      <c r="K26" s="74"/>
      <c r="L26" s="80">
        <f>SUM(L24:L25)</f>
        <v>8578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8347</v>
      </c>
      <c r="W26" s="37">
        <f>SUM(W24:W25)</f>
        <v>8575</v>
      </c>
      <c r="Y26" t="s">
        <v>61</v>
      </c>
      <c r="AF26" s="69"/>
      <c r="AG26">
        <v>2004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8335</v>
      </c>
      <c r="AG27" s="86">
        <f>SUM(AG24:AG26)</f>
        <v>10582</v>
      </c>
    </row>
    <row r="28" spans="1:33" x14ac:dyDescent="0.35">
      <c r="V28" s="37">
        <f>SUM(V26:V27)</f>
        <v>10482</v>
      </c>
      <c r="W28" s="37">
        <f>SUM(W26:W27)</f>
        <v>10650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2016-11-07T05:46:00Z</dcterms:created>
  <dcterms:modified xsi:type="dcterms:W3CDTF">2016-11-07T05:46:29Z</dcterms:modified>
</cp:coreProperties>
</file>