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'молоко'!$A$1:$U$26</definedName>
  </definedNames>
  <calcPr fullCalcOnLoad="1"/>
</workbook>
</file>

<file path=xl/sharedStrings.xml><?xml version="1.0" encoding="utf-8"?>
<sst xmlns="http://schemas.openxmlformats.org/spreadsheetml/2006/main" count="94" uniqueCount="66">
  <si>
    <t>Оперативные сведения по надою молока на 28 марта 2016 года</t>
  </si>
  <si>
    <t>№№</t>
  </si>
  <si>
    <t>Наименование хозяйства</t>
  </si>
  <si>
    <t>2015 год</t>
  </si>
  <si>
    <t>2016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</si>
  <si>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</si>
  <si>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</si>
  <si>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</si>
  <si>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</si>
  <si>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</si>
  <si>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</si>
  <si>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</si>
  <si>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</si>
  <si>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</si>
  <si>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</si>
  <si>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</si>
  <si>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</si>
  <si>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</si>
  <si>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</si>
  <si>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</si>
  <si>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</si>
  <si>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</si>
  <si>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</si>
  <si>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</si>
  <si>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</si>
  <si>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люцерна+клевер</t>
  </si>
  <si>
    <t>мн. Травы</t>
  </si>
  <si>
    <t>СПК к-з Победа</t>
  </si>
  <si>
    <t>вика+овес</t>
  </si>
  <si>
    <t>просо</t>
  </si>
  <si>
    <t>СПК Держава</t>
  </si>
  <si>
    <t xml:space="preserve">суданская </t>
  </si>
  <si>
    <t>СПК к-з Трактор</t>
  </si>
  <si>
    <t>ячмень+козлятник</t>
  </si>
  <si>
    <t>СПК Югдон</t>
  </si>
  <si>
    <t>мн.травы</t>
  </si>
  <si>
    <t>СПК к-з Заря</t>
  </si>
  <si>
    <t>суданка+горох</t>
  </si>
  <si>
    <t>силос+просо+рапс</t>
  </si>
  <si>
    <t>люцерна</t>
  </si>
  <si>
    <t>ООО Исток</t>
  </si>
  <si>
    <t>одн, смес зерновых</t>
  </si>
  <si>
    <t>СПК к-з Кр.Октябрь</t>
  </si>
  <si>
    <t>суд.трава</t>
  </si>
  <si>
    <t>ООО Какси</t>
  </si>
  <si>
    <t>СПК Луч</t>
  </si>
  <si>
    <t>зерносмесь</t>
  </si>
  <si>
    <t>суданка</t>
  </si>
  <si>
    <t>ООО Туташево</t>
  </si>
  <si>
    <t>ООО Дружба</t>
  </si>
  <si>
    <t>рапс</t>
  </si>
  <si>
    <t>мн травы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</si>
  <si>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</si>
  <si>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</si>
  <si>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</si>
  <si>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</si>
  <si>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</si>
  <si>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</si>
  <si>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2015 г  7247 гол)</t>
  </si>
  <si>
    <t>СП</t>
  </si>
  <si>
    <t>КФХ (2015 г -поголовье 1318 гол)</t>
  </si>
  <si>
    <t>КФХ</t>
  </si>
  <si>
    <t>ВСЕГО ПО РАЙОНУ (поголовье 2015 г -8565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</si>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</sst>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name val="Baskerville Old Face"/>
      <family val="1"/>
    </font>
    <font>
      <sz val="12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Cambria"/>
      <family val="1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Narrow"/>
      <family val="2"/>
    </font>
    <font>
      <b/>
      <i/>
      <sz val="14"/>
      <color indexed="9"/>
      <name val="Arial Cyr"/>
      <family val="0"/>
    </font>
    <font>
      <sz val="16"/>
      <name val="Arial Cyr"/>
      <family val="0"/>
    </font>
    <font>
      <sz val="16"/>
      <color indexed="9"/>
      <name val="Arial Cyr"/>
      <family val="0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0"/>
      <name val="Arial Cyr"/>
      <family val="0"/>
    </font>
    <font>
      <sz val="16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textRotation="180"/>
    </xf>
    <xf numFmtId="0" fontId="21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textRotation="180"/>
    </xf>
    <xf numFmtId="0" fontId="21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textRotation="180"/>
    </xf>
    <xf numFmtId="0" fontId="21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2" fontId="20" fillId="33" borderId="13" xfId="0" applyNumberFormat="1" applyFont="1" applyFill="1" applyBorder="1" applyAlignment="1">
      <alignment horizontal="center"/>
    </xf>
    <xf numFmtId="164" fontId="20" fillId="33" borderId="10" xfId="0" applyNumberFormat="1" applyFont="1" applyFill="1" applyBorder="1" applyAlignment="1">
      <alignment horizontal="center"/>
    </xf>
    <xf numFmtId="3" fontId="20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2" fillId="33" borderId="10" xfId="0" applyFont="1" applyFill="1" applyBorder="1" applyAlignment="1">
      <alignment/>
    </xf>
    <xf numFmtId="0" fontId="28" fillId="33" borderId="10" xfId="0" applyFont="1" applyFill="1" applyBorder="1" applyAlignment="1">
      <alignment wrapText="1"/>
    </xf>
    <xf numFmtId="164" fontId="20" fillId="33" borderId="13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center"/>
    </xf>
    <xf numFmtId="1" fontId="51" fillId="33" borderId="0" xfId="0" applyNumberFormat="1" applyFont="1" applyFill="1" applyBorder="1" applyAlignment="1">
      <alignment horizontal="center"/>
    </xf>
    <xf numFmtId="164" fontId="24" fillId="33" borderId="21" xfId="0" applyNumberFormat="1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3" fillId="33" borderId="10" xfId="0" applyFont="1" applyFill="1" applyBorder="1" applyAlignment="1">
      <alignment wrapText="1"/>
    </xf>
    <xf numFmtId="1" fontId="52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2012 посев"/>
      <sheetName val="растениеводство (2014)"/>
      <sheetName val="овощи2013"/>
      <sheetName val="солома"/>
      <sheetName val="Раст Посев"/>
      <sheetName val="ТРАФ"/>
      <sheetName val="овощи"/>
      <sheetName val="культуры"/>
      <sheetName val="картофель, овощи"/>
      <sheetName val="УБОРКА"/>
      <sheetName val="КФХ"/>
      <sheetName val="осем"/>
      <sheetName val="молоко"/>
      <sheetName val="пофермам март"/>
      <sheetName val="органика"/>
      <sheetName val="удоб (под посев 2016)"/>
      <sheetName val="удоб (под посев 2015)"/>
      <sheetName val="удоб2014"/>
      <sheetName val="Лист2"/>
      <sheetName val="Лист3"/>
      <sheetName val="Лист4"/>
    </sheetNames>
    <sheetDataSet>
      <sheetData sheetId="11">
        <row r="33">
          <cell r="F33">
            <v>1318</v>
          </cell>
          <cell r="I33">
            <v>1108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28"/>
  <sheetViews>
    <sheetView tabSelected="1" view="pageBreakPreview" zoomScale="60" zoomScaleNormal="5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5" sqref="M25"/>
    </sheetView>
  </sheetViews>
  <sheetFormatPr defaultColWidth="9.00390625" defaultRowHeight="12.75"/>
  <cols>
    <col min="1" max="1" width="4.875" style="1" customWidth="1"/>
    <col min="2" max="2" width="28.875" style="78" customWidth="1"/>
    <col min="3" max="3" width="10.50390625" style="79" customWidth="1"/>
    <col min="4" max="4" width="7.125" style="79" customWidth="1"/>
    <col min="5" max="5" width="7.625" style="79" customWidth="1"/>
    <col min="6" max="6" width="10.00390625" style="79" customWidth="1"/>
    <col min="7" max="7" width="7.125" style="79" customWidth="1"/>
    <col min="8" max="8" width="12.125" style="80" customWidth="1"/>
    <col min="9" max="9" width="8.375" style="81" customWidth="1"/>
    <col min="10" max="10" width="7.50390625" style="81" customWidth="1"/>
    <col min="11" max="11" width="10.00390625" style="81" customWidth="1"/>
    <col min="12" max="12" width="7.25390625" style="81" customWidth="1"/>
    <col min="13" max="13" width="4.50390625" style="1" customWidth="1"/>
    <col min="14" max="14" width="9.125" style="1" hidden="1" customWidth="1"/>
    <col min="15" max="15" width="8.875" style="1" hidden="1" customWidth="1"/>
    <col min="16" max="16" width="7.375" style="1" customWidth="1"/>
    <col min="17" max="17" width="7.25390625" style="1" customWidth="1"/>
    <col min="18" max="18" width="6.50390625" style="1" customWidth="1"/>
    <col min="19" max="19" width="6.75390625" style="1" customWidth="1"/>
    <col min="20" max="21" width="7.50390625" style="3" customWidth="1"/>
    <col min="22" max="23" width="8.875" style="1" hidden="1" customWidth="1"/>
    <col min="24" max="24" width="8.875" style="3" hidden="1" customWidth="1"/>
    <col min="25" max="29" width="0" style="0" hidden="1" customWidth="1"/>
  </cols>
  <sheetData>
    <row r="1" spans="2:18" ht="4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4" s="20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24" s="20" customFormat="1" ht="15.75" customHeight="1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24" s="20" customFormat="1" ht="29.25" customHeight="1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>
      <c r="A6" s="37">
        <v>1</v>
      </c>
      <c r="B6" s="38" t="s">
        <v>21</v>
      </c>
      <c r="C6" s="39">
        <v>198.15</v>
      </c>
      <c r="D6" s="40">
        <f>C6/G6*100</f>
        <v>16.5125</v>
      </c>
      <c r="E6" s="41">
        <v>95</v>
      </c>
      <c r="F6" s="40">
        <f>C6*E6/100</f>
        <v>188.2425</v>
      </c>
      <c r="G6" s="42">
        <v>1200</v>
      </c>
      <c r="H6" s="43">
        <v>204.49</v>
      </c>
      <c r="I6" s="44">
        <f>H6/L6*100</f>
        <v>16.625203252032524</v>
      </c>
      <c r="J6" s="45">
        <v>94.18</v>
      </c>
      <c r="K6" s="40">
        <f aca="true" t="shared" si="0" ref="K6:K23">H6*J6/100</f>
        <v>192.588682</v>
      </c>
      <c r="L6" s="42">
        <v>1230</v>
      </c>
      <c r="M6" s="46">
        <f>RANK(I6,I6:I23)</f>
        <v>6</v>
      </c>
      <c r="N6" s="47">
        <v>3870</v>
      </c>
      <c r="O6" s="48"/>
      <c r="P6" s="49">
        <v>301</v>
      </c>
      <c r="Q6" s="49">
        <v>76</v>
      </c>
      <c r="R6" s="49">
        <v>45</v>
      </c>
      <c r="S6" s="49">
        <v>0</v>
      </c>
      <c r="T6" s="50">
        <v>201</v>
      </c>
      <c r="U6" s="50">
        <v>64</v>
      </c>
      <c r="V6" s="37">
        <v>1200</v>
      </c>
      <c r="W6" s="37">
        <v>1230</v>
      </c>
      <c r="X6" s="3"/>
      <c r="Y6" s="51" t="s">
        <v>22</v>
      </c>
      <c r="AD6" s="52"/>
    </row>
    <row r="7" spans="1:30" ht="45" customHeight="1">
      <c r="A7" s="37">
        <v>2</v>
      </c>
      <c r="B7" s="38" t="s">
        <v>23</v>
      </c>
      <c r="C7" s="39">
        <v>89.18</v>
      </c>
      <c r="D7" s="40">
        <f aca="true" t="shared" si="1" ref="D7:D26">C7/G7*100</f>
        <v>13.86936236391913</v>
      </c>
      <c r="E7" s="41">
        <v>94</v>
      </c>
      <c r="F7" s="40">
        <f aca="true" t="shared" si="2" ref="F7:F23">C7*E7/100</f>
        <v>83.8292</v>
      </c>
      <c r="G7" s="42">
        <v>643</v>
      </c>
      <c r="H7" s="43">
        <v>90.2</v>
      </c>
      <c r="I7" s="44">
        <f aca="true" t="shared" si="3" ref="I7:I26">H7/L7*100</f>
        <v>13.98449612403101</v>
      </c>
      <c r="J7" s="45">
        <v>89.74</v>
      </c>
      <c r="K7" s="40">
        <f t="shared" si="0"/>
        <v>80.94548</v>
      </c>
      <c r="L7" s="42">
        <v>645</v>
      </c>
      <c r="M7" s="46">
        <f>RANK(I7,I6:I23)</f>
        <v>15</v>
      </c>
      <c r="N7" s="47">
        <v>2010</v>
      </c>
      <c r="O7" s="48"/>
      <c r="P7" s="49">
        <v>200</v>
      </c>
      <c r="Q7" s="49">
        <v>50</v>
      </c>
      <c r="R7" s="49">
        <v>41</v>
      </c>
      <c r="S7" s="49">
        <v>1</v>
      </c>
      <c r="T7" s="50">
        <v>147</v>
      </c>
      <c r="U7" s="50">
        <v>45</v>
      </c>
      <c r="V7" s="37">
        <v>643</v>
      </c>
      <c r="W7" s="37">
        <v>645</v>
      </c>
      <c r="AD7" s="53"/>
    </row>
    <row r="8" spans="1:30" s="59" customFormat="1" ht="45" customHeight="1">
      <c r="A8" s="54">
        <v>3</v>
      </c>
      <c r="B8" s="55" t="s">
        <v>24</v>
      </c>
      <c r="C8" s="39">
        <v>144</v>
      </c>
      <c r="D8" s="40">
        <f t="shared" si="1"/>
        <v>18</v>
      </c>
      <c r="E8" s="41">
        <v>96</v>
      </c>
      <c r="F8" s="40">
        <f t="shared" si="2"/>
        <v>138.24</v>
      </c>
      <c r="G8" s="42">
        <v>800</v>
      </c>
      <c r="H8" s="43">
        <v>155.2</v>
      </c>
      <c r="I8" s="44">
        <f t="shared" si="3"/>
        <v>19.4</v>
      </c>
      <c r="J8" s="56">
        <v>96</v>
      </c>
      <c r="K8" s="40">
        <f t="shared" si="0"/>
        <v>148.992</v>
      </c>
      <c r="L8" s="42">
        <v>800</v>
      </c>
      <c r="M8" s="46">
        <f>RANK(I8,I6:I23)</f>
        <v>4</v>
      </c>
      <c r="N8" s="47">
        <v>2320</v>
      </c>
      <c r="O8" s="57" t="s">
        <v>25</v>
      </c>
      <c r="P8" s="49">
        <v>181</v>
      </c>
      <c r="Q8" s="49">
        <v>41</v>
      </c>
      <c r="R8" s="49">
        <v>42</v>
      </c>
      <c r="S8" s="49">
        <v>10</v>
      </c>
      <c r="T8" s="50">
        <v>279</v>
      </c>
      <c r="U8" s="50">
        <v>60</v>
      </c>
      <c r="V8" s="54">
        <v>800</v>
      </c>
      <c r="W8" s="54">
        <v>800</v>
      </c>
      <c r="X8" s="58"/>
      <c r="Y8" s="58" t="s">
        <v>26</v>
      </c>
      <c r="AD8" s="60"/>
    </row>
    <row r="9" spans="1:25" ht="45" customHeight="1">
      <c r="A9" s="37">
        <v>4</v>
      </c>
      <c r="B9" s="61" t="s">
        <v>27</v>
      </c>
      <c r="C9" s="39">
        <v>42.12</v>
      </c>
      <c r="D9" s="40">
        <f t="shared" si="1"/>
        <v>16.517647058823528</v>
      </c>
      <c r="E9" s="41">
        <v>93</v>
      </c>
      <c r="F9" s="40">
        <f t="shared" si="2"/>
        <v>39.1716</v>
      </c>
      <c r="G9" s="42">
        <v>255</v>
      </c>
      <c r="H9" s="43">
        <v>50.53</v>
      </c>
      <c r="I9" s="44">
        <f t="shared" si="3"/>
        <v>19.815686274509805</v>
      </c>
      <c r="J9" s="45">
        <v>94</v>
      </c>
      <c r="K9" s="40">
        <f t="shared" si="0"/>
        <v>47.4982</v>
      </c>
      <c r="L9" s="42">
        <v>255</v>
      </c>
      <c r="M9" s="46">
        <f>RANK(I9,I6:I23)</f>
        <v>3</v>
      </c>
      <c r="N9" s="47">
        <v>1150</v>
      </c>
      <c r="O9" s="57" t="s">
        <v>28</v>
      </c>
      <c r="P9" s="49">
        <v>85</v>
      </c>
      <c r="Q9" s="49">
        <v>18</v>
      </c>
      <c r="R9" s="49">
        <v>13</v>
      </c>
      <c r="S9" s="49">
        <v>0</v>
      </c>
      <c r="T9" s="50">
        <v>77</v>
      </c>
      <c r="U9" s="50">
        <v>22</v>
      </c>
      <c r="V9" s="37">
        <v>255</v>
      </c>
      <c r="W9" s="37">
        <v>255</v>
      </c>
      <c r="Y9" t="s">
        <v>29</v>
      </c>
    </row>
    <row r="10" spans="1:26" s="59" customFormat="1" ht="45" customHeight="1">
      <c r="A10" s="54">
        <v>5</v>
      </c>
      <c r="B10" s="55" t="s">
        <v>30</v>
      </c>
      <c r="C10" s="39">
        <v>68.85</v>
      </c>
      <c r="D10" s="40">
        <f t="shared" si="1"/>
        <v>15.299999999999999</v>
      </c>
      <c r="E10" s="41">
        <v>90</v>
      </c>
      <c r="F10" s="40">
        <f t="shared" si="2"/>
        <v>61.96499999999999</v>
      </c>
      <c r="G10" s="42">
        <v>450</v>
      </c>
      <c r="H10" s="43">
        <v>72.45</v>
      </c>
      <c r="I10" s="44">
        <f t="shared" si="3"/>
        <v>16.1</v>
      </c>
      <c r="J10" s="56">
        <v>94</v>
      </c>
      <c r="K10" s="40">
        <f t="shared" si="0"/>
        <v>68.10300000000001</v>
      </c>
      <c r="L10" s="42">
        <v>450</v>
      </c>
      <c r="M10" s="46">
        <f>RANK(I10,I6:I23)</f>
        <v>9</v>
      </c>
      <c r="N10" s="47">
        <v>2876</v>
      </c>
      <c r="O10" s="57" t="s">
        <v>29</v>
      </c>
      <c r="P10" s="49">
        <v>98</v>
      </c>
      <c r="Q10" s="49">
        <v>22</v>
      </c>
      <c r="R10" s="49">
        <v>65</v>
      </c>
      <c r="S10" s="49">
        <v>13</v>
      </c>
      <c r="T10" s="50">
        <v>158</v>
      </c>
      <c r="U10" s="50">
        <v>37</v>
      </c>
      <c r="V10" s="54">
        <v>450</v>
      </c>
      <c r="W10" s="54">
        <v>450</v>
      </c>
      <c r="X10" s="58"/>
      <c r="Y10" s="59" t="s">
        <v>29</v>
      </c>
      <c r="Z10" s="59" t="s">
        <v>31</v>
      </c>
    </row>
    <row r="11" spans="1:26" s="59" customFormat="1" ht="45" customHeight="1">
      <c r="A11" s="54">
        <v>6</v>
      </c>
      <c r="B11" s="55" t="s">
        <v>32</v>
      </c>
      <c r="C11" s="39">
        <v>53.5</v>
      </c>
      <c r="D11" s="40">
        <f t="shared" si="1"/>
        <v>16.46153846153846</v>
      </c>
      <c r="E11" s="41">
        <v>91</v>
      </c>
      <c r="F11" s="40">
        <f t="shared" si="2"/>
        <v>48.685</v>
      </c>
      <c r="G11" s="42">
        <v>325</v>
      </c>
      <c r="H11" s="43">
        <v>59</v>
      </c>
      <c r="I11" s="44">
        <f t="shared" si="3"/>
        <v>16.480446927374302</v>
      </c>
      <c r="J11" s="45">
        <v>90</v>
      </c>
      <c r="K11" s="40">
        <f t="shared" si="0"/>
        <v>53.1</v>
      </c>
      <c r="L11" s="42">
        <v>358</v>
      </c>
      <c r="M11" s="46">
        <f>RANK(I11,I6:I23)</f>
        <v>8</v>
      </c>
      <c r="N11" s="47">
        <v>1780</v>
      </c>
      <c r="O11" s="57" t="s">
        <v>33</v>
      </c>
      <c r="P11" s="49">
        <v>94</v>
      </c>
      <c r="Q11" s="49">
        <v>37</v>
      </c>
      <c r="R11" s="49">
        <v>29</v>
      </c>
      <c r="S11" s="49">
        <v>10</v>
      </c>
      <c r="T11" s="50">
        <v>60</v>
      </c>
      <c r="U11" s="50">
        <v>20</v>
      </c>
      <c r="V11" s="54">
        <v>325</v>
      </c>
      <c r="W11" s="54">
        <v>358</v>
      </c>
      <c r="X11" s="58"/>
      <c r="Y11" s="59" t="s">
        <v>29</v>
      </c>
      <c r="Z11" s="59" t="s">
        <v>31</v>
      </c>
    </row>
    <row r="12" spans="1:25" s="59" customFormat="1" ht="45" customHeight="1">
      <c r="A12" s="54">
        <v>7</v>
      </c>
      <c r="B12" s="55" t="s">
        <v>34</v>
      </c>
      <c r="C12" s="39">
        <v>38.6</v>
      </c>
      <c r="D12" s="40">
        <f t="shared" si="1"/>
        <v>17.46606334841629</v>
      </c>
      <c r="E12" s="41">
        <v>93</v>
      </c>
      <c r="F12" s="40">
        <f t="shared" si="2"/>
        <v>35.898</v>
      </c>
      <c r="G12" s="42">
        <v>221</v>
      </c>
      <c r="H12" s="43">
        <v>52.2</v>
      </c>
      <c r="I12" s="44">
        <f>H12/L12*100</f>
        <v>23.200000000000003</v>
      </c>
      <c r="J12" s="56">
        <v>94</v>
      </c>
      <c r="K12" s="40">
        <f t="shared" si="0"/>
        <v>49.068000000000005</v>
      </c>
      <c r="L12" s="42">
        <v>225</v>
      </c>
      <c r="M12" s="46">
        <f>RANK(I12,I6:I23)</f>
        <v>1</v>
      </c>
      <c r="N12" s="47">
        <v>1328</v>
      </c>
      <c r="O12" s="57" t="s">
        <v>22</v>
      </c>
      <c r="P12" s="49">
        <v>63</v>
      </c>
      <c r="Q12" s="49">
        <v>18</v>
      </c>
      <c r="R12" s="49">
        <v>7</v>
      </c>
      <c r="S12" s="49">
        <v>0</v>
      </c>
      <c r="T12" s="50">
        <v>84</v>
      </c>
      <c r="U12" s="50">
        <v>23</v>
      </c>
      <c r="V12" s="54">
        <v>221</v>
      </c>
      <c r="W12" s="54">
        <v>225</v>
      </c>
      <c r="X12" s="58"/>
      <c r="Y12" s="59" t="s">
        <v>35</v>
      </c>
    </row>
    <row r="13" spans="1:26" ht="45" customHeight="1">
      <c r="A13" s="37">
        <v>8</v>
      </c>
      <c r="B13" s="55" t="s">
        <v>36</v>
      </c>
      <c r="C13" s="39">
        <v>112.89</v>
      </c>
      <c r="D13" s="40">
        <f t="shared" si="1"/>
        <v>16.127142857142857</v>
      </c>
      <c r="E13" s="41">
        <v>99</v>
      </c>
      <c r="F13" s="40">
        <f t="shared" si="2"/>
        <v>111.7611</v>
      </c>
      <c r="G13" s="42">
        <v>700</v>
      </c>
      <c r="H13" s="43">
        <v>115.58</v>
      </c>
      <c r="I13" s="44">
        <f t="shared" si="3"/>
        <v>16.51142857142857</v>
      </c>
      <c r="J13" s="56">
        <v>91</v>
      </c>
      <c r="K13" s="40">
        <f t="shared" si="0"/>
        <v>105.1778</v>
      </c>
      <c r="L13" s="42">
        <v>700</v>
      </c>
      <c r="M13" s="46">
        <f>RANK(I13,I6:I23)</f>
        <v>7</v>
      </c>
      <c r="N13" s="47">
        <v>3800</v>
      </c>
      <c r="O13" s="57" t="s">
        <v>37</v>
      </c>
      <c r="P13" s="49">
        <v>222</v>
      </c>
      <c r="Q13" s="49">
        <v>21</v>
      </c>
      <c r="R13" s="49">
        <v>48</v>
      </c>
      <c r="S13" s="49">
        <v>14</v>
      </c>
      <c r="T13" s="50">
        <v>393</v>
      </c>
      <c r="U13" s="50">
        <v>32</v>
      </c>
      <c r="V13" s="37">
        <v>700</v>
      </c>
      <c r="W13" s="37">
        <v>700</v>
      </c>
      <c r="Y13" t="s">
        <v>38</v>
      </c>
      <c r="Z13" t="s">
        <v>39</v>
      </c>
    </row>
    <row r="14" spans="1:25" s="59" customFormat="1" ht="45" customHeight="1">
      <c r="A14" s="54">
        <v>9</v>
      </c>
      <c r="B14" s="55" t="s">
        <v>40</v>
      </c>
      <c r="C14" s="39">
        <v>37.7</v>
      </c>
      <c r="D14" s="40">
        <f t="shared" si="1"/>
        <v>13</v>
      </c>
      <c r="E14" s="41">
        <v>82</v>
      </c>
      <c r="F14" s="40">
        <f t="shared" si="2"/>
        <v>30.914</v>
      </c>
      <c r="G14" s="42">
        <v>290</v>
      </c>
      <c r="H14" s="43">
        <v>36</v>
      </c>
      <c r="I14" s="44">
        <f t="shared" si="3"/>
        <v>14.399999999999999</v>
      </c>
      <c r="J14" s="56">
        <v>88</v>
      </c>
      <c r="K14" s="40">
        <f t="shared" si="0"/>
        <v>31.68</v>
      </c>
      <c r="L14" s="42">
        <v>250</v>
      </c>
      <c r="M14" s="46">
        <f>RANK(I14,I6:I23)</f>
        <v>13</v>
      </c>
      <c r="N14" s="47">
        <v>1610</v>
      </c>
      <c r="O14" s="48" t="s">
        <v>39</v>
      </c>
      <c r="P14" s="49">
        <v>64</v>
      </c>
      <c r="Q14" s="49">
        <v>30</v>
      </c>
      <c r="R14" s="49">
        <v>3</v>
      </c>
      <c r="S14" s="49">
        <v>0</v>
      </c>
      <c r="T14" s="50">
        <v>63</v>
      </c>
      <c r="U14" s="50">
        <v>19</v>
      </c>
      <c r="V14" s="54">
        <v>290</v>
      </c>
      <c r="W14" s="54">
        <v>250</v>
      </c>
      <c r="X14" s="58"/>
      <c r="Y14" s="59" t="s">
        <v>41</v>
      </c>
    </row>
    <row r="15" spans="1:25" s="59" customFormat="1" ht="45" customHeight="1">
      <c r="A15" s="54">
        <v>10</v>
      </c>
      <c r="B15" s="55" t="s">
        <v>42</v>
      </c>
      <c r="C15" s="39">
        <v>44</v>
      </c>
      <c r="D15" s="40">
        <f t="shared" si="1"/>
        <v>15.714285714285714</v>
      </c>
      <c r="E15" s="41">
        <v>94</v>
      </c>
      <c r="F15" s="40">
        <f t="shared" si="2"/>
        <v>41.36</v>
      </c>
      <c r="G15" s="42">
        <v>280</v>
      </c>
      <c r="H15" s="43">
        <v>43</v>
      </c>
      <c r="I15" s="44">
        <f t="shared" si="3"/>
        <v>14.333333333333334</v>
      </c>
      <c r="J15" s="56">
        <v>94</v>
      </c>
      <c r="K15" s="40">
        <f t="shared" si="0"/>
        <v>40.42</v>
      </c>
      <c r="L15" s="42">
        <v>300</v>
      </c>
      <c r="M15" s="46">
        <f>RANK(I15,I6:I23)</f>
        <v>14</v>
      </c>
      <c r="N15" s="47">
        <v>1610</v>
      </c>
      <c r="O15" s="57" t="s">
        <v>43</v>
      </c>
      <c r="P15" s="49">
        <v>55</v>
      </c>
      <c r="Q15" s="49">
        <v>18</v>
      </c>
      <c r="R15" s="49">
        <v>15</v>
      </c>
      <c r="S15" s="49">
        <v>5</v>
      </c>
      <c r="T15" s="50">
        <v>145</v>
      </c>
      <c r="U15" s="50">
        <v>24</v>
      </c>
      <c r="V15" s="54">
        <v>280</v>
      </c>
      <c r="W15" s="54">
        <v>300</v>
      </c>
      <c r="X15" s="58"/>
      <c r="Y15" s="59" t="s">
        <v>43</v>
      </c>
    </row>
    <row r="16" spans="1:25" s="59" customFormat="1" ht="45" customHeight="1">
      <c r="A16" s="54">
        <v>11</v>
      </c>
      <c r="B16" s="55" t="s">
        <v>44</v>
      </c>
      <c r="C16" s="39">
        <v>64.68</v>
      </c>
      <c r="D16" s="40">
        <f t="shared" si="1"/>
        <v>14.834862385321102</v>
      </c>
      <c r="E16" s="41">
        <v>90</v>
      </c>
      <c r="F16" s="40">
        <f t="shared" si="2"/>
        <v>58.21200000000001</v>
      </c>
      <c r="G16" s="42">
        <v>436</v>
      </c>
      <c r="H16" s="43">
        <v>71.98</v>
      </c>
      <c r="I16" s="44">
        <f t="shared" si="3"/>
        <v>15.647826086956524</v>
      </c>
      <c r="J16" s="56">
        <v>95</v>
      </c>
      <c r="K16" s="40">
        <f t="shared" si="0"/>
        <v>68.381</v>
      </c>
      <c r="L16" s="42">
        <v>460</v>
      </c>
      <c r="M16" s="46">
        <f>RANK(I16,I6:I23)</f>
        <v>11</v>
      </c>
      <c r="N16" s="47">
        <v>1280</v>
      </c>
      <c r="O16" s="48" t="s">
        <v>39</v>
      </c>
      <c r="P16" s="49">
        <v>210</v>
      </c>
      <c r="Q16" s="49">
        <v>44</v>
      </c>
      <c r="R16" s="49">
        <v>18</v>
      </c>
      <c r="S16" s="49">
        <v>6</v>
      </c>
      <c r="T16" s="50">
        <v>101</v>
      </c>
      <c r="U16" s="50">
        <v>40</v>
      </c>
      <c r="V16" s="54">
        <v>436</v>
      </c>
      <c r="W16" s="54">
        <v>460</v>
      </c>
      <c r="X16" s="58"/>
      <c r="Y16" s="59" t="s">
        <v>39</v>
      </c>
    </row>
    <row r="17" spans="1:26" s="59" customFormat="1" ht="45" customHeight="1">
      <c r="A17" s="54">
        <v>12</v>
      </c>
      <c r="B17" s="55" t="s">
        <v>45</v>
      </c>
      <c r="C17" s="39">
        <v>91.08</v>
      </c>
      <c r="D17" s="40">
        <f t="shared" si="1"/>
        <v>15.703448275862069</v>
      </c>
      <c r="E17" s="41">
        <v>91</v>
      </c>
      <c r="F17" s="40">
        <f t="shared" si="2"/>
        <v>82.8828</v>
      </c>
      <c r="G17" s="42">
        <v>580</v>
      </c>
      <c r="H17" s="43">
        <v>112.25</v>
      </c>
      <c r="I17" s="44">
        <f t="shared" si="3"/>
        <v>17.5390625</v>
      </c>
      <c r="J17" s="56">
        <v>92</v>
      </c>
      <c r="K17" s="40">
        <f t="shared" si="0"/>
        <v>103.27</v>
      </c>
      <c r="L17" s="42">
        <v>640</v>
      </c>
      <c r="M17" s="46">
        <f>RANK(I17,I6:I23)</f>
        <v>5</v>
      </c>
      <c r="N17" s="47">
        <v>1880</v>
      </c>
      <c r="O17" s="57" t="s">
        <v>46</v>
      </c>
      <c r="P17" s="49">
        <v>162</v>
      </c>
      <c r="Q17" s="49">
        <v>21</v>
      </c>
      <c r="R17" s="49">
        <v>51</v>
      </c>
      <c r="S17" s="49">
        <v>10</v>
      </c>
      <c r="T17" s="50">
        <v>174</v>
      </c>
      <c r="U17" s="50">
        <v>25</v>
      </c>
      <c r="V17" s="54">
        <v>580</v>
      </c>
      <c r="W17" s="54">
        <v>640</v>
      </c>
      <c r="X17" s="58"/>
      <c r="Y17" s="59" t="s">
        <v>43</v>
      </c>
      <c r="Z17" s="59" t="s">
        <v>47</v>
      </c>
    </row>
    <row r="18" spans="1:26" s="59" customFormat="1" ht="45" customHeight="1">
      <c r="A18" s="54">
        <v>13</v>
      </c>
      <c r="B18" s="55" t="s">
        <v>48</v>
      </c>
      <c r="C18" s="39">
        <v>19.5</v>
      </c>
      <c r="D18" s="40">
        <f t="shared" si="1"/>
        <v>17.56756756756757</v>
      </c>
      <c r="E18" s="41">
        <v>86</v>
      </c>
      <c r="F18" s="40">
        <f t="shared" si="2"/>
        <v>16.77</v>
      </c>
      <c r="G18" s="42">
        <v>111</v>
      </c>
      <c r="H18" s="43">
        <v>27</v>
      </c>
      <c r="I18" s="44">
        <f t="shared" si="3"/>
        <v>22.5</v>
      </c>
      <c r="J18" s="56">
        <v>88</v>
      </c>
      <c r="K18" s="40">
        <f t="shared" si="0"/>
        <v>23.76</v>
      </c>
      <c r="L18" s="42">
        <v>120</v>
      </c>
      <c r="M18" s="46">
        <f>RANK(I18,I6:I23)</f>
        <v>2</v>
      </c>
      <c r="N18" s="47">
        <v>715</v>
      </c>
      <c r="O18" s="57" t="s">
        <v>25</v>
      </c>
      <c r="P18" s="49">
        <v>90</v>
      </c>
      <c r="Q18" s="49">
        <v>30</v>
      </c>
      <c r="R18" s="49">
        <v>5</v>
      </c>
      <c r="S18" s="49">
        <v>0</v>
      </c>
      <c r="T18" s="50">
        <v>102</v>
      </c>
      <c r="U18" s="50">
        <v>16</v>
      </c>
      <c r="V18" s="54">
        <v>111</v>
      </c>
      <c r="W18" s="54">
        <v>120</v>
      </c>
      <c r="X18" s="58"/>
      <c r="Y18" s="59" t="s">
        <v>35</v>
      </c>
      <c r="Z18" s="59" t="s">
        <v>47</v>
      </c>
    </row>
    <row r="19" spans="1:25" s="59" customFormat="1" ht="45" customHeight="1">
      <c r="A19" s="54">
        <v>14</v>
      </c>
      <c r="B19" s="55" t="s">
        <v>49</v>
      </c>
      <c r="C19" s="39">
        <v>36.5</v>
      </c>
      <c r="D19" s="40">
        <f t="shared" si="1"/>
        <v>12.717770034843207</v>
      </c>
      <c r="E19" s="41">
        <v>82</v>
      </c>
      <c r="F19" s="40">
        <f t="shared" si="2"/>
        <v>29.93</v>
      </c>
      <c r="G19" s="42">
        <v>287</v>
      </c>
      <c r="H19" s="43">
        <v>39.4</v>
      </c>
      <c r="I19" s="44">
        <f t="shared" si="3"/>
        <v>13.493150684931507</v>
      </c>
      <c r="J19" s="56">
        <v>95</v>
      </c>
      <c r="K19" s="40">
        <f t="shared" si="0"/>
        <v>37.43</v>
      </c>
      <c r="L19" s="42">
        <v>292</v>
      </c>
      <c r="M19" s="46">
        <f>RANK(I19,I6:I23)</f>
        <v>17</v>
      </c>
      <c r="N19" s="47">
        <v>1820</v>
      </c>
      <c r="O19" s="57" t="s">
        <v>50</v>
      </c>
      <c r="P19" s="49">
        <v>48</v>
      </c>
      <c r="Q19" s="49">
        <v>13</v>
      </c>
      <c r="R19" s="49">
        <v>63</v>
      </c>
      <c r="S19" s="49">
        <v>13</v>
      </c>
      <c r="T19" s="50">
        <v>46</v>
      </c>
      <c r="U19" s="50">
        <v>15</v>
      </c>
      <c r="V19" s="54">
        <v>287</v>
      </c>
      <c r="W19" s="54">
        <v>292</v>
      </c>
      <c r="X19" s="58"/>
      <c r="Y19" s="59" t="s">
        <v>51</v>
      </c>
    </row>
    <row r="20" spans="1:25" ht="45" customHeight="1">
      <c r="A20" s="37">
        <v>15</v>
      </c>
      <c r="B20" s="55" t="s">
        <v>52</v>
      </c>
      <c r="C20" s="39">
        <v>17</v>
      </c>
      <c r="D20" s="40">
        <f t="shared" si="1"/>
        <v>11.333333333333332</v>
      </c>
      <c r="E20" s="41">
        <v>90</v>
      </c>
      <c r="F20" s="40">
        <f t="shared" si="2"/>
        <v>15.3</v>
      </c>
      <c r="G20" s="42">
        <v>150</v>
      </c>
      <c r="H20" s="43">
        <v>15</v>
      </c>
      <c r="I20" s="44">
        <f t="shared" si="3"/>
        <v>13.636363636363635</v>
      </c>
      <c r="J20" s="56">
        <v>90</v>
      </c>
      <c r="K20" s="40">
        <f t="shared" si="0"/>
        <v>13.5</v>
      </c>
      <c r="L20" s="42">
        <v>110</v>
      </c>
      <c r="M20" s="46">
        <f>RANK(I20,I6:I23)</f>
        <v>16</v>
      </c>
      <c r="N20" s="47">
        <v>588</v>
      </c>
      <c r="O20" s="57" t="s">
        <v>39</v>
      </c>
      <c r="P20" s="49">
        <v>25</v>
      </c>
      <c r="Q20" s="49">
        <v>10</v>
      </c>
      <c r="R20" s="49">
        <v>3</v>
      </c>
      <c r="S20" s="49">
        <v>0</v>
      </c>
      <c r="T20" s="50">
        <v>31</v>
      </c>
      <c r="U20" s="50">
        <v>27</v>
      </c>
      <c r="V20" s="37">
        <v>150</v>
      </c>
      <c r="W20" s="37">
        <v>110</v>
      </c>
      <c r="Y20" t="s">
        <v>39</v>
      </c>
    </row>
    <row r="21" spans="1:25" ht="45" customHeight="1">
      <c r="A21" s="37">
        <v>16</v>
      </c>
      <c r="B21" s="55" t="s">
        <v>53</v>
      </c>
      <c r="C21" s="39">
        <v>40</v>
      </c>
      <c r="D21" s="40">
        <f t="shared" si="1"/>
        <v>13.651877133105803</v>
      </c>
      <c r="E21" s="41">
        <v>90</v>
      </c>
      <c r="F21" s="40">
        <f t="shared" si="2"/>
        <v>36</v>
      </c>
      <c r="G21" s="42">
        <v>293</v>
      </c>
      <c r="H21" s="43">
        <v>38</v>
      </c>
      <c r="I21" s="44">
        <f t="shared" si="3"/>
        <v>12.666666666666668</v>
      </c>
      <c r="J21" s="56">
        <v>81</v>
      </c>
      <c r="K21" s="40">
        <f t="shared" si="0"/>
        <v>30.78</v>
      </c>
      <c r="L21" s="42">
        <v>300</v>
      </c>
      <c r="M21" s="46">
        <f>RANK(I21,I6:I23)</f>
        <v>18</v>
      </c>
      <c r="N21" s="47">
        <v>1570</v>
      </c>
      <c r="O21" s="57" t="s">
        <v>25</v>
      </c>
      <c r="P21" s="49">
        <v>65</v>
      </c>
      <c r="Q21" s="49">
        <v>28</v>
      </c>
      <c r="R21" s="49">
        <v>0</v>
      </c>
      <c r="S21" s="49">
        <v>0</v>
      </c>
      <c r="T21" s="50">
        <v>47</v>
      </c>
      <c r="U21" s="50">
        <v>16</v>
      </c>
      <c r="V21" s="37">
        <v>293</v>
      </c>
      <c r="W21" s="37">
        <v>300</v>
      </c>
      <c r="Y21" t="s">
        <v>54</v>
      </c>
    </row>
    <row r="22" spans="1:26" s="59" customFormat="1" ht="45" customHeight="1">
      <c r="A22" s="54">
        <v>17</v>
      </c>
      <c r="B22" s="55" t="s">
        <v>55</v>
      </c>
      <c r="C22" s="39">
        <v>14.65</v>
      </c>
      <c r="D22" s="40">
        <f t="shared" si="1"/>
        <v>13.952380952380953</v>
      </c>
      <c r="E22" s="41">
        <v>92</v>
      </c>
      <c r="F22" s="40">
        <f t="shared" si="2"/>
        <v>13.478</v>
      </c>
      <c r="G22" s="42">
        <v>105</v>
      </c>
      <c r="H22" s="43">
        <v>16.48</v>
      </c>
      <c r="I22" s="44">
        <f t="shared" si="3"/>
        <v>15.695238095238096</v>
      </c>
      <c r="J22" s="56">
        <v>90</v>
      </c>
      <c r="K22" s="40">
        <f t="shared" si="0"/>
        <v>14.832</v>
      </c>
      <c r="L22" s="42">
        <v>105</v>
      </c>
      <c r="M22" s="46">
        <f>RANK(I22,I6:I23)</f>
        <v>10</v>
      </c>
      <c r="N22" s="47">
        <v>817</v>
      </c>
      <c r="O22" s="48" t="s">
        <v>39</v>
      </c>
      <c r="P22" s="49">
        <v>21</v>
      </c>
      <c r="Q22" s="49">
        <v>9</v>
      </c>
      <c r="R22" s="49">
        <v>2</v>
      </c>
      <c r="S22" s="49">
        <v>2</v>
      </c>
      <c r="T22" s="50">
        <v>47</v>
      </c>
      <c r="U22" s="50">
        <v>13</v>
      </c>
      <c r="V22" s="54">
        <v>105</v>
      </c>
      <c r="W22" s="54">
        <v>105</v>
      </c>
      <c r="X22" s="58"/>
      <c r="Y22" s="59" t="s">
        <v>22</v>
      </c>
      <c r="Z22" s="59" t="s">
        <v>39</v>
      </c>
    </row>
    <row r="23" spans="1:25" ht="45" customHeight="1">
      <c r="A23" s="37">
        <v>18</v>
      </c>
      <c r="B23" s="55" t="s">
        <v>56</v>
      </c>
      <c r="C23" s="39">
        <v>16.5</v>
      </c>
      <c r="D23" s="40">
        <f t="shared" si="1"/>
        <v>13.636363636363635</v>
      </c>
      <c r="E23" s="41">
        <v>91</v>
      </c>
      <c r="F23" s="40">
        <f t="shared" si="2"/>
        <v>15.015</v>
      </c>
      <c r="G23" s="42">
        <v>121</v>
      </c>
      <c r="H23" s="43">
        <v>15.3</v>
      </c>
      <c r="I23" s="44">
        <f t="shared" si="3"/>
        <v>15</v>
      </c>
      <c r="J23" s="56">
        <v>94</v>
      </c>
      <c r="K23" s="40">
        <f t="shared" si="0"/>
        <v>14.382</v>
      </c>
      <c r="L23" s="42">
        <v>102</v>
      </c>
      <c r="M23" s="46">
        <f>RANK(I23,I6:I23)</f>
        <v>12</v>
      </c>
      <c r="N23" s="47">
        <v>735</v>
      </c>
      <c r="O23" s="57" t="s">
        <v>57</v>
      </c>
      <c r="P23" s="49">
        <v>37</v>
      </c>
      <c r="Q23" s="49">
        <v>10</v>
      </c>
      <c r="R23" s="49">
        <v>0</v>
      </c>
      <c r="S23" s="49">
        <v>0</v>
      </c>
      <c r="T23" s="50">
        <v>11</v>
      </c>
      <c r="U23" s="50">
        <v>2</v>
      </c>
      <c r="V23" s="37">
        <v>121</v>
      </c>
      <c r="W23" s="37">
        <v>102</v>
      </c>
      <c r="Y23" t="s">
        <v>29</v>
      </c>
    </row>
    <row r="24" spans="1:25" ht="48.75" customHeight="1">
      <c r="A24" s="37"/>
      <c r="B24" s="62" t="s">
        <v>58</v>
      </c>
      <c r="C24" s="63">
        <f>SUM(C6:C23)</f>
        <v>1128.9</v>
      </c>
      <c r="D24" s="40">
        <f t="shared" si="1"/>
        <v>15.577480336691046</v>
      </c>
      <c r="E24" s="41">
        <f>F24/C24*100</f>
        <v>92.8031003631854</v>
      </c>
      <c r="F24" s="40">
        <f>SUM(F6:F23)</f>
        <v>1047.6542</v>
      </c>
      <c r="G24" s="64">
        <f>SUM(G6:G23)</f>
        <v>7247</v>
      </c>
      <c r="H24" s="44">
        <f>SUM(H6:H23)</f>
        <v>1214.0600000000002</v>
      </c>
      <c r="I24" s="44">
        <f t="shared" si="3"/>
        <v>16.535821302097524</v>
      </c>
      <c r="J24" s="45">
        <f>K24/H24*100</f>
        <v>92.57435069106961</v>
      </c>
      <c r="K24" s="40">
        <f>SUM(K6:K23)</f>
        <v>1123.908162</v>
      </c>
      <c r="L24" s="65">
        <f>SUM(L6:L23)</f>
        <v>7342</v>
      </c>
      <c r="M24" s="37"/>
      <c r="N24" s="66">
        <f>SUM(N6:N23)</f>
        <v>31759</v>
      </c>
      <c r="O24" s="48"/>
      <c r="P24" s="49">
        <f aca="true" t="shared" si="4" ref="P24:W24">SUM(P6:P23)</f>
        <v>2021</v>
      </c>
      <c r="Q24" s="49">
        <f t="shared" si="4"/>
        <v>496</v>
      </c>
      <c r="R24" s="49">
        <f t="shared" si="4"/>
        <v>450</v>
      </c>
      <c r="S24" s="49">
        <f t="shared" si="4"/>
        <v>84</v>
      </c>
      <c r="T24" s="49">
        <f t="shared" si="4"/>
        <v>2166</v>
      </c>
      <c r="U24" s="49">
        <f t="shared" si="4"/>
        <v>500</v>
      </c>
      <c r="V24" s="37">
        <f t="shared" si="4"/>
        <v>7247</v>
      </c>
      <c r="W24" s="37">
        <f t="shared" si="4"/>
        <v>7342</v>
      </c>
      <c r="Y24" t="s">
        <v>59</v>
      </c>
    </row>
    <row r="25" spans="1:25" ht="34.5" customHeight="1">
      <c r="A25" s="37"/>
      <c r="B25" s="67" t="s">
        <v>60</v>
      </c>
      <c r="C25" s="63">
        <v>174.4</v>
      </c>
      <c r="D25" s="40">
        <f>C25/G25*100</f>
        <v>13.23216995447648</v>
      </c>
      <c r="E25" s="68"/>
      <c r="F25" s="68"/>
      <c r="G25" s="69">
        <v>1318</v>
      </c>
      <c r="H25" s="70">
        <v>154.9</v>
      </c>
      <c r="I25" s="44">
        <f t="shared" si="3"/>
        <v>13.980144404332131</v>
      </c>
      <c r="J25" s="71"/>
      <c r="K25" s="71"/>
      <c r="L25" s="72">
        <v>1108</v>
      </c>
      <c r="M25" s="73"/>
      <c r="N25" s="73"/>
      <c r="O25" s="73"/>
      <c r="P25" s="73"/>
      <c r="Q25" s="73"/>
      <c r="R25" s="73"/>
      <c r="S25" s="73"/>
      <c r="T25" s="74"/>
      <c r="U25" s="74"/>
      <c r="V25" s="75">
        <f>'[1]КФХ'!F33</f>
        <v>1318</v>
      </c>
      <c r="W25" s="37">
        <f>'[1]КФХ'!I33</f>
        <v>1108</v>
      </c>
      <c r="Y25" t="s">
        <v>61</v>
      </c>
    </row>
    <row r="26" spans="1:25" ht="33.75" customHeight="1">
      <c r="A26" s="37"/>
      <c r="B26" s="76" t="s">
        <v>62</v>
      </c>
      <c r="C26" s="63">
        <f>SUM(C24:C25)</f>
        <v>1303.3000000000002</v>
      </c>
      <c r="D26" s="40">
        <f t="shared" si="1"/>
        <v>15.216579100992414</v>
      </c>
      <c r="E26" s="68"/>
      <c r="F26" s="68"/>
      <c r="G26" s="69">
        <f>SUM(G24:G25)</f>
        <v>8565</v>
      </c>
      <c r="H26" s="44">
        <f>SUM(H24:H25)</f>
        <v>1368.9600000000003</v>
      </c>
      <c r="I26" s="44">
        <f t="shared" si="3"/>
        <v>16.2007100591716</v>
      </c>
      <c r="J26" s="71"/>
      <c r="K26" s="71"/>
      <c r="L26" s="77">
        <f>SUM(L24:L25)</f>
        <v>8450</v>
      </c>
      <c r="M26" s="73"/>
      <c r="N26" s="73"/>
      <c r="O26" s="73"/>
      <c r="P26" s="73"/>
      <c r="Q26" s="73"/>
      <c r="R26" s="73"/>
      <c r="S26" s="73"/>
      <c r="T26" s="74"/>
      <c r="U26" s="74"/>
      <c r="V26" s="37">
        <f>SUM(V24:V25)</f>
        <v>8565</v>
      </c>
      <c r="W26" s="37">
        <f>SUM(W24:W25)</f>
        <v>8450</v>
      </c>
      <c r="Y26" t="s">
        <v>63</v>
      </c>
    </row>
    <row r="27" spans="11:25" ht="20.25">
      <c r="K27" s="71"/>
      <c r="L27" s="71"/>
      <c r="M27" s="73"/>
      <c r="N27" s="73"/>
      <c r="O27" s="73"/>
      <c r="P27" s="73"/>
      <c r="Q27" s="73"/>
      <c r="R27" s="73"/>
      <c r="S27" s="73"/>
      <c r="T27" s="74"/>
      <c r="U27" s="74"/>
      <c r="V27" s="37">
        <v>2135</v>
      </c>
      <c r="W27" s="37">
        <v>2075</v>
      </c>
      <c r="Y27" t="s">
        <v>64</v>
      </c>
    </row>
    <row r="28" spans="22:25" ht="20.25">
      <c r="V28" s="37">
        <f>SUM(V26:V27)</f>
        <v>10700</v>
      </c>
      <c r="W28" s="37">
        <f>SUM(W26:W27)</f>
        <v>10525</v>
      </c>
      <c r="Y28" t="s">
        <v>65</v>
      </c>
    </row>
  </sheetData>
  <sheetProtection/>
  <mergeCells count="23">
    <mergeCell ref="L4:L5"/>
    <mergeCell ref="P4:Q4"/>
    <mergeCell ref="R4:S4"/>
    <mergeCell ref="T3:U4"/>
    <mergeCell ref="V3:W4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2016-03-28T05:07:58Z</dcterms:created>
  <dcterms:modified xsi:type="dcterms:W3CDTF">2016-03-28T05:08:32Z</dcterms:modified>
  <cp:category/>
  <cp:version/>
  <cp:contentType/>
  <cp:contentStatus/>
</cp:coreProperties>
</file>