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молоко!$A$1:$V$26</definedName>
  </definedNames>
  <calcPr calcId="145621"/>
</workbook>
</file>

<file path=xl/calcChain.xml><?xml version="1.0" encoding="utf-8"?>
<calcChain xmlns="http://schemas.openxmlformats.org/spreadsheetml/2006/main">
  <c r="X25" i="1" l="1"/>
  <c r="W25" i="1"/>
  <c r="I25" i="1"/>
  <c r="D25" i="1"/>
  <c r="X24" i="1"/>
  <c r="X26" i="1" s="1"/>
  <c r="X28" i="1" s="1"/>
  <c r="W24" i="1"/>
  <c r="W26" i="1" s="1"/>
  <c r="W28" i="1" s="1"/>
  <c r="O24" i="1"/>
  <c r="L24" i="1"/>
  <c r="H24" i="1"/>
  <c r="H26" i="1" s="1"/>
  <c r="I26" i="1" s="1"/>
  <c r="G24" i="1"/>
  <c r="C24" i="1"/>
  <c r="D24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V24" i="1"/>
  <c r="U24" i="1"/>
  <c r="T24" i="1"/>
  <c r="S24" i="1"/>
  <c r="R24" i="1"/>
  <c r="Q24" i="1"/>
  <c r="K6" i="1"/>
  <c r="K24" i="1" s="1"/>
  <c r="I6" i="1"/>
  <c r="M6" i="1" s="1"/>
  <c r="F6" i="1"/>
  <c r="F24" i="1" s="1"/>
  <c r="E24" i="1" s="1"/>
  <c r="D6" i="1"/>
  <c r="J24" i="1" l="1"/>
  <c r="N24" i="1"/>
  <c r="N6" i="1"/>
  <c r="I24" i="1"/>
  <c r="C26" i="1"/>
  <c r="D26" i="1" s="1"/>
</calcChain>
</file>

<file path=xl/sharedStrings.xml><?xml version="1.0" encoding="utf-8"?>
<sst xmlns="http://schemas.openxmlformats.org/spreadsheetml/2006/main" count="95" uniqueCount="67">
  <si>
    <t>Оперативные сведения по надою молока на 19 октября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</si>
  <si>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</si>
  <si>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</si>
  <si>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</si>
  <si>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</si>
  <si>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</si>
  <si>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</si>
  <si>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</si>
  <si>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</si>
  <si>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</si>
  <si>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</si>
  <si>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</si>
  <si>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</si>
  <si>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</si>
  <si>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</si>
  <si>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</si>
  <si>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</si>
  <si>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</si>
  <si>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</si>
  <si>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</si>
  <si>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</si>
  <si>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</si>
  <si>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</si>
  <si>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</si>
  <si>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</si>
  <si>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</si>
  <si>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</si>
  <si>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</si>
  <si>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</si>
  <si>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</si>
  <si>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</si>
  <si>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</si>
  <si>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</si>
  <si>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к-з Трактор</t>
  </si>
  <si>
    <t>ячмень+козлятник</t>
  </si>
  <si>
    <t>СПК Югдон</t>
  </si>
  <si>
    <t>мн.травы</t>
  </si>
  <si>
    <t>СПК к-з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</si>
  <si>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</si>
  <si>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</si>
  <si>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</si>
  <si>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</si>
  <si>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</si>
  <si>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к-з Кр.Октябрь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</si>
  <si>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</si>
  <si>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</si>
  <si>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</si>
  <si>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</si>
  <si>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</si>
  <si>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</si>
  <si>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</si>
  <si>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</si>
  <si>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</si>
  <si>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</si>
  <si>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</si>
  <si>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</si>
  <si>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</si>
  <si>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</si>
  <si>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</si>
  <si>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7477 гол)</t>
  </si>
  <si>
    <t>СП</t>
  </si>
  <si>
    <t>КФХ (2014 г -поголовье 1451 гол)</t>
  </si>
  <si>
    <t>КФХ</t>
  </si>
  <si>
    <t>ВСЕГО ПО РАЙОНУ (поголовье 2014 г -8928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</si>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</sst>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5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7" fillId="2" borderId="1" xfId="0" applyFont="1" applyFill="1" applyBorder="1" applyAlignment="1"/>
    <xf numFmtId="0" fontId="14" fillId="2" borderId="1" xfId="0" applyFont="1" applyFill="1" applyBorder="1"/>
    <xf numFmtId="0" fontId="8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0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2012 посев"/>
      <sheetName val="растениеводство (2014)"/>
      <sheetName val="овощи2013"/>
      <sheetName val="солома"/>
      <sheetName val="Раст Посев"/>
      <sheetName val="ТРАФ"/>
      <sheetName val="овощи"/>
      <sheetName val="культуры"/>
      <sheetName val="картофель, овощи"/>
      <sheetName val="УБОРКА"/>
      <sheetName val="КФХ"/>
      <sheetName val="осем"/>
      <sheetName val="молоко"/>
      <sheetName val="пофермам октябрь"/>
      <sheetName val="органика"/>
      <sheetName val="удоб (под посев 2015)"/>
      <sheetName val="удоб2014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4">
          <cell r="F34">
            <v>1451</v>
          </cell>
          <cell r="I34">
            <v>1125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28"/>
  <sheetViews>
    <sheetView tabSelected="1" view="pageBreakPreview" zoomScale="60" zoomScaleNormal="5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8.88671875" style="78" customWidth="1"/>
    <col min="3" max="3" width="10.5546875" style="79" customWidth="1"/>
    <col min="4" max="4" width="7.109375" style="79" customWidth="1"/>
    <col min="5" max="5" width="6.77734375" style="79" customWidth="1"/>
    <col min="6" max="6" width="10" style="79" customWidth="1"/>
    <col min="7" max="7" width="7.109375" style="80" hidden="1" customWidth="1"/>
    <col min="8" max="8" width="12.109375" style="81" customWidth="1"/>
    <col min="9" max="9" width="8.33203125" style="82" customWidth="1"/>
    <col min="10" max="10" width="8.77734375" style="82" customWidth="1"/>
    <col min="11" max="11" width="10" style="82" customWidth="1"/>
    <col min="12" max="12" width="7.21875" style="82" hidden="1" customWidth="1"/>
    <col min="13" max="13" width="4.5546875" style="1" customWidth="1"/>
    <col min="14" max="14" width="8" style="1" customWidth="1"/>
    <col min="15" max="15" width="9.109375" style="1" hidden="1" customWidth="1"/>
    <col min="16" max="16" width="8.88671875" style="1" hidden="1" customWidth="1"/>
    <col min="17" max="17" width="7.33203125" style="1" customWidth="1"/>
    <col min="18" max="18" width="7.21875" style="1" customWidth="1"/>
    <col min="19" max="19" width="6.5546875" style="1" customWidth="1"/>
    <col min="20" max="20" width="6.77734375" style="1" customWidth="1"/>
    <col min="21" max="21" width="7.44140625" style="3" customWidth="1"/>
    <col min="22" max="22" width="7.5546875" style="3" customWidth="1"/>
    <col min="23" max="24" width="8.88671875" style="1" hidden="1" customWidth="1"/>
    <col min="25" max="25" width="8.88671875" style="3" hidden="1" customWidth="1"/>
    <col min="26" max="31" width="0" hidden="1" customWidth="1"/>
  </cols>
  <sheetData>
    <row r="1" spans="1:31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31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4" t="s">
        <v>11</v>
      </c>
      <c r="X3" s="4"/>
      <c r="Y3" s="18"/>
    </row>
    <row r="4" spans="1:31" s="19" customFormat="1" ht="16.2" customHeight="1" x14ac:dyDescent="0.25">
      <c r="A4" s="4"/>
      <c r="B4" s="5"/>
      <c r="C4" s="20" t="s">
        <v>12</v>
      </c>
      <c r="D4" s="21" t="s">
        <v>13</v>
      </c>
      <c r="E4" s="21" t="s">
        <v>14</v>
      </c>
      <c r="F4" s="21" t="s">
        <v>15</v>
      </c>
      <c r="G4" s="22" t="s">
        <v>16</v>
      </c>
      <c r="H4" s="21" t="s">
        <v>12</v>
      </c>
      <c r="I4" s="21" t="s">
        <v>13</v>
      </c>
      <c r="J4" s="21" t="s">
        <v>14</v>
      </c>
      <c r="K4" s="21" t="s">
        <v>15</v>
      </c>
      <c r="L4" s="23" t="s">
        <v>16</v>
      </c>
      <c r="M4" s="24"/>
      <c r="N4" s="13"/>
      <c r="O4" s="25"/>
      <c r="P4" s="26"/>
      <c r="Q4" s="16" t="s">
        <v>17</v>
      </c>
      <c r="R4" s="16"/>
      <c r="S4" s="16" t="s">
        <v>18</v>
      </c>
      <c r="T4" s="16"/>
      <c r="U4" s="17"/>
      <c r="V4" s="17"/>
      <c r="W4" s="27"/>
      <c r="X4" s="27"/>
      <c r="Y4" s="18"/>
    </row>
    <row r="5" spans="1:31" s="19" customFormat="1" ht="29.4" customHeight="1" x14ac:dyDescent="0.25">
      <c r="A5" s="4"/>
      <c r="B5" s="5"/>
      <c r="C5" s="20"/>
      <c r="D5" s="21"/>
      <c r="E5" s="21"/>
      <c r="F5" s="21"/>
      <c r="G5" s="28"/>
      <c r="H5" s="21"/>
      <c r="I5" s="21"/>
      <c r="J5" s="21"/>
      <c r="K5" s="21"/>
      <c r="L5" s="21"/>
      <c r="M5" s="29"/>
      <c r="N5" s="13"/>
      <c r="O5" s="30"/>
      <c r="P5" s="31"/>
      <c r="Q5" s="27" t="s">
        <v>19</v>
      </c>
      <c r="R5" s="32" t="s">
        <v>20</v>
      </c>
      <c r="S5" s="27" t="s">
        <v>21</v>
      </c>
      <c r="T5" s="32" t="s">
        <v>20</v>
      </c>
      <c r="U5" s="33" t="s">
        <v>19</v>
      </c>
      <c r="V5" s="34" t="s">
        <v>20</v>
      </c>
      <c r="W5" s="27">
        <v>2014</v>
      </c>
      <c r="X5" s="27">
        <v>2015</v>
      </c>
      <c r="Y5" s="18"/>
    </row>
    <row r="6" spans="1:31" s="51" customFormat="1" ht="45" customHeight="1" x14ac:dyDescent="0.35">
      <c r="A6" s="35">
        <v>1</v>
      </c>
      <c r="B6" s="36" t="s">
        <v>22</v>
      </c>
      <c r="C6" s="37">
        <v>152</v>
      </c>
      <c r="D6" s="38">
        <f t="shared" ref="D6:D26" si="0">C6/W6*100</f>
        <v>12.357723577235772</v>
      </c>
      <c r="E6" s="39">
        <v>92</v>
      </c>
      <c r="F6" s="38">
        <f t="shared" ref="F6:F23" si="1">C6*E6/100</f>
        <v>139.84</v>
      </c>
      <c r="G6" s="40">
        <v>1230</v>
      </c>
      <c r="H6" s="41">
        <v>161.01</v>
      </c>
      <c r="I6" s="42">
        <f t="shared" ref="I6:I26" si="2">H6/X6*100</f>
        <v>13.417499999999999</v>
      </c>
      <c r="J6" s="43">
        <v>93.22</v>
      </c>
      <c r="K6" s="38">
        <f t="shared" ref="K6:K23" si="3">H6*J6/100</f>
        <v>150.09352200000001</v>
      </c>
      <c r="L6" s="44">
        <v>1200</v>
      </c>
      <c r="M6" s="45">
        <f>RANK(I6,I6:I23)</f>
        <v>5</v>
      </c>
      <c r="N6" s="46">
        <f t="shared" ref="N6:N24" si="4">((K6-F6))*19/10</f>
        <v>19.481691800000007</v>
      </c>
      <c r="O6" s="47">
        <v>3870</v>
      </c>
      <c r="P6" s="48"/>
      <c r="Q6" s="49">
        <v>821</v>
      </c>
      <c r="R6" s="49">
        <v>37</v>
      </c>
      <c r="S6" s="49">
        <v>297</v>
      </c>
      <c r="T6" s="49">
        <v>46</v>
      </c>
      <c r="U6" s="50">
        <v>842</v>
      </c>
      <c r="V6" s="50">
        <v>29</v>
      </c>
      <c r="W6" s="35">
        <v>1230</v>
      </c>
      <c r="X6" s="35">
        <v>1200</v>
      </c>
      <c r="Y6" s="3"/>
      <c r="Z6" s="51" t="s">
        <v>23</v>
      </c>
      <c r="AE6" s="52"/>
    </row>
    <row r="7" spans="1:31" ht="45" customHeight="1" x14ac:dyDescent="0.35">
      <c r="A7" s="35">
        <v>2</v>
      </c>
      <c r="B7" s="36" t="s">
        <v>24</v>
      </c>
      <c r="C7" s="37">
        <v>65</v>
      </c>
      <c r="D7" s="38">
        <f t="shared" si="0"/>
        <v>10.108864696734059</v>
      </c>
      <c r="E7" s="39">
        <v>91</v>
      </c>
      <c r="F7" s="38">
        <f t="shared" si="1"/>
        <v>59.15</v>
      </c>
      <c r="G7" s="40">
        <v>643</v>
      </c>
      <c r="H7" s="41">
        <v>62.62</v>
      </c>
      <c r="I7" s="42">
        <f t="shared" si="2"/>
        <v>9.7085271317829456</v>
      </c>
      <c r="J7" s="43">
        <v>90.65</v>
      </c>
      <c r="K7" s="38">
        <f t="shared" si="3"/>
        <v>56.765029999999996</v>
      </c>
      <c r="L7" s="44">
        <v>645</v>
      </c>
      <c r="M7" s="45">
        <f>RANK(I7,I6:I23)</f>
        <v>16</v>
      </c>
      <c r="N7" s="46">
        <f t="shared" si="4"/>
        <v>-4.5314430000000048</v>
      </c>
      <c r="O7" s="47">
        <v>2010</v>
      </c>
      <c r="P7" s="48"/>
      <c r="Q7" s="49">
        <v>366</v>
      </c>
      <c r="R7" s="49">
        <v>5</v>
      </c>
      <c r="S7" s="49">
        <v>165</v>
      </c>
      <c r="T7" s="49">
        <v>0</v>
      </c>
      <c r="U7" s="50">
        <v>411</v>
      </c>
      <c r="V7" s="50">
        <v>8</v>
      </c>
      <c r="W7" s="35">
        <v>643</v>
      </c>
      <c r="X7" s="35">
        <v>645</v>
      </c>
      <c r="AE7" s="53"/>
    </row>
    <row r="8" spans="1:31" s="59" customFormat="1" ht="45" customHeight="1" x14ac:dyDescent="0.35">
      <c r="A8" s="54">
        <v>3</v>
      </c>
      <c r="B8" s="55" t="s">
        <v>25</v>
      </c>
      <c r="C8" s="37">
        <v>116</v>
      </c>
      <c r="D8" s="38">
        <f t="shared" si="0"/>
        <v>14.499999999999998</v>
      </c>
      <c r="E8" s="39">
        <v>98</v>
      </c>
      <c r="F8" s="38">
        <f t="shared" si="1"/>
        <v>113.68</v>
      </c>
      <c r="G8" s="40">
        <v>800</v>
      </c>
      <c r="H8" s="41">
        <v>116</v>
      </c>
      <c r="I8" s="42">
        <f t="shared" si="2"/>
        <v>14.499999999999998</v>
      </c>
      <c r="J8" s="56">
        <v>96</v>
      </c>
      <c r="K8" s="38">
        <f t="shared" si="3"/>
        <v>111.36</v>
      </c>
      <c r="L8" s="44">
        <v>800</v>
      </c>
      <c r="M8" s="45">
        <f>RANK(I8,I6:I23)</f>
        <v>3</v>
      </c>
      <c r="N8" s="46">
        <f t="shared" si="4"/>
        <v>-4.4080000000000137</v>
      </c>
      <c r="O8" s="47">
        <v>2320</v>
      </c>
      <c r="P8" s="57" t="s">
        <v>26</v>
      </c>
      <c r="Q8" s="49">
        <v>623</v>
      </c>
      <c r="R8" s="49">
        <v>24</v>
      </c>
      <c r="S8" s="49">
        <v>230</v>
      </c>
      <c r="T8" s="49">
        <v>10</v>
      </c>
      <c r="U8" s="50">
        <v>670</v>
      </c>
      <c r="V8" s="50">
        <v>32</v>
      </c>
      <c r="W8" s="54">
        <v>800</v>
      </c>
      <c r="X8" s="54">
        <v>800</v>
      </c>
      <c r="Y8" s="58"/>
      <c r="Z8" s="58" t="s">
        <v>27</v>
      </c>
      <c r="AE8" s="60"/>
    </row>
    <row r="9" spans="1:31" ht="45" customHeight="1" x14ac:dyDescent="0.35">
      <c r="A9" s="35">
        <v>4</v>
      </c>
      <c r="B9" s="61" t="s">
        <v>28</v>
      </c>
      <c r="C9" s="37">
        <v>22.6</v>
      </c>
      <c r="D9" s="38">
        <f t="shared" si="0"/>
        <v>8.8627450980392162</v>
      </c>
      <c r="E9" s="39">
        <v>99</v>
      </c>
      <c r="F9" s="38">
        <f t="shared" si="1"/>
        <v>22.374000000000002</v>
      </c>
      <c r="G9" s="40">
        <v>255</v>
      </c>
      <c r="H9" s="41">
        <v>23.42</v>
      </c>
      <c r="I9" s="42">
        <f t="shared" si="2"/>
        <v>9.1843137254901972</v>
      </c>
      <c r="J9" s="43">
        <v>91</v>
      </c>
      <c r="K9" s="38">
        <f t="shared" si="3"/>
        <v>21.312200000000004</v>
      </c>
      <c r="L9" s="44">
        <v>255</v>
      </c>
      <c r="M9" s="45">
        <f>RANK(I9,I6:I23)</f>
        <v>17</v>
      </c>
      <c r="N9" s="46">
        <f t="shared" si="4"/>
        <v>-2.0174199999999964</v>
      </c>
      <c r="O9" s="47">
        <v>1150</v>
      </c>
      <c r="P9" s="57" t="s">
        <v>29</v>
      </c>
      <c r="Q9" s="49">
        <v>218</v>
      </c>
      <c r="R9" s="49">
        <v>9</v>
      </c>
      <c r="S9" s="49">
        <v>58</v>
      </c>
      <c r="T9" s="49">
        <v>0</v>
      </c>
      <c r="U9" s="50">
        <v>168</v>
      </c>
      <c r="V9" s="50">
        <v>10</v>
      </c>
      <c r="W9" s="35">
        <v>255</v>
      </c>
      <c r="X9" s="35">
        <v>255</v>
      </c>
      <c r="Z9" t="s">
        <v>30</v>
      </c>
    </row>
    <row r="10" spans="1:31" s="59" customFormat="1" ht="45" customHeight="1" x14ac:dyDescent="0.35">
      <c r="A10" s="54">
        <v>5</v>
      </c>
      <c r="B10" s="55" t="s">
        <v>31</v>
      </c>
      <c r="C10" s="37">
        <v>57.89</v>
      </c>
      <c r="D10" s="38">
        <f t="shared" si="0"/>
        <v>11.463366336633664</v>
      </c>
      <c r="E10" s="39">
        <v>89</v>
      </c>
      <c r="F10" s="38">
        <f t="shared" si="1"/>
        <v>51.522100000000002</v>
      </c>
      <c r="G10" s="40">
        <v>505</v>
      </c>
      <c r="H10" s="41">
        <v>58.5</v>
      </c>
      <c r="I10" s="42">
        <f t="shared" si="2"/>
        <v>13</v>
      </c>
      <c r="J10" s="56">
        <v>93</v>
      </c>
      <c r="K10" s="38">
        <f t="shared" si="3"/>
        <v>54.405000000000001</v>
      </c>
      <c r="L10" s="44">
        <v>450</v>
      </c>
      <c r="M10" s="45">
        <f>RANK(I10,I6:I23)</f>
        <v>9</v>
      </c>
      <c r="N10" s="46">
        <f t="shared" si="4"/>
        <v>5.4775099999999988</v>
      </c>
      <c r="O10" s="47">
        <v>2876</v>
      </c>
      <c r="P10" s="57" t="s">
        <v>30</v>
      </c>
      <c r="Q10" s="49">
        <v>347</v>
      </c>
      <c r="R10" s="49">
        <v>20</v>
      </c>
      <c r="S10" s="49">
        <v>175</v>
      </c>
      <c r="T10" s="49">
        <v>6</v>
      </c>
      <c r="U10" s="50">
        <v>377</v>
      </c>
      <c r="V10" s="50">
        <v>21</v>
      </c>
      <c r="W10" s="54">
        <v>505</v>
      </c>
      <c r="X10" s="54">
        <v>450</v>
      </c>
      <c r="Y10" s="58"/>
      <c r="Z10" s="59" t="s">
        <v>30</v>
      </c>
      <c r="AA10" s="59" t="s">
        <v>32</v>
      </c>
    </row>
    <row r="11" spans="1:31" s="59" customFormat="1" ht="45" customHeight="1" x14ac:dyDescent="0.35">
      <c r="A11" s="54">
        <v>6</v>
      </c>
      <c r="B11" s="62" t="s">
        <v>33</v>
      </c>
      <c r="C11" s="37">
        <v>39.5</v>
      </c>
      <c r="D11" s="38">
        <f t="shared" si="0"/>
        <v>12.153846153846153</v>
      </c>
      <c r="E11" s="39">
        <v>87</v>
      </c>
      <c r="F11" s="38">
        <f t="shared" si="1"/>
        <v>34.365000000000002</v>
      </c>
      <c r="G11" s="40">
        <v>325</v>
      </c>
      <c r="H11" s="41">
        <v>53.3</v>
      </c>
      <c r="I11" s="42">
        <f t="shared" si="2"/>
        <v>16.399999999999999</v>
      </c>
      <c r="J11" s="43">
        <v>90</v>
      </c>
      <c r="K11" s="38">
        <f t="shared" si="3"/>
        <v>47.97</v>
      </c>
      <c r="L11" s="44">
        <v>325</v>
      </c>
      <c r="M11" s="45">
        <f>RANK(I11,I6:I23)</f>
        <v>1</v>
      </c>
      <c r="N11" s="46">
        <f t="shared" si="4"/>
        <v>25.849499999999995</v>
      </c>
      <c r="O11" s="47">
        <v>1780</v>
      </c>
      <c r="P11" s="57" t="s">
        <v>34</v>
      </c>
      <c r="Q11" s="49">
        <v>186</v>
      </c>
      <c r="R11" s="49">
        <v>26</v>
      </c>
      <c r="S11" s="49">
        <v>107</v>
      </c>
      <c r="T11" s="49">
        <v>8</v>
      </c>
      <c r="U11" s="50">
        <v>188</v>
      </c>
      <c r="V11" s="50">
        <v>20</v>
      </c>
      <c r="W11" s="54">
        <v>325</v>
      </c>
      <c r="X11" s="54">
        <v>325</v>
      </c>
      <c r="Y11" s="58"/>
      <c r="Z11" s="59" t="s">
        <v>30</v>
      </c>
      <c r="AA11" s="59" t="s">
        <v>32</v>
      </c>
    </row>
    <row r="12" spans="1:31" s="59" customFormat="1" ht="45" customHeight="1" x14ac:dyDescent="0.35">
      <c r="A12" s="54">
        <v>7</v>
      </c>
      <c r="B12" s="55" t="s">
        <v>35</v>
      </c>
      <c r="C12" s="37">
        <v>30.4</v>
      </c>
      <c r="D12" s="38">
        <f t="shared" si="0"/>
        <v>13.755656108597284</v>
      </c>
      <c r="E12" s="39">
        <v>90</v>
      </c>
      <c r="F12" s="38">
        <f t="shared" si="1"/>
        <v>27.36</v>
      </c>
      <c r="G12" s="40">
        <v>221</v>
      </c>
      <c r="H12" s="41">
        <v>33.4</v>
      </c>
      <c r="I12" s="42">
        <f t="shared" si="2"/>
        <v>15.113122171945701</v>
      </c>
      <c r="J12" s="56">
        <v>93</v>
      </c>
      <c r="K12" s="38">
        <f t="shared" si="3"/>
        <v>31.061999999999998</v>
      </c>
      <c r="L12" s="44">
        <v>221</v>
      </c>
      <c r="M12" s="45">
        <f>RANK(I12,I6:I23)</f>
        <v>2</v>
      </c>
      <c r="N12" s="46">
        <f t="shared" si="4"/>
        <v>7.0337999999999967</v>
      </c>
      <c r="O12" s="47">
        <v>1328</v>
      </c>
      <c r="P12" s="57" t="s">
        <v>23</v>
      </c>
      <c r="Q12" s="49">
        <v>155</v>
      </c>
      <c r="R12" s="49">
        <v>7</v>
      </c>
      <c r="S12" s="49">
        <v>42</v>
      </c>
      <c r="T12" s="49">
        <v>0</v>
      </c>
      <c r="U12" s="50">
        <v>173</v>
      </c>
      <c r="V12" s="50">
        <v>11</v>
      </c>
      <c r="W12" s="54">
        <v>221</v>
      </c>
      <c r="X12" s="54">
        <v>221</v>
      </c>
      <c r="Y12" s="58"/>
      <c r="Z12" s="59" t="s">
        <v>36</v>
      </c>
    </row>
    <row r="13" spans="1:31" ht="45" customHeight="1" x14ac:dyDescent="0.35">
      <c r="A13" s="35">
        <v>8</v>
      </c>
      <c r="B13" s="55" t="s">
        <v>37</v>
      </c>
      <c r="C13" s="37">
        <v>81.08</v>
      </c>
      <c r="D13" s="38">
        <f t="shared" si="0"/>
        <v>11.582857142857142</v>
      </c>
      <c r="E13" s="39">
        <v>99</v>
      </c>
      <c r="F13" s="38">
        <f t="shared" si="1"/>
        <v>80.269199999999998</v>
      </c>
      <c r="G13" s="40">
        <v>700</v>
      </c>
      <c r="H13" s="41">
        <v>86.5</v>
      </c>
      <c r="I13" s="42">
        <f t="shared" si="2"/>
        <v>12.357142857142858</v>
      </c>
      <c r="J13" s="56">
        <v>99</v>
      </c>
      <c r="K13" s="38">
        <f t="shared" si="3"/>
        <v>85.635000000000005</v>
      </c>
      <c r="L13" s="44">
        <v>700</v>
      </c>
      <c r="M13" s="45">
        <f>RANK(I13,I6:I23)</f>
        <v>12</v>
      </c>
      <c r="N13" s="46">
        <f t="shared" si="4"/>
        <v>10.195020000000014</v>
      </c>
      <c r="O13" s="47">
        <v>3800</v>
      </c>
      <c r="P13" s="57" t="s">
        <v>38</v>
      </c>
      <c r="Q13" s="49">
        <v>519</v>
      </c>
      <c r="R13" s="49">
        <v>29</v>
      </c>
      <c r="S13" s="49">
        <v>399</v>
      </c>
      <c r="T13" s="49">
        <v>12</v>
      </c>
      <c r="U13" s="50">
        <v>751</v>
      </c>
      <c r="V13" s="50">
        <v>36</v>
      </c>
      <c r="W13" s="35">
        <v>700</v>
      </c>
      <c r="X13" s="35">
        <v>700</v>
      </c>
      <c r="Z13" t="s">
        <v>39</v>
      </c>
      <c r="AA13" t="s">
        <v>40</v>
      </c>
    </row>
    <row r="14" spans="1:31" s="59" customFormat="1" ht="45" customHeight="1" x14ac:dyDescent="0.35">
      <c r="A14" s="54">
        <v>9</v>
      </c>
      <c r="B14" s="55" t="s">
        <v>41</v>
      </c>
      <c r="C14" s="37">
        <v>40</v>
      </c>
      <c r="D14" s="38">
        <f t="shared" si="0"/>
        <v>12.121212121212121</v>
      </c>
      <c r="E14" s="39">
        <v>82</v>
      </c>
      <c r="F14" s="38">
        <f t="shared" si="1"/>
        <v>32.799999999999997</v>
      </c>
      <c r="G14" s="40">
        <v>330</v>
      </c>
      <c r="H14" s="41">
        <v>34</v>
      </c>
      <c r="I14" s="42">
        <f t="shared" si="2"/>
        <v>11.724137931034482</v>
      </c>
      <c r="J14" s="56">
        <v>88</v>
      </c>
      <c r="K14" s="38">
        <f t="shared" si="3"/>
        <v>29.92</v>
      </c>
      <c r="L14" s="44">
        <v>290</v>
      </c>
      <c r="M14" s="45">
        <f>RANK(I14,I6:I23)</f>
        <v>14</v>
      </c>
      <c r="N14" s="46">
        <f t="shared" si="4"/>
        <v>-5.4719999999999915</v>
      </c>
      <c r="O14" s="47">
        <v>1610</v>
      </c>
      <c r="P14" s="48" t="s">
        <v>40</v>
      </c>
      <c r="Q14" s="49">
        <v>118</v>
      </c>
      <c r="R14" s="49">
        <v>10</v>
      </c>
      <c r="S14" s="49">
        <v>38</v>
      </c>
      <c r="T14" s="49">
        <v>0</v>
      </c>
      <c r="U14" s="50">
        <v>153</v>
      </c>
      <c r="V14" s="50">
        <v>6</v>
      </c>
      <c r="W14" s="54">
        <v>330</v>
      </c>
      <c r="X14" s="54">
        <v>290</v>
      </c>
      <c r="Y14" s="58"/>
      <c r="Z14" s="59" t="s">
        <v>42</v>
      </c>
    </row>
    <row r="15" spans="1:31" s="59" customFormat="1" ht="45" customHeight="1" x14ac:dyDescent="0.35">
      <c r="A15" s="54">
        <v>10</v>
      </c>
      <c r="B15" s="55" t="s">
        <v>43</v>
      </c>
      <c r="C15" s="37">
        <v>37</v>
      </c>
      <c r="D15" s="38">
        <f t="shared" si="0"/>
        <v>13.703703703703704</v>
      </c>
      <c r="E15" s="39">
        <v>92</v>
      </c>
      <c r="F15" s="38">
        <f t="shared" si="1"/>
        <v>34.04</v>
      </c>
      <c r="G15" s="40">
        <v>270</v>
      </c>
      <c r="H15" s="41">
        <v>40</v>
      </c>
      <c r="I15" s="42">
        <f t="shared" si="2"/>
        <v>13.333333333333334</v>
      </c>
      <c r="J15" s="56">
        <v>94</v>
      </c>
      <c r="K15" s="38">
        <f t="shared" si="3"/>
        <v>37.6</v>
      </c>
      <c r="L15" s="44">
        <v>300</v>
      </c>
      <c r="M15" s="45">
        <f>RANK(I15,I6:I23)</f>
        <v>6</v>
      </c>
      <c r="N15" s="46">
        <f t="shared" si="4"/>
        <v>6.7640000000000047</v>
      </c>
      <c r="O15" s="47">
        <v>1610</v>
      </c>
      <c r="P15" s="57" t="s">
        <v>44</v>
      </c>
      <c r="Q15" s="49">
        <v>204</v>
      </c>
      <c r="R15" s="49">
        <v>9</v>
      </c>
      <c r="S15" s="49">
        <v>68</v>
      </c>
      <c r="T15" s="49">
        <v>8</v>
      </c>
      <c r="U15" s="50">
        <v>328</v>
      </c>
      <c r="V15" s="50">
        <v>5</v>
      </c>
      <c r="W15" s="54">
        <v>270</v>
      </c>
      <c r="X15" s="54">
        <v>300</v>
      </c>
      <c r="Y15" s="58"/>
      <c r="Z15" s="59" t="s">
        <v>44</v>
      </c>
    </row>
    <row r="16" spans="1:31" s="59" customFormat="1" ht="45" customHeight="1" x14ac:dyDescent="0.35">
      <c r="A16" s="54">
        <v>11</v>
      </c>
      <c r="B16" s="55" t="s">
        <v>45</v>
      </c>
      <c r="C16" s="37">
        <v>56.39</v>
      </c>
      <c r="D16" s="38">
        <f t="shared" si="0"/>
        <v>12.258695652173914</v>
      </c>
      <c r="E16" s="39">
        <v>89</v>
      </c>
      <c r="F16" s="38">
        <f t="shared" si="1"/>
        <v>50.187100000000001</v>
      </c>
      <c r="G16" s="40">
        <v>460</v>
      </c>
      <c r="H16" s="41">
        <v>61.3</v>
      </c>
      <c r="I16" s="42">
        <f t="shared" si="2"/>
        <v>13.326086956521738</v>
      </c>
      <c r="J16" s="56">
        <v>95</v>
      </c>
      <c r="K16" s="38">
        <f t="shared" si="3"/>
        <v>58.234999999999999</v>
      </c>
      <c r="L16" s="40">
        <v>460</v>
      </c>
      <c r="M16" s="45">
        <f>RANK(I16,I6:I23)</f>
        <v>7</v>
      </c>
      <c r="N16" s="46">
        <f t="shared" si="4"/>
        <v>15.291009999999996</v>
      </c>
      <c r="O16" s="47">
        <v>1280</v>
      </c>
      <c r="P16" s="48" t="s">
        <v>40</v>
      </c>
      <c r="Q16" s="49">
        <v>410</v>
      </c>
      <c r="R16" s="49">
        <v>8</v>
      </c>
      <c r="S16" s="49">
        <v>196</v>
      </c>
      <c r="T16" s="49">
        <v>0</v>
      </c>
      <c r="U16" s="50">
        <v>307</v>
      </c>
      <c r="V16" s="50">
        <v>12</v>
      </c>
      <c r="W16" s="54">
        <v>460</v>
      </c>
      <c r="X16" s="54">
        <v>460</v>
      </c>
      <c r="Y16" s="58"/>
      <c r="Z16" s="59" t="s">
        <v>40</v>
      </c>
    </row>
    <row r="17" spans="1:27" s="59" customFormat="1" ht="45" customHeight="1" x14ac:dyDescent="0.35">
      <c r="A17" s="54">
        <v>12</v>
      </c>
      <c r="B17" s="62" t="s">
        <v>46</v>
      </c>
      <c r="C17" s="37">
        <v>69.63</v>
      </c>
      <c r="D17" s="38">
        <f t="shared" si="0"/>
        <v>12.005172413793103</v>
      </c>
      <c r="E17" s="39">
        <v>90</v>
      </c>
      <c r="F17" s="38">
        <f t="shared" si="1"/>
        <v>62.667000000000002</v>
      </c>
      <c r="G17" s="40">
        <v>580</v>
      </c>
      <c r="H17" s="41">
        <v>80.209999999999994</v>
      </c>
      <c r="I17" s="42">
        <f t="shared" si="2"/>
        <v>13.71111111111111</v>
      </c>
      <c r="J17" s="56">
        <v>90</v>
      </c>
      <c r="K17" s="38">
        <f t="shared" si="3"/>
        <v>72.188999999999993</v>
      </c>
      <c r="L17" s="44">
        <v>585</v>
      </c>
      <c r="M17" s="45">
        <f>RANK(I17,I6:I23)</f>
        <v>4</v>
      </c>
      <c r="N17" s="46">
        <f t="shared" si="4"/>
        <v>18.091799999999985</v>
      </c>
      <c r="O17" s="47">
        <v>1880</v>
      </c>
      <c r="P17" s="57" t="s">
        <v>47</v>
      </c>
      <c r="Q17" s="49">
        <v>421</v>
      </c>
      <c r="R17" s="49">
        <v>11</v>
      </c>
      <c r="S17" s="49">
        <v>129</v>
      </c>
      <c r="T17" s="49">
        <v>7</v>
      </c>
      <c r="U17" s="50">
        <v>475</v>
      </c>
      <c r="V17" s="50">
        <v>21</v>
      </c>
      <c r="W17" s="54">
        <v>580</v>
      </c>
      <c r="X17" s="54">
        <v>585</v>
      </c>
      <c r="Y17" s="58"/>
      <c r="Z17" s="59" t="s">
        <v>44</v>
      </c>
      <c r="AA17" s="59" t="s">
        <v>48</v>
      </c>
    </row>
    <row r="18" spans="1:27" s="59" customFormat="1" ht="45" customHeight="1" x14ac:dyDescent="0.35">
      <c r="A18" s="54">
        <v>13</v>
      </c>
      <c r="B18" s="55" t="s">
        <v>49</v>
      </c>
      <c r="C18" s="37">
        <v>15</v>
      </c>
      <c r="D18" s="38">
        <f t="shared" si="0"/>
        <v>13.513513513513514</v>
      </c>
      <c r="E18" s="39">
        <v>91</v>
      </c>
      <c r="F18" s="38">
        <f t="shared" si="1"/>
        <v>13.65</v>
      </c>
      <c r="G18" s="40">
        <v>111</v>
      </c>
      <c r="H18" s="41">
        <v>14.5</v>
      </c>
      <c r="I18" s="42">
        <f t="shared" si="2"/>
        <v>12.083333333333334</v>
      </c>
      <c r="J18" s="56">
        <v>98</v>
      </c>
      <c r="K18" s="38">
        <f t="shared" si="3"/>
        <v>14.21</v>
      </c>
      <c r="L18" s="44">
        <v>120</v>
      </c>
      <c r="M18" s="45">
        <f>RANK(I18,I6:I23)</f>
        <v>13</v>
      </c>
      <c r="N18" s="46">
        <f t="shared" si="4"/>
        <v>1.0640000000000009</v>
      </c>
      <c r="O18" s="47">
        <v>715</v>
      </c>
      <c r="P18" s="57" t="s">
        <v>26</v>
      </c>
      <c r="Q18" s="49">
        <v>126</v>
      </c>
      <c r="R18" s="49">
        <v>12</v>
      </c>
      <c r="S18" s="49">
        <v>17</v>
      </c>
      <c r="T18" s="49">
        <v>0</v>
      </c>
      <c r="U18" s="50">
        <v>109</v>
      </c>
      <c r="V18" s="50">
        <v>4</v>
      </c>
      <c r="W18" s="54">
        <v>111</v>
      </c>
      <c r="X18" s="54">
        <v>120</v>
      </c>
      <c r="Y18" s="58"/>
      <c r="Z18" s="59" t="s">
        <v>36</v>
      </c>
      <c r="AA18" s="59" t="s">
        <v>48</v>
      </c>
    </row>
    <row r="19" spans="1:27" s="59" customFormat="1" ht="45" customHeight="1" x14ac:dyDescent="0.35">
      <c r="A19" s="54">
        <v>14</v>
      </c>
      <c r="B19" s="55" t="s">
        <v>50</v>
      </c>
      <c r="C19" s="37">
        <v>28.45</v>
      </c>
      <c r="D19" s="38">
        <f t="shared" si="0"/>
        <v>10.233812949640289</v>
      </c>
      <c r="E19" s="39">
        <v>82</v>
      </c>
      <c r="F19" s="38">
        <f t="shared" si="1"/>
        <v>23.329000000000001</v>
      </c>
      <c r="G19" s="40">
        <v>278</v>
      </c>
      <c r="H19" s="41">
        <v>37.200000000000003</v>
      </c>
      <c r="I19" s="42">
        <f t="shared" si="2"/>
        <v>12.739726027397261</v>
      </c>
      <c r="J19" s="56">
        <v>95</v>
      </c>
      <c r="K19" s="38">
        <f t="shared" si="3"/>
        <v>35.340000000000003</v>
      </c>
      <c r="L19" s="44">
        <v>292</v>
      </c>
      <c r="M19" s="45">
        <f>RANK(I19,I6:I23)</f>
        <v>11</v>
      </c>
      <c r="N19" s="46">
        <f t="shared" si="4"/>
        <v>22.820900000000005</v>
      </c>
      <c r="O19" s="47">
        <v>1820</v>
      </c>
      <c r="P19" s="57" t="s">
        <v>51</v>
      </c>
      <c r="Q19" s="49">
        <v>246</v>
      </c>
      <c r="R19" s="49">
        <v>11</v>
      </c>
      <c r="S19" s="49">
        <v>82</v>
      </c>
      <c r="T19" s="49">
        <v>0</v>
      </c>
      <c r="U19" s="50">
        <v>273</v>
      </c>
      <c r="V19" s="50">
        <v>3</v>
      </c>
      <c r="W19" s="54">
        <v>278</v>
      </c>
      <c r="X19" s="54">
        <v>292</v>
      </c>
      <c r="Y19" s="58"/>
      <c r="Z19" s="59" t="s">
        <v>52</v>
      </c>
    </row>
    <row r="20" spans="1:27" ht="45" customHeight="1" x14ac:dyDescent="0.35">
      <c r="A20" s="35">
        <v>15</v>
      </c>
      <c r="B20" s="55" t="s">
        <v>53</v>
      </c>
      <c r="C20" s="37">
        <v>16</v>
      </c>
      <c r="D20" s="38">
        <f t="shared" si="0"/>
        <v>7.9207920792079207</v>
      </c>
      <c r="E20" s="39">
        <v>90</v>
      </c>
      <c r="F20" s="38">
        <f t="shared" si="1"/>
        <v>14.4</v>
      </c>
      <c r="G20" s="40">
        <v>202</v>
      </c>
      <c r="H20" s="41">
        <v>11.5</v>
      </c>
      <c r="I20" s="42">
        <f t="shared" si="2"/>
        <v>8.518518518518519</v>
      </c>
      <c r="J20" s="56">
        <v>90</v>
      </c>
      <c r="K20" s="38">
        <f t="shared" si="3"/>
        <v>10.35</v>
      </c>
      <c r="L20" s="44">
        <v>135</v>
      </c>
      <c r="M20" s="45">
        <f>RANK(I20,I6:I23)</f>
        <v>18</v>
      </c>
      <c r="N20" s="46">
        <f t="shared" si="4"/>
        <v>-7.6950000000000021</v>
      </c>
      <c r="O20" s="47">
        <v>588</v>
      </c>
      <c r="P20" s="57" t="s">
        <v>40</v>
      </c>
      <c r="Q20" s="49">
        <v>68</v>
      </c>
      <c r="R20" s="49">
        <v>4</v>
      </c>
      <c r="S20" s="49">
        <v>24</v>
      </c>
      <c r="T20" s="49">
        <v>0</v>
      </c>
      <c r="U20" s="50">
        <v>94</v>
      </c>
      <c r="V20" s="50">
        <v>5</v>
      </c>
      <c r="W20" s="35">
        <v>202</v>
      </c>
      <c r="X20" s="35">
        <v>135</v>
      </c>
      <c r="Z20" t="s">
        <v>40</v>
      </c>
    </row>
    <row r="21" spans="1:27" ht="45" customHeight="1" x14ac:dyDescent="0.35">
      <c r="A21" s="35">
        <v>16</v>
      </c>
      <c r="B21" s="55" t="s">
        <v>54</v>
      </c>
      <c r="C21" s="37">
        <v>35.9</v>
      </c>
      <c r="D21" s="38">
        <f t="shared" si="0"/>
        <v>11.21875</v>
      </c>
      <c r="E21" s="39">
        <v>90</v>
      </c>
      <c r="F21" s="38">
        <f t="shared" si="1"/>
        <v>32.31</v>
      </c>
      <c r="G21" s="40">
        <v>320</v>
      </c>
      <c r="H21" s="41">
        <v>32.5</v>
      </c>
      <c r="I21" s="42">
        <f t="shared" si="2"/>
        <v>13.052208835341366</v>
      </c>
      <c r="J21" s="56">
        <v>81</v>
      </c>
      <c r="K21" s="38">
        <f t="shared" si="3"/>
        <v>26.324999999999999</v>
      </c>
      <c r="L21" s="44">
        <v>249</v>
      </c>
      <c r="M21" s="45">
        <f>RANK(I21,I6:I23)</f>
        <v>8</v>
      </c>
      <c r="N21" s="46">
        <f t="shared" si="4"/>
        <v>-11.371500000000006</v>
      </c>
      <c r="O21" s="47">
        <v>1570</v>
      </c>
      <c r="P21" s="57" t="s">
        <v>26</v>
      </c>
      <c r="Q21" s="49">
        <v>167</v>
      </c>
      <c r="R21" s="49">
        <v>24</v>
      </c>
      <c r="S21" s="49">
        <v>74</v>
      </c>
      <c r="T21" s="49">
        <v>5</v>
      </c>
      <c r="U21" s="50">
        <v>162</v>
      </c>
      <c r="V21" s="50">
        <v>7</v>
      </c>
      <c r="W21" s="35">
        <v>320</v>
      </c>
      <c r="X21" s="35">
        <v>249</v>
      </c>
      <c r="Z21" t="s">
        <v>55</v>
      </c>
    </row>
    <row r="22" spans="1:27" s="59" customFormat="1" ht="45" customHeight="1" x14ac:dyDescent="0.35">
      <c r="A22" s="54">
        <v>17</v>
      </c>
      <c r="B22" s="55" t="s">
        <v>56</v>
      </c>
      <c r="C22" s="37">
        <v>13.2</v>
      </c>
      <c r="D22" s="38">
        <f t="shared" si="0"/>
        <v>12.571428571428569</v>
      </c>
      <c r="E22" s="39">
        <v>90</v>
      </c>
      <c r="F22" s="38">
        <f t="shared" si="1"/>
        <v>11.88</v>
      </c>
      <c r="G22" s="40">
        <v>105</v>
      </c>
      <c r="H22" s="41">
        <v>13.06</v>
      </c>
      <c r="I22" s="42">
        <f t="shared" si="2"/>
        <v>12.803921568627452</v>
      </c>
      <c r="J22" s="56">
        <v>90</v>
      </c>
      <c r="K22" s="38">
        <f t="shared" si="3"/>
        <v>11.754000000000001</v>
      </c>
      <c r="L22" s="44">
        <v>102</v>
      </c>
      <c r="M22" s="45">
        <f>RANK(I22,I6:I23)</f>
        <v>10</v>
      </c>
      <c r="N22" s="46">
        <f t="shared" si="4"/>
        <v>-0.23939999999999895</v>
      </c>
      <c r="O22" s="47">
        <v>817</v>
      </c>
      <c r="P22" s="48" t="s">
        <v>40</v>
      </c>
      <c r="Q22" s="49">
        <v>107</v>
      </c>
      <c r="R22" s="49">
        <v>7</v>
      </c>
      <c r="S22" s="49">
        <v>15</v>
      </c>
      <c r="T22" s="49">
        <v>0</v>
      </c>
      <c r="U22" s="50">
        <v>86</v>
      </c>
      <c r="V22" s="50">
        <v>1</v>
      </c>
      <c r="W22" s="54">
        <v>105</v>
      </c>
      <c r="X22" s="54">
        <v>102</v>
      </c>
      <c r="Y22" s="58"/>
      <c r="Z22" s="59" t="s">
        <v>23</v>
      </c>
      <c r="AA22" s="59" t="s">
        <v>40</v>
      </c>
    </row>
    <row r="23" spans="1:27" ht="45" customHeight="1" x14ac:dyDescent="0.35">
      <c r="A23" s="35">
        <v>18</v>
      </c>
      <c r="B23" s="55" t="s">
        <v>57</v>
      </c>
      <c r="C23" s="37">
        <v>16.8</v>
      </c>
      <c r="D23" s="38">
        <f t="shared" si="0"/>
        <v>11.830985915492958</v>
      </c>
      <c r="E23" s="39">
        <v>94</v>
      </c>
      <c r="F23" s="38">
        <f t="shared" si="1"/>
        <v>15.792</v>
      </c>
      <c r="G23" s="40">
        <v>142</v>
      </c>
      <c r="H23" s="41">
        <v>10</v>
      </c>
      <c r="I23" s="42">
        <f t="shared" si="2"/>
        <v>10.309278350515463</v>
      </c>
      <c r="J23" s="56">
        <v>94</v>
      </c>
      <c r="K23" s="38">
        <f t="shared" si="3"/>
        <v>9.4</v>
      </c>
      <c r="L23" s="44">
        <v>97</v>
      </c>
      <c r="M23" s="45">
        <f>RANK(I23,I6:I23)</f>
        <v>15</v>
      </c>
      <c r="N23" s="46">
        <f t="shared" si="4"/>
        <v>-12.1448</v>
      </c>
      <c r="O23" s="47">
        <v>735</v>
      </c>
      <c r="P23" s="57" t="s">
        <v>58</v>
      </c>
      <c r="Q23" s="49">
        <v>47</v>
      </c>
      <c r="R23" s="49">
        <v>6</v>
      </c>
      <c r="S23" s="49">
        <v>18</v>
      </c>
      <c r="T23" s="49">
        <v>0</v>
      </c>
      <c r="U23" s="50">
        <v>63</v>
      </c>
      <c r="V23" s="50">
        <v>4</v>
      </c>
      <c r="W23" s="35">
        <v>142</v>
      </c>
      <c r="X23" s="35">
        <v>97</v>
      </c>
      <c r="Z23" t="s">
        <v>30</v>
      </c>
    </row>
    <row r="24" spans="1:27" ht="48.75" customHeight="1" x14ac:dyDescent="0.35">
      <c r="A24" s="35"/>
      <c r="B24" s="63" t="s">
        <v>59</v>
      </c>
      <c r="C24" s="64">
        <f>SUM(C6:C23)</f>
        <v>892.84</v>
      </c>
      <c r="D24" s="38">
        <f t="shared" si="0"/>
        <v>11.941152868797648</v>
      </c>
      <c r="E24" s="39">
        <f>F24/C24*100</f>
        <v>91.79868733479681</v>
      </c>
      <c r="F24" s="38">
        <f>SUM(F6:F23)</f>
        <v>819.61539999999991</v>
      </c>
      <c r="G24" s="65">
        <f>SUM(G6:G23)</f>
        <v>7477</v>
      </c>
      <c r="H24" s="42">
        <f>SUM(H6:H23)</f>
        <v>929.02</v>
      </c>
      <c r="I24" s="42">
        <f t="shared" si="2"/>
        <v>12.856628840298919</v>
      </c>
      <c r="J24" s="43">
        <f>K24/H24*100</f>
        <v>92.993235021850992</v>
      </c>
      <c r="K24" s="38">
        <f>SUM(K6:K23)</f>
        <v>863.9257520000001</v>
      </c>
      <c r="L24" s="66">
        <f>SUM(L6:L23)</f>
        <v>7226</v>
      </c>
      <c r="M24" s="35"/>
      <c r="N24" s="46">
        <f t="shared" si="4"/>
        <v>84.189668800000362</v>
      </c>
      <c r="O24" s="67">
        <f>SUM(O6:O23)</f>
        <v>31759</v>
      </c>
      <c r="P24" s="48"/>
      <c r="Q24" s="49">
        <f t="shared" ref="Q24:X24" si="5">SUM(Q6:Q23)</f>
        <v>5149</v>
      </c>
      <c r="R24" s="49">
        <f t="shared" si="5"/>
        <v>259</v>
      </c>
      <c r="S24" s="49">
        <f t="shared" si="5"/>
        <v>2134</v>
      </c>
      <c r="T24" s="49">
        <f t="shared" si="5"/>
        <v>102</v>
      </c>
      <c r="U24" s="49">
        <f t="shared" si="5"/>
        <v>5630</v>
      </c>
      <c r="V24" s="49">
        <f t="shared" si="5"/>
        <v>235</v>
      </c>
      <c r="W24" s="35">
        <f t="shared" si="5"/>
        <v>7477</v>
      </c>
      <c r="X24" s="35">
        <f t="shared" si="5"/>
        <v>7226</v>
      </c>
      <c r="Z24" t="s">
        <v>60</v>
      </c>
    </row>
    <row r="25" spans="1:27" ht="29.25" customHeight="1" x14ac:dyDescent="0.35">
      <c r="A25" s="35"/>
      <c r="B25" s="68" t="s">
        <v>61</v>
      </c>
      <c r="C25" s="64">
        <v>176.7</v>
      </c>
      <c r="D25" s="69">
        <f t="shared" si="0"/>
        <v>12.177808407994485</v>
      </c>
      <c r="E25" s="70"/>
      <c r="F25" s="70"/>
      <c r="G25" s="71"/>
      <c r="H25" s="72">
        <v>151.30000000000001</v>
      </c>
      <c r="I25" s="72">
        <f t="shared" si="2"/>
        <v>13.448888888888892</v>
      </c>
      <c r="J25" s="73"/>
      <c r="K25" s="73"/>
      <c r="L25" s="73"/>
      <c r="M25" s="74"/>
      <c r="N25" s="74"/>
      <c r="O25" s="74"/>
      <c r="P25" s="74"/>
      <c r="Q25" s="74"/>
      <c r="R25" s="74"/>
      <c r="S25" s="74"/>
      <c r="T25" s="74"/>
      <c r="U25" s="75"/>
      <c r="V25" s="75"/>
      <c r="W25" s="76">
        <f>[1]КФХ!F34</f>
        <v>1451</v>
      </c>
      <c r="X25" s="35">
        <f>[1]КФХ!I34</f>
        <v>1125</v>
      </c>
      <c r="Z25" t="s">
        <v>62</v>
      </c>
    </row>
    <row r="26" spans="1:27" ht="33.75" customHeight="1" x14ac:dyDescent="0.35">
      <c r="A26" s="35"/>
      <c r="B26" s="77" t="s">
        <v>63</v>
      </c>
      <c r="C26" s="64">
        <f>SUM(C24:C25)</f>
        <v>1069.54</v>
      </c>
      <c r="D26" s="38">
        <f t="shared" si="0"/>
        <v>11.979614695340501</v>
      </c>
      <c r="E26" s="70"/>
      <c r="F26" s="70"/>
      <c r="G26" s="71"/>
      <c r="H26" s="42">
        <f>SUM(H24:H25)</f>
        <v>1080.32</v>
      </c>
      <c r="I26" s="42">
        <f t="shared" si="2"/>
        <v>12.936414800622678</v>
      </c>
      <c r="J26" s="73"/>
      <c r="K26" s="73"/>
      <c r="L26" s="73"/>
      <c r="M26" s="74"/>
      <c r="N26" s="74"/>
      <c r="O26" s="74"/>
      <c r="P26" s="74"/>
      <c r="Q26" s="74"/>
      <c r="R26" s="74"/>
      <c r="S26" s="74"/>
      <c r="T26" s="74"/>
      <c r="U26" s="75"/>
      <c r="V26" s="75"/>
      <c r="W26" s="35">
        <f>SUM(W24:W25)</f>
        <v>8928</v>
      </c>
      <c r="X26" s="35">
        <f>SUM(X24:X25)</f>
        <v>8351</v>
      </c>
      <c r="Z26" t="s">
        <v>64</v>
      </c>
    </row>
    <row r="27" spans="1:27" x14ac:dyDescent="0.35"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5"/>
      <c r="V27" s="75"/>
      <c r="W27" s="35">
        <v>2459</v>
      </c>
      <c r="X27" s="35">
        <v>2106</v>
      </c>
      <c r="Z27" t="s">
        <v>65</v>
      </c>
    </row>
    <row r="28" spans="1:27" x14ac:dyDescent="0.35">
      <c r="W28" s="35">
        <f>SUM(W26:W27)</f>
        <v>11387</v>
      </c>
      <c r="X28" s="35">
        <f>SUM(X26:X27)</f>
        <v>10457</v>
      </c>
      <c r="Z28" t="s">
        <v>66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2015-10-19T05:19:16Z</dcterms:created>
  <dcterms:modified xsi:type="dcterms:W3CDTF">2015-10-19T05:19:58Z</dcterms:modified>
</cp:coreProperties>
</file>