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L26" i="1"/>
  <c r="H26" i="1"/>
  <c r="AG24" i="1"/>
  <c r="AG27" i="1" s="1"/>
  <c r="W24" i="1"/>
  <c r="W26" i="1" s="1"/>
  <c r="W28" i="1" s="1"/>
  <c r="V24" i="1"/>
  <c r="V26" i="1" s="1"/>
  <c r="V28" i="1" s="1"/>
  <c r="N24" i="1"/>
  <c r="L24" i="1"/>
  <c r="I24" i="1"/>
  <c r="H24" i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</calcChain>
</file>

<file path=xl/sharedStrings.xml><?xml version="1.0" encoding="utf-8"?>
<sst xmlns="http://schemas.openxmlformats.org/spreadsheetml/2006/main" count="95" uniqueCount="62">
  <si>
    <t>Оперативные сведения по надою молока на 18 июля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</si>
  <si>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</si>
  <si>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</si>
  <si>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</si>
  <si>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</si>
  <si>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</si>
  <si>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</si>
  <si>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</si>
  <si>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</si>
  <si>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</si>
  <si>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</si>
  <si>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</si>
  <si>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</si>
  <si>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</si>
  <si>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</si>
  <si>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</si>
  <si>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</si>
  <si>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</si>
  <si>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</si>
  <si>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</si>
  <si>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</si>
  <si>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</si>
  <si>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</si>
  <si>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</si>
  <si>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</si>
  <si>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</si>
  <si>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</si>
  <si>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</si>
  <si>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</si>
  <si>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</si>
  <si>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</si>
  <si>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</si>
  <si>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</si>
  <si>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</si>
  <si>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</si>
  <si>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</si>
  <si>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травосмесь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</si>
  <si>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</si>
  <si>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</si>
  <si>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</si>
  <si>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</si>
  <si>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</si>
  <si>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</si>
  <si>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</si>
  <si>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СПК Луч</t>
  </si>
  <si>
    <t>суданка</t>
  </si>
  <si>
    <t>ООО Туташево</t>
  </si>
  <si>
    <t>ООО Дружба</t>
  </si>
  <si>
    <t>ООО ТерраНова</t>
  </si>
  <si>
    <t>ООО Русский Пычас</t>
  </si>
  <si>
    <t>клевер + люцерна</t>
  </si>
  <si>
    <t>2 укос клевер</t>
  </si>
  <si>
    <t>ООО Петухово</t>
  </si>
  <si>
    <t>ООО Новобиинское</t>
  </si>
  <si>
    <t>ИТОГО по с/х пред             (Поголовье коров  в 2015 г  7295 гол)</t>
  </si>
  <si>
    <t>СП</t>
  </si>
  <si>
    <t>КФХ (2015 г -поголовье 1156 гол)</t>
  </si>
  <si>
    <t>КФХ</t>
  </si>
  <si>
    <t>ВСЕГО ПО РАЙОНУ (поголовье 2015 г -8451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</si>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</sst>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0;&#1089;&#1087;&#1077;&#1090;&#1095;&#1077;&#1088;/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картофель, овощи"/>
      <sheetName val="УБОРКА"/>
      <sheetName val="РАСТЕНИЕВОДСТВО"/>
      <sheetName val="КФХ"/>
      <sheetName val="осем"/>
      <sheetName val="молоко"/>
      <sheetName val="По фермамИЮЛЬ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F32">
            <v>1146</v>
          </cell>
          <cell r="I32">
            <v>1205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49" zoomScaleNormal="50" zoomScaleSheetLayoutView="49" workbookViewId="0">
      <selection activeCell="B27" sqref="B27"/>
    </sheetView>
  </sheetViews>
  <sheetFormatPr defaultRowHeight="20.399999999999999" x14ac:dyDescent="0.35"/>
  <cols>
    <col min="1" max="1" width="4.88671875" style="1" customWidth="1"/>
    <col min="2" max="2" width="34.44140625" style="81" customWidth="1"/>
    <col min="3" max="3" width="10.5546875" style="82" customWidth="1"/>
    <col min="4" max="4" width="7.109375" style="82" customWidth="1"/>
    <col min="5" max="5" width="6.88671875" style="82" customWidth="1"/>
    <col min="6" max="6" width="10" style="82" customWidth="1"/>
    <col min="7" max="7" width="7" style="82" customWidth="1"/>
    <col min="8" max="8" width="12.109375" style="83" customWidth="1"/>
    <col min="9" max="9" width="8.33203125" style="84" customWidth="1"/>
    <col min="10" max="10" width="7.21875" style="84" customWidth="1"/>
    <col min="11" max="11" width="10" style="84" customWidth="1"/>
    <col min="12" max="12" width="7.6640625" style="84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178.69</v>
      </c>
      <c r="D6" s="40">
        <f t="shared" ref="D6:D26" si="0">C6/G6*100</f>
        <v>14.890833333333333</v>
      </c>
      <c r="E6" s="41">
        <v>93</v>
      </c>
      <c r="F6" s="40">
        <f t="shared" ref="F6:F23" si="1">C6*E6/100</f>
        <v>166.18169999999998</v>
      </c>
      <c r="G6" s="42">
        <v>1200</v>
      </c>
      <c r="H6" s="43">
        <v>186.06</v>
      </c>
      <c r="I6" s="44">
        <f t="shared" ref="I6:I26" si="2">H6/L6*100</f>
        <v>15.126829268292683</v>
      </c>
      <c r="J6" s="45">
        <v>94</v>
      </c>
      <c r="K6" s="40">
        <f t="shared" ref="K6:K23" si="3">H6*J6/100</f>
        <v>174.8964</v>
      </c>
      <c r="L6" s="42">
        <v>1230</v>
      </c>
      <c r="M6" s="46">
        <f>RANK(I6,I6:I23)</f>
        <v>13</v>
      </c>
      <c r="N6" s="47">
        <v>1200</v>
      </c>
      <c r="O6" s="48" t="s">
        <v>22</v>
      </c>
      <c r="P6" s="49">
        <v>646</v>
      </c>
      <c r="Q6" s="49">
        <v>43</v>
      </c>
      <c r="R6" s="49">
        <v>165</v>
      </c>
      <c r="S6" s="49">
        <v>10</v>
      </c>
      <c r="T6" s="50">
        <v>549</v>
      </c>
      <c r="U6" s="50">
        <v>60</v>
      </c>
      <c r="V6" s="37">
        <v>1200</v>
      </c>
      <c r="W6" s="37">
        <v>1230</v>
      </c>
      <c r="X6" s="3"/>
      <c r="Y6" s="51" t="s">
        <v>23</v>
      </c>
      <c r="AD6" s="52"/>
    </row>
    <row r="7" spans="1:30" ht="45" customHeight="1" x14ac:dyDescent="0.35">
      <c r="A7" s="37">
        <v>2</v>
      </c>
      <c r="B7" s="38" t="s">
        <v>24</v>
      </c>
      <c r="C7" s="39">
        <v>77.38</v>
      </c>
      <c r="D7" s="40">
        <f t="shared" si="0"/>
        <v>11.996899224806201</v>
      </c>
      <c r="E7" s="41">
        <v>94</v>
      </c>
      <c r="F7" s="40">
        <f t="shared" si="1"/>
        <v>72.737199999999987</v>
      </c>
      <c r="G7" s="42">
        <v>645</v>
      </c>
      <c r="H7" s="43">
        <v>87.48</v>
      </c>
      <c r="I7" s="44">
        <f t="shared" si="2"/>
        <v>13.562790697674421</v>
      </c>
      <c r="J7" s="45">
        <v>90</v>
      </c>
      <c r="K7" s="40">
        <f t="shared" si="3"/>
        <v>78.732000000000014</v>
      </c>
      <c r="L7" s="42">
        <v>645</v>
      </c>
      <c r="M7" s="46">
        <f>RANK(I7,I6:I23)</f>
        <v>15</v>
      </c>
      <c r="N7" s="47">
        <v>430</v>
      </c>
      <c r="O7" s="48" t="s">
        <v>22</v>
      </c>
      <c r="P7" s="49">
        <v>351</v>
      </c>
      <c r="Q7" s="49">
        <v>14</v>
      </c>
      <c r="R7" s="49">
        <v>135</v>
      </c>
      <c r="S7" s="49">
        <v>10</v>
      </c>
      <c r="T7" s="50">
        <v>261</v>
      </c>
      <c r="U7" s="50">
        <v>22</v>
      </c>
      <c r="V7" s="37">
        <v>645</v>
      </c>
      <c r="W7" s="37">
        <v>645</v>
      </c>
      <c r="AD7" s="53"/>
    </row>
    <row r="8" spans="1:30" s="58" customFormat="1" ht="45" customHeight="1" x14ac:dyDescent="0.35">
      <c r="A8" s="54">
        <v>3</v>
      </c>
      <c r="B8" s="55" t="s">
        <v>25</v>
      </c>
      <c r="C8" s="39">
        <v>137.6</v>
      </c>
      <c r="D8" s="40">
        <f t="shared" si="0"/>
        <v>17.2</v>
      </c>
      <c r="E8" s="41">
        <v>96</v>
      </c>
      <c r="F8" s="40">
        <f t="shared" si="1"/>
        <v>132.09599999999998</v>
      </c>
      <c r="G8" s="42">
        <v>800</v>
      </c>
      <c r="H8" s="43">
        <v>152</v>
      </c>
      <c r="I8" s="44">
        <f t="shared" si="2"/>
        <v>19</v>
      </c>
      <c r="J8" s="56">
        <v>96</v>
      </c>
      <c r="K8" s="40">
        <f t="shared" si="3"/>
        <v>145.91999999999999</v>
      </c>
      <c r="L8" s="42">
        <v>800</v>
      </c>
      <c r="M8" s="46">
        <f>RANK(I8,I6:I23)</f>
        <v>2</v>
      </c>
      <c r="N8" s="47">
        <v>1035</v>
      </c>
      <c r="O8" s="48" t="s">
        <v>23</v>
      </c>
      <c r="P8" s="49">
        <v>402</v>
      </c>
      <c r="Q8" s="49">
        <v>22</v>
      </c>
      <c r="R8" s="49">
        <v>165</v>
      </c>
      <c r="S8" s="49">
        <v>6</v>
      </c>
      <c r="T8" s="50">
        <v>496</v>
      </c>
      <c r="U8" s="50">
        <v>26</v>
      </c>
      <c r="V8" s="54">
        <v>800</v>
      </c>
      <c r="W8" s="54">
        <v>800</v>
      </c>
      <c r="X8" s="57"/>
      <c r="Y8" s="57" t="s">
        <v>26</v>
      </c>
      <c r="AD8" s="59"/>
    </row>
    <row r="9" spans="1:30" ht="45" customHeight="1" x14ac:dyDescent="0.35">
      <c r="A9" s="37">
        <v>4</v>
      </c>
      <c r="B9" s="60" t="s">
        <v>27</v>
      </c>
      <c r="C9" s="39">
        <v>32.6</v>
      </c>
      <c r="D9" s="40">
        <f t="shared" si="0"/>
        <v>12.784313725490195</v>
      </c>
      <c r="E9" s="41">
        <v>96</v>
      </c>
      <c r="F9" s="40">
        <f t="shared" si="1"/>
        <v>31.296000000000003</v>
      </c>
      <c r="G9" s="42">
        <v>255</v>
      </c>
      <c r="H9" s="43">
        <v>31.24</v>
      </c>
      <c r="I9" s="44">
        <f t="shared" si="2"/>
        <v>12.250980392156862</v>
      </c>
      <c r="J9" s="45">
        <v>98.8</v>
      </c>
      <c r="K9" s="40">
        <f t="shared" si="3"/>
        <v>30.865119999999997</v>
      </c>
      <c r="L9" s="42">
        <v>255</v>
      </c>
      <c r="M9" s="46">
        <f>RANK(I9,I6:I23)</f>
        <v>17</v>
      </c>
      <c r="N9" s="47">
        <v>283</v>
      </c>
      <c r="O9" s="48" t="s">
        <v>23</v>
      </c>
      <c r="P9" s="49">
        <v>153</v>
      </c>
      <c r="Q9" s="49">
        <v>10</v>
      </c>
      <c r="R9" s="49">
        <v>21</v>
      </c>
      <c r="S9" s="49">
        <v>0</v>
      </c>
      <c r="T9" s="50">
        <v>138</v>
      </c>
      <c r="U9" s="50">
        <v>7</v>
      </c>
      <c r="V9" s="37">
        <v>255</v>
      </c>
      <c r="W9" s="37">
        <v>255</v>
      </c>
      <c r="Y9" t="s">
        <v>28</v>
      </c>
    </row>
    <row r="10" spans="1:30" s="58" customFormat="1" ht="45" customHeight="1" x14ac:dyDescent="0.35">
      <c r="A10" s="54">
        <v>5</v>
      </c>
      <c r="B10" s="55" t="s">
        <v>29</v>
      </c>
      <c r="C10" s="39">
        <v>72.27</v>
      </c>
      <c r="D10" s="40">
        <f t="shared" si="0"/>
        <v>16.059999999999999</v>
      </c>
      <c r="E10" s="41">
        <v>90</v>
      </c>
      <c r="F10" s="40">
        <f t="shared" si="1"/>
        <v>65.042999999999992</v>
      </c>
      <c r="G10" s="42">
        <v>450</v>
      </c>
      <c r="H10" s="43">
        <v>82.76</v>
      </c>
      <c r="I10" s="44">
        <f t="shared" si="2"/>
        <v>18.391111111111115</v>
      </c>
      <c r="J10" s="56">
        <v>94</v>
      </c>
      <c r="K10" s="40">
        <f t="shared" si="3"/>
        <v>77.79440000000001</v>
      </c>
      <c r="L10" s="42">
        <v>450</v>
      </c>
      <c r="M10" s="46">
        <f>RANK(I10,I6:I23)</f>
        <v>4</v>
      </c>
      <c r="N10" s="61">
        <v>714</v>
      </c>
      <c r="O10" s="48" t="s">
        <v>30</v>
      </c>
      <c r="P10" s="49">
        <v>265</v>
      </c>
      <c r="Q10" s="49">
        <v>16</v>
      </c>
      <c r="R10" s="49">
        <v>157</v>
      </c>
      <c r="S10" s="49">
        <v>6</v>
      </c>
      <c r="T10" s="50">
        <v>313</v>
      </c>
      <c r="U10" s="50">
        <v>11</v>
      </c>
      <c r="V10" s="54">
        <v>450</v>
      </c>
      <c r="W10" s="54">
        <v>450</v>
      </c>
      <c r="X10" s="57"/>
      <c r="Y10" s="58" t="s">
        <v>28</v>
      </c>
      <c r="Z10" s="58" t="s">
        <v>31</v>
      </c>
    </row>
    <row r="11" spans="1:30" s="58" customFormat="1" ht="45" customHeight="1" x14ac:dyDescent="0.35">
      <c r="A11" s="54">
        <v>6</v>
      </c>
      <c r="B11" s="55" t="s">
        <v>32</v>
      </c>
      <c r="C11" s="39">
        <v>48.8</v>
      </c>
      <c r="D11" s="40">
        <f t="shared" si="0"/>
        <v>15.015384615384614</v>
      </c>
      <c r="E11" s="41">
        <v>90</v>
      </c>
      <c r="F11" s="40">
        <f t="shared" si="1"/>
        <v>43.92</v>
      </c>
      <c r="G11" s="42">
        <v>325</v>
      </c>
      <c r="H11" s="43">
        <v>43.8</v>
      </c>
      <c r="I11" s="44">
        <f t="shared" si="2"/>
        <v>12.23463687150838</v>
      </c>
      <c r="J11" s="45">
        <v>88</v>
      </c>
      <c r="K11" s="40">
        <f t="shared" si="3"/>
        <v>38.543999999999997</v>
      </c>
      <c r="L11" s="42">
        <v>358</v>
      </c>
      <c r="M11" s="46">
        <f>RANK(I11,I6:I23)</f>
        <v>18</v>
      </c>
      <c r="N11" s="61">
        <v>366</v>
      </c>
      <c r="O11" s="48" t="s">
        <v>23</v>
      </c>
      <c r="P11" s="49">
        <v>171</v>
      </c>
      <c r="Q11" s="49">
        <v>16</v>
      </c>
      <c r="R11" s="49">
        <v>57</v>
      </c>
      <c r="S11" s="49">
        <v>9</v>
      </c>
      <c r="T11" s="50">
        <v>134</v>
      </c>
      <c r="U11" s="50">
        <v>21</v>
      </c>
      <c r="V11" s="54">
        <v>325</v>
      </c>
      <c r="W11" s="54">
        <v>358</v>
      </c>
      <c r="X11" s="57"/>
      <c r="Y11" s="58" t="s">
        <v>28</v>
      </c>
      <c r="Z11" s="58" t="s">
        <v>31</v>
      </c>
    </row>
    <row r="12" spans="1:30" s="58" customFormat="1" ht="45" customHeight="1" x14ac:dyDescent="0.35">
      <c r="A12" s="54">
        <v>7</v>
      </c>
      <c r="B12" s="55" t="s">
        <v>33</v>
      </c>
      <c r="C12" s="39">
        <v>37.5</v>
      </c>
      <c r="D12" s="40">
        <f t="shared" si="0"/>
        <v>16.968325791855204</v>
      </c>
      <c r="E12" s="41">
        <v>96</v>
      </c>
      <c r="F12" s="40">
        <f t="shared" si="1"/>
        <v>36</v>
      </c>
      <c r="G12" s="42">
        <v>221</v>
      </c>
      <c r="H12" s="43">
        <v>43.3</v>
      </c>
      <c r="I12" s="44">
        <f t="shared" si="2"/>
        <v>18.826086956521738</v>
      </c>
      <c r="J12" s="56">
        <v>98.5</v>
      </c>
      <c r="K12" s="40">
        <f t="shared" si="3"/>
        <v>42.650499999999994</v>
      </c>
      <c r="L12" s="42">
        <v>230</v>
      </c>
      <c r="M12" s="46">
        <f>RANK(I12,I6:I23)</f>
        <v>3</v>
      </c>
      <c r="N12" s="61">
        <v>290</v>
      </c>
      <c r="O12" s="48" t="s">
        <v>28</v>
      </c>
      <c r="P12" s="49">
        <v>134</v>
      </c>
      <c r="Q12" s="49">
        <v>10</v>
      </c>
      <c r="R12" s="49">
        <v>23</v>
      </c>
      <c r="S12" s="49">
        <v>3</v>
      </c>
      <c r="T12" s="50">
        <v>120</v>
      </c>
      <c r="U12" s="50">
        <v>9</v>
      </c>
      <c r="V12" s="54">
        <v>221</v>
      </c>
      <c r="W12" s="54">
        <v>225</v>
      </c>
      <c r="X12" s="57"/>
      <c r="Y12" s="58" t="s">
        <v>34</v>
      </c>
    </row>
    <row r="13" spans="1:30" ht="45" customHeight="1" x14ac:dyDescent="0.35">
      <c r="A13" s="37">
        <v>8</v>
      </c>
      <c r="B13" s="55" t="s">
        <v>35</v>
      </c>
      <c r="C13" s="39">
        <v>102.33</v>
      </c>
      <c r="D13" s="40">
        <f t="shared" si="0"/>
        <v>14.618571428571428</v>
      </c>
      <c r="E13" s="41">
        <v>99</v>
      </c>
      <c r="F13" s="40">
        <f t="shared" si="1"/>
        <v>101.30670000000001</v>
      </c>
      <c r="G13" s="42">
        <v>700</v>
      </c>
      <c r="H13" s="43">
        <v>111.71</v>
      </c>
      <c r="I13" s="44">
        <f t="shared" si="2"/>
        <v>15.958571428571428</v>
      </c>
      <c r="J13" s="56">
        <v>91</v>
      </c>
      <c r="K13" s="40">
        <f t="shared" si="3"/>
        <v>101.65609999999998</v>
      </c>
      <c r="L13" s="42">
        <v>700</v>
      </c>
      <c r="M13" s="46">
        <f>RANK(I13,I6:I23)</f>
        <v>10</v>
      </c>
      <c r="N13" s="47">
        <v>951</v>
      </c>
      <c r="O13" s="48" t="s">
        <v>36</v>
      </c>
      <c r="P13" s="49">
        <v>417</v>
      </c>
      <c r="Q13" s="49">
        <v>19</v>
      </c>
      <c r="R13" s="49">
        <v>145</v>
      </c>
      <c r="S13" s="49">
        <v>4</v>
      </c>
      <c r="T13" s="50">
        <v>707</v>
      </c>
      <c r="U13" s="50">
        <v>28</v>
      </c>
      <c r="V13" s="37">
        <v>700</v>
      </c>
      <c r="W13" s="37">
        <v>700</v>
      </c>
      <c r="Y13" t="s">
        <v>37</v>
      </c>
      <c r="Z13" t="s">
        <v>38</v>
      </c>
    </row>
    <row r="14" spans="1:30" s="58" customFormat="1" ht="45" customHeight="1" x14ac:dyDescent="0.35">
      <c r="A14" s="54">
        <v>9</v>
      </c>
      <c r="B14" s="55" t="s">
        <v>39</v>
      </c>
      <c r="C14" s="39">
        <v>41.76</v>
      </c>
      <c r="D14" s="40">
        <f t="shared" si="0"/>
        <v>14.399999999999999</v>
      </c>
      <c r="E14" s="41">
        <v>88</v>
      </c>
      <c r="F14" s="40">
        <f t="shared" si="1"/>
        <v>36.748799999999996</v>
      </c>
      <c r="G14" s="42">
        <v>290</v>
      </c>
      <c r="H14" s="43">
        <v>38</v>
      </c>
      <c r="I14" s="44">
        <f t="shared" si="2"/>
        <v>15.2</v>
      </c>
      <c r="J14" s="56">
        <v>88</v>
      </c>
      <c r="K14" s="40">
        <f t="shared" si="3"/>
        <v>33.44</v>
      </c>
      <c r="L14" s="42">
        <v>250</v>
      </c>
      <c r="M14" s="46">
        <f>RANK(I14,I6:I23)</f>
        <v>12</v>
      </c>
      <c r="N14" s="47">
        <v>324</v>
      </c>
      <c r="O14" s="62" t="s">
        <v>38</v>
      </c>
      <c r="P14" s="49">
        <v>90</v>
      </c>
      <c r="Q14" s="49">
        <v>10</v>
      </c>
      <c r="R14" s="49">
        <v>19</v>
      </c>
      <c r="S14" s="49">
        <v>0</v>
      </c>
      <c r="T14" s="50">
        <v>82</v>
      </c>
      <c r="U14" s="50">
        <v>3</v>
      </c>
      <c r="V14" s="54">
        <v>290</v>
      </c>
      <c r="W14" s="54">
        <v>250</v>
      </c>
      <c r="X14" s="57"/>
      <c r="Y14" s="58" t="s">
        <v>40</v>
      </c>
    </row>
    <row r="15" spans="1:30" s="58" customFormat="1" ht="45" customHeight="1" x14ac:dyDescent="0.35">
      <c r="A15" s="54">
        <v>10</v>
      </c>
      <c r="B15" s="55" t="s">
        <v>41</v>
      </c>
      <c r="C15" s="39">
        <v>52</v>
      </c>
      <c r="D15" s="40">
        <f t="shared" si="0"/>
        <v>17.627118644067796</v>
      </c>
      <c r="E15" s="41">
        <v>90</v>
      </c>
      <c r="F15" s="40">
        <f t="shared" si="1"/>
        <v>46.8</v>
      </c>
      <c r="G15" s="42">
        <v>295</v>
      </c>
      <c r="H15" s="43">
        <v>53</v>
      </c>
      <c r="I15" s="44">
        <f t="shared" si="2"/>
        <v>17.377049180327869</v>
      </c>
      <c r="J15" s="56">
        <v>93</v>
      </c>
      <c r="K15" s="40">
        <f t="shared" si="3"/>
        <v>49.29</v>
      </c>
      <c r="L15" s="42">
        <v>305</v>
      </c>
      <c r="M15" s="46">
        <f>RANK(I15,I6:I23)</f>
        <v>6</v>
      </c>
      <c r="N15" s="61">
        <v>730</v>
      </c>
      <c r="O15" s="48" t="s">
        <v>30</v>
      </c>
      <c r="P15" s="49">
        <v>164</v>
      </c>
      <c r="Q15" s="49">
        <v>20</v>
      </c>
      <c r="R15" s="49">
        <v>41</v>
      </c>
      <c r="S15" s="49">
        <v>5</v>
      </c>
      <c r="T15" s="50">
        <v>279</v>
      </c>
      <c r="U15" s="50">
        <v>14</v>
      </c>
      <c r="V15" s="54">
        <v>285</v>
      </c>
      <c r="W15" s="54">
        <v>300</v>
      </c>
      <c r="X15" s="57"/>
      <c r="Y15" s="58" t="s">
        <v>42</v>
      </c>
    </row>
    <row r="16" spans="1:30" s="58" customFormat="1" ht="45" customHeight="1" x14ac:dyDescent="0.35">
      <c r="A16" s="54">
        <v>11</v>
      </c>
      <c r="B16" s="55" t="s">
        <v>43</v>
      </c>
      <c r="C16" s="39">
        <v>75.95</v>
      </c>
      <c r="D16" s="40">
        <f t="shared" si="0"/>
        <v>16.510869565217394</v>
      </c>
      <c r="E16" s="41">
        <v>96</v>
      </c>
      <c r="F16" s="40">
        <f t="shared" si="1"/>
        <v>72.912000000000006</v>
      </c>
      <c r="G16" s="42">
        <v>460</v>
      </c>
      <c r="H16" s="43">
        <v>82.52</v>
      </c>
      <c r="I16" s="44">
        <f t="shared" si="2"/>
        <v>17.939130434782609</v>
      </c>
      <c r="J16" s="56">
        <v>95</v>
      </c>
      <c r="K16" s="40">
        <f t="shared" si="3"/>
        <v>78.393999999999991</v>
      </c>
      <c r="L16" s="42">
        <v>460</v>
      </c>
      <c r="M16" s="46">
        <f>RANK(I16,I6:I23)</f>
        <v>5</v>
      </c>
      <c r="N16" s="47">
        <v>536</v>
      </c>
      <c r="O16" s="62" t="s">
        <v>23</v>
      </c>
      <c r="P16" s="49">
        <v>325</v>
      </c>
      <c r="Q16" s="49">
        <v>17</v>
      </c>
      <c r="R16" s="49">
        <v>68</v>
      </c>
      <c r="S16" s="49">
        <v>0</v>
      </c>
      <c r="T16" s="50">
        <v>214</v>
      </c>
      <c r="U16" s="50">
        <v>8</v>
      </c>
      <c r="V16" s="54">
        <v>453</v>
      </c>
      <c r="W16" s="54">
        <v>460</v>
      </c>
      <c r="X16" s="57"/>
      <c r="Y16" s="58" t="s">
        <v>38</v>
      </c>
    </row>
    <row r="17" spans="1:33" s="58" customFormat="1" ht="45" customHeight="1" x14ac:dyDescent="0.35">
      <c r="A17" s="54">
        <v>12</v>
      </c>
      <c r="B17" s="55" t="s">
        <v>44</v>
      </c>
      <c r="C17" s="39">
        <v>84.72</v>
      </c>
      <c r="D17" s="40">
        <f t="shared" si="0"/>
        <v>14.48205128205128</v>
      </c>
      <c r="E17" s="41">
        <v>90</v>
      </c>
      <c r="F17" s="40">
        <f t="shared" si="1"/>
        <v>76.248000000000005</v>
      </c>
      <c r="G17" s="42">
        <v>585</v>
      </c>
      <c r="H17" s="43">
        <v>111.17</v>
      </c>
      <c r="I17" s="44">
        <f t="shared" si="2"/>
        <v>17.370312500000001</v>
      </c>
      <c r="J17" s="56">
        <v>93</v>
      </c>
      <c r="K17" s="40">
        <f t="shared" si="3"/>
        <v>103.38809999999999</v>
      </c>
      <c r="L17" s="42">
        <v>640</v>
      </c>
      <c r="M17" s="46">
        <f>RANK(I17,I6:I23)</f>
        <v>7</v>
      </c>
      <c r="N17" s="47">
        <v>724</v>
      </c>
      <c r="O17" s="48" t="s">
        <v>23</v>
      </c>
      <c r="P17" s="49">
        <v>365</v>
      </c>
      <c r="Q17" s="49">
        <v>14</v>
      </c>
      <c r="R17" s="49">
        <v>126</v>
      </c>
      <c r="S17" s="49">
        <v>8</v>
      </c>
      <c r="T17" s="50">
        <v>362</v>
      </c>
      <c r="U17" s="50">
        <v>15</v>
      </c>
      <c r="V17" s="54">
        <v>585</v>
      </c>
      <c r="W17" s="54">
        <v>640</v>
      </c>
      <c r="X17" s="57"/>
      <c r="Y17" s="58" t="s">
        <v>42</v>
      </c>
      <c r="Z17" s="58" t="s">
        <v>45</v>
      </c>
    </row>
    <row r="18" spans="1:33" s="58" customFormat="1" ht="45" customHeight="1" x14ac:dyDescent="0.35">
      <c r="A18" s="54">
        <v>13</v>
      </c>
      <c r="B18" s="55" t="s">
        <v>46</v>
      </c>
      <c r="C18" s="39">
        <v>21.7</v>
      </c>
      <c r="D18" s="40">
        <f t="shared" si="0"/>
        <v>19.54954954954955</v>
      </c>
      <c r="E18" s="41">
        <v>92</v>
      </c>
      <c r="F18" s="40">
        <f t="shared" si="1"/>
        <v>19.963999999999999</v>
      </c>
      <c r="G18" s="42">
        <v>111</v>
      </c>
      <c r="H18" s="43">
        <v>28</v>
      </c>
      <c r="I18" s="44">
        <f t="shared" si="2"/>
        <v>21.53846153846154</v>
      </c>
      <c r="J18" s="56">
        <v>88</v>
      </c>
      <c r="K18" s="40">
        <f t="shared" si="3"/>
        <v>24.64</v>
      </c>
      <c r="L18" s="42">
        <v>130</v>
      </c>
      <c r="M18" s="46">
        <f>RANK(I18,I6:I23)</f>
        <v>1</v>
      </c>
      <c r="N18" s="47">
        <v>142</v>
      </c>
      <c r="O18" s="48" t="s">
        <v>23</v>
      </c>
      <c r="P18" s="49">
        <v>155</v>
      </c>
      <c r="Q18" s="49">
        <v>11</v>
      </c>
      <c r="R18" s="49">
        <v>25</v>
      </c>
      <c r="S18" s="49">
        <v>0</v>
      </c>
      <c r="T18" s="50">
        <v>134</v>
      </c>
      <c r="U18" s="50">
        <v>0</v>
      </c>
      <c r="V18" s="54">
        <v>111</v>
      </c>
      <c r="W18" s="54">
        <v>120</v>
      </c>
      <c r="X18" s="57"/>
      <c r="Y18" s="58" t="s">
        <v>34</v>
      </c>
      <c r="Z18" s="58" t="s">
        <v>45</v>
      </c>
    </row>
    <row r="19" spans="1:33" s="58" customFormat="1" ht="45" customHeight="1" x14ac:dyDescent="0.35">
      <c r="A19" s="54">
        <v>14</v>
      </c>
      <c r="B19" s="55" t="s">
        <v>47</v>
      </c>
      <c r="C19" s="39">
        <v>45.6</v>
      </c>
      <c r="D19" s="40">
        <f t="shared" si="0"/>
        <v>15.616438356164384</v>
      </c>
      <c r="E19" s="41">
        <v>95</v>
      </c>
      <c r="F19" s="40">
        <f t="shared" si="1"/>
        <v>43.32</v>
      </c>
      <c r="G19" s="42">
        <v>292</v>
      </c>
      <c r="H19" s="43">
        <v>40</v>
      </c>
      <c r="I19" s="44">
        <f t="shared" si="2"/>
        <v>13.333333333333334</v>
      </c>
      <c r="J19" s="56">
        <v>95</v>
      </c>
      <c r="K19" s="40">
        <f t="shared" si="3"/>
        <v>38</v>
      </c>
      <c r="L19" s="42">
        <v>300</v>
      </c>
      <c r="M19" s="46">
        <f>RANK(I19,I6:I23)</f>
        <v>16</v>
      </c>
      <c r="N19" s="47"/>
      <c r="O19" s="48"/>
      <c r="P19" s="49">
        <v>94</v>
      </c>
      <c r="Q19" s="49">
        <v>1</v>
      </c>
      <c r="R19" s="49">
        <v>95</v>
      </c>
      <c r="S19" s="49">
        <v>9</v>
      </c>
      <c r="T19" s="50">
        <v>128</v>
      </c>
      <c r="U19" s="50">
        <v>5</v>
      </c>
      <c r="V19" s="54">
        <v>292</v>
      </c>
      <c r="W19" s="54">
        <v>300</v>
      </c>
      <c r="X19" s="57"/>
      <c r="Y19" s="58" t="s">
        <v>30</v>
      </c>
    </row>
    <row r="20" spans="1:33" ht="45" customHeight="1" x14ac:dyDescent="0.35">
      <c r="A20" s="37">
        <v>15</v>
      </c>
      <c r="B20" s="55" t="s">
        <v>48</v>
      </c>
      <c r="C20" s="39">
        <v>18</v>
      </c>
      <c r="D20" s="40">
        <f t="shared" si="0"/>
        <v>12</v>
      </c>
      <c r="E20" s="41">
        <v>90</v>
      </c>
      <c r="F20" s="40">
        <f t="shared" si="1"/>
        <v>16.2</v>
      </c>
      <c r="G20" s="42">
        <v>150</v>
      </c>
      <c r="H20" s="43">
        <v>19</v>
      </c>
      <c r="I20" s="44">
        <f t="shared" si="2"/>
        <v>17.272727272727273</v>
      </c>
      <c r="J20" s="56">
        <v>90</v>
      </c>
      <c r="K20" s="40">
        <f t="shared" si="3"/>
        <v>17.100000000000001</v>
      </c>
      <c r="L20" s="42">
        <v>110</v>
      </c>
      <c r="M20" s="46">
        <f>RANK(I20,I6:I23)</f>
        <v>8</v>
      </c>
      <c r="N20" s="47">
        <v>84</v>
      </c>
      <c r="O20" s="48" t="s">
        <v>38</v>
      </c>
      <c r="P20" s="49">
        <v>43</v>
      </c>
      <c r="Q20" s="49">
        <v>3</v>
      </c>
      <c r="R20" s="49">
        <v>13</v>
      </c>
      <c r="S20" s="49">
        <v>0</v>
      </c>
      <c r="T20" s="50">
        <v>95</v>
      </c>
      <c r="U20" s="50">
        <v>0</v>
      </c>
      <c r="V20" s="37">
        <v>150</v>
      </c>
      <c r="W20" s="37">
        <v>110</v>
      </c>
      <c r="Y20" t="s">
        <v>38</v>
      </c>
    </row>
    <row r="21" spans="1:33" ht="45" customHeight="1" x14ac:dyDescent="0.35">
      <c r="A21" s="37">
        <v>16</v>
      </c>
      <c r="B21" s="55" t="s">
        <v>49</v>
      </c>
      <c r="C21" s="39">
        <v>43</v>
      </c>
      <c r="D21" s="40">
        <f t="shared" si="0"/>
        <v>15.357142857142858</v>
      </c>
      <c r="E21" s="41">
        <v>81</v>
      </c>
      <c r="F21" s="40">
        <f t="shared" si="1"/>
        <v>34.83</v>
      </c>
      <c r="G21" s="42">
        <v>280</v>
      </c>
      <c r="H21" s="43">
        <v>50</v>
      </c>
      <c r="I21" s="44">
        <f t="shared" si="2"/>
        <v>16.666666666666664</v>
      </c>
      <c r="J21" s="56">
        <v>81</v>
      </c>
      <c r="K21" s="40">
        <f t="shared" si="3"/>
        <v>40.5</v>
      </c>
      <c r="L21" s="42">
        <v>300</v>
      </c>
      <c r="M21" s="46">
        <f>RANK(I21,I6:I23)</f>
        <v>9</v>
      </c>
      <c r="N21" s="47">
        <v>230</v>
      </c>
      <c r="O21" s="48" t="s">
        <v>50</v>
      </c>
      <c r="P21" s="49">
        <v>131</v>
      </c>
      <c r="Q21" s="49">
        <v>9</v>
      </c>
      <c r="R21" s="49">
        <v>0</v>
      </c>
      <c r="S21" s="49">
        <v>0</v>
      </c>
      <c r="T21" s="50">
        <v>119</v>
      </c>
      <c r="U21" s="50">
        <v>12</v>
      </c>
      <c r="V21" s="37">
        <v>288</v>
      </c>
      <c r="W21" s="37">
        <v>300</v>
      </c>
      <c r="Y21" t="s">
        <v>51</v>
      </c>
    </row>
    <row r="22" spans="1:33" s="58" customFormat="1" ht="45" customHeight="1" x14ac:dyDescent="0.35">
      <c r="A22" s="54">
        <v>17</v>
      </c>
      <c r="B22" s="55" t="s">
        <v>52</v>
      </c>
      <c r="C22" s="39">
        <v>15.32</v>
      </c>
      <c r="D22" s="40">
        <f t="shared" si="0"/>
        <v>14.452830188679243</v>
      </c>
      <c r="E22" s="41">
        <v>90</v>
      </c>
      <c r="F22" s="40">
        <f t="shared" si="1"/>
        <v>13.788</v>
      </c>
      <c r="G22" s="42">
        <v>106</v>
      </c>
      <c r="H22" s="43">
        <v>16.239999999999998</v>
      </c>
      <c r="I22" s="44">
        <f t="shared" si="2"/>
        <v>15.466666666666665</v>
      </c>
      <c r="J22" s="56">
        <v>90</v>
      </c>
      <c r="K22" s="40">
        <f t="shared" si="3"/>
        <v>14.616</v>
      </c>
      <c r="L22" s="42">
        <v>105</v>
      </c>
      <c r="M22" s="46">
        <f>RANK(I22,I6:I23)</f>
        <v>11</v>
      </c>
      <c r="N22" s="47">
        <v>45</v>
      </c>
      <c r="O22" s="62" t="s">
        <v>38</v>
      </c>
      <c r="P22" s="49">
        <v>95</v>
      </c>
      <c r="Q22" s="49">
        <v>6</v>
      </c>
      <c r="R22" s="49">
        <v>0</v>
      </c>
      <c r="S22" s="49">
        <v>0</v>
      </c>
      <c r="T22" s="50">
        <v>95</v>
      </c>
      <c r="U22" s="50">
        <v>7</v>
      </c>
      <c r="V22" s="54">
        <v>105</v>
      </c>
      <c r="W22" s="54">
        <v>105</v>
      </c>
      <c r="X22" s="57"/>
      <c r="Y22" s="58" t="s">
        <v>23</v>
      </c>
      <c r="Z22" s="58" t="s">
        <v>38</v>
      </c>
    </row>
    <row r="23" spans="1:33" ht="45" customHeight="1" x14ac:dyDescent="0.35">
      <c r="A23" s="37">
        <v>18</v>
      </c>
      <c r="B23" s="55" t="s">
        <v>53</v>
      </c>
      <c r="C23" s="39">
        <v>15.1</v>
      </c>
      <c r="D23" s="40">
        <f t="shared" si="0"/>
        <v>12.479338842975206</v>
      </c>
      <c r="E23" s="41">
        <v>94</v>
      </c>
      <c r="F23" s="40">
        <f t="shared" si="1"/>
        <v>14.193999999999999</v>
      </c>
      <c r="G23" s="42">
        <v>121</v>
      </c>
      <c r="H23" s="43">
        <v>14.3</v>
      </c>
      <c r="I23" s="44">
        <f t="shared" si="2"/>
        <v>14.019607843137255</v>
      </c>
      <c r="J23" s="56">
        <v>94</v>
      </c>
      <c r="K23" s="40">
        <f t="shared" si="3"/>
        <v>13.442</v>
      </c>
      <c r="L23" s="42">
        <v>102</v>
      </c>
      <c r="M23" s="46">
        <f>RANK(I23,I6:I23)</f>
        <v>14</v>
      </c>
      <c r="N23" s="47">
        <v>158</v>
      </c>
      <c r="O23" s="48" t="s">
        <v>38</v>
      </c>
      <c r="P23" s="49">
        <v>59</v>
      </c>
      <c r="Q23" s="49">
        <v>0</v>
      </c>
      <c r="R23" s="49">
        <v>0</v>
      </c>
      <c r="S23" s="49">
        <v>0</v>
      </c>
      <c r="T23" s="50">
        <v>26</v>
      </c>
      <c r="U23" s="50">
        <v>0</v>
      </c>
      <c r="V23" s="37">
        <v>121</v>
      </c>
      <c r="W23" s="37">
        <v>102</v>
      </c>
      <c r="Y23" t="s">
        <v>28</v>
      </c>
    </row>
    <row r="24" spans="1:33" ht="48.75" customHeight="1" x14ac:dyDescent="0.35">
      <c r="A24" s="37"/>
      <c r="B24" s="63" t="s">
        <v>54</v>
      </c>
      <c r="C24" s="64">
        <f>SUM(C6:C23)</f>
        <v>1100.32</v>
      </c>
      <c r="D24" s="40">
        <f t="shared" si="0"/>
        <v>15.101839143562998</v>
      </c>
      <c r="E24" s="41">
        <f>F24/C24*100</f>
        <v>93.026156027337507</v>
      </c>
      <c r="F24" s="40">
        <f>SUM(F6:F23)</f>
        <v>1023.5853999999999</v>
      </c>
      <c r="G24" s="65">
        <f>SUM(G6:G23)</f>
        <v>7286</v>
      </c>
      <c r="H24" s="44">
        <f>SUM(H6:H23)</f>
        <v>1190.58</v>
      </c>
      <c r="I24" s="44">
        <f t="shared" si="2"/>
        <v>16.154409769335139</v>
      </c>
      <c r="J24" s="45">
        <f>K24/H24*100</f>
        <v>92.716879168136543</v>
      </c>
      <c r="K24" s="40">
        <f>SUM(K6:K23)</f>
        <v>1103.86862</v>
      </c>
      <c r="L24" s="66">
        <f>SUM(L6:L23)</f>
        <v>7370</v>
      </c>
      <c r="M24" s="37"/>
      <c r="N24" s="67">
        <f>SUM(N6:N23)</f>
        <v>8242</v>
      </c>
      <c r="O24" s="68"/>
      <c r="P24" s="49">
        <f t="shared" ref="P24:W24" si="4">SUM(P6:P23)</f>
        <v>4060</v>
      </c>
      <c r="Q24" s="49">
        <f t="shared" si="4"/>
        <v>241</v>
      </c>
      <c r="R24" s="49">
        <f t="shared" si="4"/>
        <v>1255</v>
      </c>
      <c r="S24" s="49">
        <f t="shared" si="4"/>
        <v>70</v>
      </c>
      <c r="T24" s="49">
        <f t="shared" si="4"/>
        <v>4252</v>
      </c>
      <c r="U24" s="49">
        <f t="shared" si="4"/>
        <v>248</v>
      </c>
      <c r="V24" s="37">
        <f t="shared" si="4"/>
        <v>7276</v>
      </c>
      <c r="W24" s="37">
        <f t="shared" si="4"/>
        <v>7350</v>
      </c>
      <c r="Y24" t="s">
        <v>55</v>
      </c>
      <c r="AF24" s="69">
        <f>G24</f>
        <v>7286</v>
      </c>
      <c r="AG24" s="69">
        <f>L24</f>
        <v>7370</v>
      </c>
    </row>
    <row r="25" spans="1:33" ht="34.799999999999997" customHeight="1" x14ac:dyDescent="0.35">
      <c r="A25" s="37"/>
      <c r="B25" s="70" t="s">
        <v>56</v>
      </c>
      <c r="C25" s="64">
        <v>186.00000000000003</v>
      </c>
      <c r="D25" s="40">
        <v>16.230366492146601</v>
      </c>
      <c r="E25" s="71"/>
      <c r="F25" s="71"/>
      <c r="G25" s="72">
        <v>1146</v>
      </c>
      <c r="H25" s="73">
        <v>183.30000000000004</v>
      </c>
      <c r="I25" s="44">
        <v>15.211618257261414</v>
      </c>
      <c r="J25" s="74"/>
      <c r="K25" s="74"/>
      <c r="L25" s="75">
        <v>1205</v>
      </c>
      <c r="M25" s="76"/>
      <c r="N25" s="76"/>
      <c r="O25" s="76"/>
      <c r="P25" s="76"/>
      <c r="Q25" s="76"/>
      <c r="R25" s="76"/>
      <c r="S25" s="76"/>
      <c r="T25" s="77"/>
      <c r="U25" s="77"/>
      <c r="V25" s="78">
        <f>[1]КФХ!F32</f>
        <v>1146</v>
      </c>
      <c r="W25" s="37">
        <f>[1]КФХ!I32</f>
        <v>1205</v>
      </c>
      <c r="Y25" t="s">
        <v>57</v>
      </c>
      <c r="AF25" s="69">
        <f>[1]КФХ!F32</f>
        <v>1146</v>
      </c>
      <c r="AG25">
        <f>[1]КФХ!I32</f>
        <v>1205</v>
      </c>
    </row>
    <row r="26" spans="1:33" ht="33.75" customHeight="1" x14ac:dyDescent="0.35">
      <c r="A26" s="37"/>
      <c r="B26" s="79" t="s">
        <v>58</v>
      </c>
      <c r="C26" s="64">
        <f>SUM(C24:C25)</f>
        <v>1286.32</v>
      </c>
      <c r="D26" s="40">
        <f t="shared" si="0"/>
        <v>15.255218216318786</v>
      </c>
      <c r="E26" s="71"/>
      <c r="F26" s="71"/>
      <c r="G26" s="72">
        <f>SUM(G24:G25)</f>
        <v>8432</v>
      </c>
      <c r="H26" s="44">
        <f>SUM(H24:H25)</f>
        <v>1373.8799999999999</v>
      </c>
      <c r="I26" s="44">
        <f t="shared" si="2"/>
        <v>16.02192419825073</v>
      </c>
      <c r="J26" s="74"/>
      <c r="K26" s="74"/>
      <c r="L26" s="80">
        <f>SUM(L24:L25)</f>
        <v>8575</v>
      </c>
      <c r="M26" s="76"/>
      <c r="N26" s="76"/>
      <c r="O26" s="76"/>
      <c r="P26" s="76"/>
      <c r="Q26" s="76"/>
      <c r="R26" s="76"/>
      <c r="S26" s="76"/>
      <c r="T26" s="77"/>
      <c r="U26" s="77"/>
      <c r="V26" s="37">
        <f>SUM(V24:V25)</f>
        <v>8422</v>
      </c>
      <c r="W26" s="37">
        <f>SUM(W24:W25)</f>
        <v>8555</v>
      </c>
      <c r="Y26" t="s">
        <v>59</v>
      </c>
      <c r="AF26" s="69"/>
      <c r="AG26">
        <v>2035</v>
      </c>
    </row>
    <row r="27" spans="1:33" x14ac:dyDescent="0.35">
      <c r="K27" s="74"/>
      <c r="L27" s="74"/>
      <c r="M27" s="76"/>
      <c r="N27" s="76"/>
      <c r="O27" s="76"/>
      <c r="P27" s="76"/>
      <c r="Q27" s="76"/>
      <c r="R27" s="76"/>
      <c r="S27" s="76"/>
      <c r="T27" s="77"/>
      <c r="U27" s="77"/>
      <c r="V27" s="37">
        <v>2135</v>
      </c>
      <c r="W27" s="37">
        <v>2075</v>
      </c>
      <c r="Y27" t="s">
        <v>60</v>
      </c>
      <c r="AF27" s="85">
        <f>SUM(AF24:AF26)</f>
        <v>8432</v>
      </c>
      <c r="AG27" s="86">
        <f>SUM(AG24:AG26)</f>
        <v>10610</v>
      </c>
    </row>
    <row r="28" spans="1:33" x14ac:dyDescent="0.35">
      <c r="V28" s="37">
        <f>SUM(V26:V27)</f>
        <v>10557</v>
      </c>
      <c r="W28" s="37">
        <f>SUM(W26:W27)</f>
        <v>10630</v>
      </c>
      <c r="Y28" t="s">
        <v>61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2016-07-18T05:51:17Z</dcterms:created>
  <dcterms:modified xsi:type="dcterms:W3CDTF">2016-07-18T05:51:50Z</dcterms:modified>
</cp:coreProperties>
</file>