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626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<sst xmlns="http://schemas.openxmlformats.org/spreadsheetml/2006/main" count="95" uniqueCount="64">
  <si>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17 октября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</si>
  <si>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</si>
  <si>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</si>
  <si>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</si>
  <si>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</si>
  <si>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</si>
  <si>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</si>
  <si>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</si>
  <si>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</si>
  <si>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</si>
  <si>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</si>
  <si>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</si>
  <si>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</si>
  <si>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</si>
  <si>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</si>
  <si>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</si>
  <si>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</si>
  <si>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</si>
  <si>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</si>
  <si>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</si>
  <si>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</si>
  <si>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</si>
  <si>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</si>
  <si>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</si>
  <si>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</si>
  <si>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</si>
  <si>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</si>
  <si>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</si>
  <si>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</si>
  <si>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</si>
  <si>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</si>
  <si>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</si>
  <si>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</si>
  <si>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</si>
  <si>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</si>
  <si>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</si>
  <si>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</si>
  <si>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</si>
  <si>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</si>
  <si>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</si>
  <si>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</si>
  <si>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</si>
  <si>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</si>
  <si>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</si>
  <si>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</si>
  <si>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</si>
  <si>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</si>
  <si>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</si>
  <si>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</si>
  <si>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</si>
  <si>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</si>
  <si>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</si>
  <si>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</si>
  <si>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</si>
  <si>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</si>
  <si>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</si>
  <si>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7226 гол)</t>
  </si>
  <si>
    <t>СП</t>
  </si>
  <si>
    <t>КФХ (2015 г -поголовье 1125 гол)</t>
  </si>
  <si>
    <t>КФХ</t>
  </si>
  <si>
    <t>ВСЕГО ПО РАЙОНУ (поголовье 2015 г -8351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</si>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</sst>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ОКТЯБР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1125</v>
          </cell>
          <cell r="I32">
            <v>1221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49" zoomScaleSheetLayoutView="50" workbookViewId="0">
      <selection activeCell="C25" sqref="C25:P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161.01</v>
      </c>
      <c r="D6" s="40">
        <f t="shared" ref="D6:D26" si="0">C6/G6*100</f>
        <v>13.417499999999999</v>
      </c>
      <c r="E6" s="41">
        <v>93</v>
      </c>
      <c r="F6" s="40">
        <f t="shared" ref="F6:F23" si="1">C6*E6/100</f>
        <v>149.73929999999999</v>
      </c>
      <c r="G6" s="42">
        <v>1200</v>
      </c>
      <c r="H6" s="43">
        <v>160.03</v>
      </c>
      <c r="I6" s="44">
        <f t="shared" ref="I6:I26" si="2">H6/L6*100</f>
        <v>13.010569105691058</v>
      </c>
      <c r="J6" s="45">
        <v>93</v>
      </c>
      <c r="K6" s="40">
        <f t="shared" ref="K6:K23" si="3">H6*J6/100</f>
        <v>148.8279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896</v>
      </c>
      <c r="Q6" s="49">
        <v>63</v>
      </c>
      <c r="R6" s="49">
        <v>264</v>
      </c>
      <c r="S6" s="49">
        <v>39</v>
      </c>
      <c r="T6" s="50">
        <v>865</v>
      </c>
      <c r="U6" s="50">
        <v>52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62.62</v>
      </c>
      <c r="D7" s="40">
        <f t="shared" si="0"/>
        <v>9.7085271317829456</v>
      </c>
      <c r="E7" s="41">
        <v>91</v>
      </c>
      <c r="F7" s="40">
        <f t="shared" si="1"/>
        <v>56.984200000000001</v>
      </c>
      <c r="G7" s="42">
        <v>645</v>
      </c>
      <c r="H7" s="43">
        <v>77.989999999999995</v>
      </c>
      <c r="I7" s="44">
        <f t="shared" si="2"/>
        <v>12.091472868217053</v>
      </c>
      <c r="J7" s="45">
        <v>87</v>
      </c>
      <c r="K7" s="40">
        <f t="shared" si="3"/>
        <v>67.851299999999995</v>
      </c>
      <c r="L7" s="42">
        <v>645</v>
      </c>
      <c r="M7" s="46">
        <f>RANK(I7,I6:I23)</f>
        <v>9</v>
      </c>
      <c r="N7" s="47">
        <v>430</v>
      </c>
      <c r="O7" s="48" t="s">
        <v>22</v>
      </c>
      <c r="P7" s="49">
        <v>456</v>
      </c>
      <c r="Q7" s="49">
        <v>19</v>
      </c>
      <c r="R7" s="49">
        <v>170</v>
      </c>
      <c r="S7" s="49">
        <v>0</v>
      </c>
      <c r="T7" s="50">
        <v>411</v>
      </c>
      <c r="U7" s="50">
        <v>25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116</v>
      </c>
      <c r="D8" s="40">
        <f t="shared" si="0"/>
        <v>14.499999999999998</v>
      </c>
      <c r="E8" s="41">
        <v>96</v>
      </c>
      <c r="F8" s="40">
        <f t="shared" si="1"/>
        <v>111.36</v>
      </c>
      <c r="G8" s="42">
        <v>800</v>
      </c>
      <c r="H8" s="43">
        <v>120</v>
      </c>
      <c r="I8" s="44">
        <f t="shared" si="2"/>
        <v>15</v>
      </c>
      <c r="J8" s="56">
        <v>96</v>
      </c>
      <c r="K8" s="40">
        <f t="shared" si="3"/>
        <v>115.2</v>
      </c>
      <c r="L8" s="42">
        <v>800</v>
      </c>
      <c r="M8" s="46">
        <f>RANK(I8,I6:I23)</f>
        <v>2</v>
      </c>
      <c r="N8" s="47">
        <v>1170</v>
      </c>
      <c r="O8" s="48" t="s">
        <v>23</v>
      </c>
      <c r="P8" s="49">
        <v>531</v>
      </c>
      <c r="Q8" s="49">
        <v>26</v>
      </c>
      <c r="R8" s="49">
        <v>209</v>
      </c>
      <c r="S8" s="49">
        <v>8</v>
      </c>
      <c r="T8" s="50">
        <v>667</v>
      </c>
      <c r="U8" s="50">
        <v>27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23.42</v>
      </c>
      <c r="D9" s="40">
        <f t="shared" si="0"/>
        <v>9.1843137254901972</v>
      </c>
      <c r="E9" s="41">
        <v>91</v>
      </c>
      <c r="F9" s="40">
        <f t="shared" si="1"/>
        <v>21.312200000000004</v>
      </c>
      <c r="G9" s="42">
        <v>255</v>
      </c>
      <c r="H9" s="43">
        <v>24.03</v>
      </c>
      <c r="I9" s="44">
        <f t="shared" si="2"/>
        <v>9.4235294117647062</v>
      </c>
      <c r="J9" s="45">
        <v>93</v>
      </c>
      <c r="K9" s="40">
        <f t="shared" si="3"/>
        <v>22.347899999999999</v>
      </c>
      <c r="L9" s="42">
        <v>255</v>
      </c>
      <c r="M9" s="46">
        <f>RANK(I9,I6:I23)</f>
        <v>16</v>
      </c>
      <c r="N9" s="61">
        <v>2015</v>
      </c>
      <c r="O9" s="48" t="s">
        <v>28</v>
      </c>
      <c r="P9" s="49">
        <v>200</v>
      </c>
      <c r="Q9" s="49">
        <v>8</v>
      </c>
      <c r="R9" s="49">
        <v>33</v>
      </c>
      <c r="S9" s="49">
        <v>0</v>
      </c>
      <c r="T9" s="50">
        <v>193</v>
      </c>
      <c r="U9" s="50">
        <v>8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58.5</v>
      </c>
      <c r="D10" s="40">
        <f t="shared" si="0"/>
        <v>13</v>
      </c>
      <c r="E10" s="41">
        <v>93</v>
      </c>
      <c r="F10" s="40">
        <f t="shared" si="1"/>
        <v>54.405000000000001</v>
      </c>
      <c r="G10" s="42">
        <v>450</v>
      </c>
      <c r="H10" s="43">
        <v>64.319999999999993</v>
      </c>
      <c r="I10" s="44">
        <f t="shared" si="2"/>
        <v>11.673321234119781</v>
      </c>
      <c r="J10" s="56">
        <v>90</v>
      </c>
      <c r="K10" s="40">
        <f t="shared" si="3"/>
        <v>57.887999999999991</v>
      </c>
      <c r="L10" s="42">
        <v>551</v>
      </c>
      <c r="M10" s="46">
        <f>RANK(I10,I6:I23)</f>
        <v>11</v>
      </c>
      <c r="N10" s="61">
        <v>2810</v>
      </c>
      <c r="O10" s="48" t="s">
        <v>30</v>
      </c>
      <c r="P10" s="49">
        <v>265</v>
      </c>
      <c r="Q10" s="49">
        <v>11</v>
      </c>
      <c r="R10" s="49">
        <v>175</v>
      </c>
      <c r="S10" s="49">
        <v>5</v>
      </c>
      <c r="T10" s="50">
        <v>410</v>
      </c>
      <c r="U10" s="50">
        <v>23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53.3</v>
      </c>
      <c r="D11" s="40">
        <f t="shared" si="0"/>
        <v>16.399999999999999</v>
      </c>
      <c r="E11" s="41">
        <v>90</v>
      </c>
      <c r="F11" s="40">
        <f t="shared" si="1"/>
        <v>47.97</v>
      </c>
      <c r="G11" s="42">
        <v>325</v>
      </c>
      <c r="H11" s="43">
        <v>48.9</v>
      </c>
      <c r="I11" s="44">
        <f t="shared" si="2"/>
        <v>13.659217877094973</v>
      </c>
      <c r="J11" s="45">
        <v>88</v>
      </c>
      <c r="K11" s="40">
        <f t="shared" si="3"/>
        <v>43.031999999999996</v>
      </c>
      <c r="L11" s="42">
        <v>358</v>
      </c>
      <c r="M11" s="46">
        <f>RANK(I11,I6:I23)</f>
        <v>7</v>
      </c>
      <c r="N11" s="47">
        <v>366</v>
      </c>
      <c r="O11" s="48" t="s">
        <v>23</v>
      </c>
      <c r="P11" s="49">
        <v>256</v>
      </c>
      <c r="Q11" s="49">
        <v>35</v>
      </c>
      <c r="R11" s="49">
        <v>84</v>
      </c>
      <c r="S11" s="49">
        <v>13</v>
      </c>
      <c r="T11" s="50">
        <v>243</v>
      </c>
      <c r="U11" s="50">
        <v>19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33.4</v>
      </c>
      <c r="D12" s="40">
        <f t="shared" si="0"/>
        <v>15.113122171945701</v>
      </c>
      <c r="E12" s="41">
        <v>93</v>
      </c>
      <c r="F12" s="40">
        <f t="shared" si="1"/>
        <v>31.061999999999998</v>
      </c>
      <c r="G12" s="42">
        <v>221</v>
      </c>
      <c r="H12" s="43">
        <v>39.9</v>
      </c>
      <c r="I12" s="44">
        <f t="shared" si="2"/>
        <v>16.624999999999996</v>
      </c>
      <c r="J12" s="56">
        <v>98.5</v>
      </c>
      <c r="K12" s="40">
        <f t="shared" si="3"/>
        <v>39.301499999999997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175</v>
      </c>
      <c r="Q12" s="49">
        <v>11</v>
      </c>
      <c r="R12" s="49">
        <v>32</v>
      </c>
      <c r="S12" s="49">
        <v>0</v>
      </c>
      <c r="T12" s="50">
        <v>180</v>
      </c>
      <c r="U12" s="50">
        <v>9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86.5</v>
      </c>
      <c r="D13" s="40">
        <f t="shared" si="0"/>
        <v>12.357142857142858</v>
      </c>
      <c r="E13" s="41">
        <v>99</v>
      </c>
      <c r="F13" s="40">
        <f t="shared" si="1"/>
        <v>85.635000000000005</v>
      </c>
      <c r="G13" s="42">
        <v>700</v>
      </c>
      <c r="H13" s="43">
        <v>103.04</v>
      </c>
      <c r="I13" s="44">
        <f t="shared" si="2"/>
        <v>14.719999999999999</v>
      </c>
      <c r="J13" s="56">
        <v>91</v>
      </c>
      <c r="K13" s="40">
        <f t="shared" si="3"/>
        <v>93.766400000000019</v>
      </c>
      <c r="L13" s="42">
        <v>700</v>
      </c>
      <c r="M13" s="46">
        <f>RANK(I13,I6:I23)</f>
        <v>3</v>
      </c>
      <c r="N13" s="61">
        <v>2337</v>
      </c>
      <c r="O13" s="48" t="s">
        <v>36</v>
      </c>
      <c r="P13" s="49">
        <v>632</v>
      </c>
      <c r="Q13" s="49">
        <v>22</v>
      </c>
      <c r="R13" s="49">
        <v>211</v>
      </c>
      <c r="S13" s="49">
        <v>9</v>
      </c>
      <c r="T13" s="50">
        <v>820</v>
      </c>
      <c r="U13" s="50">
        <v>23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34</v>
      </c>
      <c r="D14" s="40">
        <f t="shared" si="0"/>
        <v>11.724137931034482</v>
      </c>
      <c r="E14" s="41">
        <v>88</v>
      </c>
      <c r="F14" s="40">
        <f t="shared" si="1"/>
        <v>29.92</v>
      </c>
      <c r="G14" s="42">
        <v>290</v>
      </c>
      <c r="H14" s="43">
        <v>27</v>
      </c>
      <c r="I14" s="44">
        <f t="shared" si="2"/>
        <v>10.8</v>
      </c>
      <c r="J14" s="56">
        <v>91</v>
      </c>
      <c r="K14" s="40">
        <f t="shared" si="3"/>
        <v>24.57</v>
      </c>
      <c r="L14" s="42">
        <v>250</v>
      </c>
      <c r="M14" s="46">
        <f>RANK(I14,I6:I23)</f>
        <v>13</v>
      </c>
      <c r="N14" s="47">
        <v>324</v>
      </c>
      <c r="O14" s="62" t="s">
        <v>38</v>
      </c>
      <c r="P14" s="49">
        <v>116</v>
      </c>
      <c r="Q14" s="49">
        <v>20</v>
      </c>
      <c r="R14" s="49">
        <v>28</v>
      </c>
      <c r="S14" s="49">
        <v>0</v>
      </c>
      <c r="T14" s="50">
        <v>133</v>
      </c>
      <c r="U14" s="50">
        <v>9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44</v>
      </c>
      <c r="I15" s="44">
        <f t="shared" si="2"/>
        <v>14.426229508196723</v>
      </c>
      <c r="J15" s="56">
        <v>93</v>
      </c>
      <c r="K15" s="40">
        <f t="shared" si="3"/>
        <v>40.92</v>
      </c>
      <c r="L15" s="42">
        <v>305</v>
      </c>
      <c r="M15" s="46">
        <f>RANK(I15,I6:I23)</f>
        <v>4</v>
      </c>
      <c r="N15" s="47">
        <v>1090</v>
      </c>
      <c r="O15" s="48" t="s">
        <v>30</v>
      </c>
      <c r="P15" s="49">
        <v>237</v>
      </c>
      <c r="Q15" s="49">
        <v>10</v>
      </c>
      <c r="R15" s="49">
        <v>54</v>
      </c>
      <c r="S15" s="49">
        <v>0</v>
      </c>
      <c r="T15" s="50">
        <v>331</v>
      </c>
      <c r="U15" s="50">
        <v>5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61.3</v>
      </c>
      <c r="D16" s="40">
        <f t="shared" si="0"/>
        <v>13.326086956521738</v>
      </c>
      <c r="E16" s="41">
        <v>95</v>
      </c>
      <c r="F16" s="40">
        <f t="shared" si="1"/>
        <v>58.234999999999999</v>
      </c>
      <c r="G16" s="42">
        <v>460</v>
      </c>
      <c r="H16" s="43">
        <v>51.98</v>
      </c>
      <c r="I16" s="44">
        <f t="shared" si="2"/>
        <v>11.299999999999999</v>
      </c>
      <c r="J16" s="56">
        <v>95</v>
      </c>
      <c r="K16" s="40">
        <f t="shared" si="3"/>
        <v>49.380999999999993</v>
      </c>
      <c r="L16" s="42">
        <v>460</v>
      </c>
      <c r="M16" s="46">
        <f>RANK(I16,I6:I23)</f>
        <v>12</v>
      </c>
      <c r="N16" s="47">
        <v>570</v>
      </c>
      <c r="O16" s="62" t="s">
        <v>44</v>
      </c>
      <c r="P16" s="49">
        <v>371</v>
      </c>
      <c r="Q16" s="49">
        <v>11</v>
      </c>
      <c r="R16" s="49">
        <v>92</v>
      </c>
      <c r="S16" s="49">
        <v>0</v>
      </c>
      <c r="T16" s="50">
        <v>294</v>
      </c>
      <c r="U16" s="50">
        <v>19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80.209999999999994</v>
      </c>
      <c r="D17" s="40">
        <f t="shared" si="0"/>
        <v>13.71111111111111</v>
      </c>
      <c r="E17" s="41">
        <v>90</v>
      </c>
      <c r="F17" s="40">
        <f t="shared" si="1"/>
        <v>72.188999999999993</v>
      </c>
      <c r="G17" s="42">
        <v>585</v>
      </c>
      <c r="H17" s="43">
        <v>91.92</v>
      </c>
      <c r="I17" s="44">
        <f t="shared" si="2"/>
        <v>14.362500000000001</v>
      </c>
      <c r="J17" s="56">
        <v>93</v>
      </c>
      <c r="K17" s="40">
        <f t="shared" si="3"/>
        <v>85.485599999999991</v>
      </c>
      <c r="L17" s="42">
        <v>640</v>
      </c>
      <c r="M17" s="46">
        <f>RANK(I17,I6:I23)</f>
        <v>5</v>
      </c>
      <c r="N17" s="61">
        <v>1914</v>
      </c>
      <c r="O17" s="48" t="s">
        <v>46</v>
      </c>
      <c r="P17" s="49">
        <v>508</v>
      </c>
      <c r="Q17" s="49">
        <v>15</v>
      </c>
      <c r="R17" s="49">
        <v>174</v>
      </c>
      <c r="S17" s="49">
        <v>5</v>
      </c>
      <c r="T17" s="50">
        <v>550</v>
      </c>
      <c r="U17" s="50">
        <v>21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14.5</v>
      </c>
      <c r="D18" s="40">
        <f t="shared" si="0"/>
        <v>12.083333333333334</v>
      </c>
      <c r="E18" s="41">
        <v>98</v>
      </c>
      <c r="F18" s="40">
        <f t="shared" si="1"/>
        <v>14.21</v>
      </c>
      <c r="G18" s="42">
        <v>120</v>
      </c>
      <c r="H18" s="43">
        <v>18.5</v>
      </c>
      <c r="I18" s="44">
        <f t="shared" si="2"/>
        <v>14.23076923076923</v>
      </c>
      <c r="J18" s="56">
        <v>89</v>
      </c>
      <c r="K18" s="40">
        <f t="shared" si="3"/>
        <v>16.465</v>
      </c>
      <c r="L18" s="42">
        <v>130</v>
      </c>
      <c r="M18" s="46">
        <f>RANK(I18,I6:I23)</f>
        <v>6</v>
      </c>
      <c r="N18" s="47">
        <v>142</v>
      </c>
      <c r="O18" s="48" t="s">
        <v>23</v>
      </c>
      <c r="P18" s="49">
        <v>171</v>
      </c>
      <c r="Q18" s="49">
        <v>10</v>
      </c>
      <c r="R18" s="49">
        <v>45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37.200000000000003</v>
      </c>
      <c r="D19" s="40">
        <f t="shared" si="0"/>
        <v>12.739726027397261</v>
      </c>
      <c r="E19" s="41">
        <v>95</v>
      </c>
      <c r="F19" s="40">
        <f t="shared" si="1"/>
        <v>35.340000000000003</v>
      </c>
      <c r="G19" s="42">
        <v>292</v>
      </c>
      <c r="H19" s="43">
        <v>27</v>
      </c>
      <c r="I19" s="44">
        <f t="shared" si="2"/>
        <v>9</v>
      </c>
      <c r="J19" s="56">
        <v>93</v>
      </c>
      <c r="K19" s="40">
        <f t="shared" si="3"/>
        <v>25.11</v>
      </c>
      <c r="L19" s="42">
        <v>300</v>
      </c>
      <c r="M19" s="46">
        <f>RANK(I19,I6:I23)</f>
        <v>18</v>
      </c>
      <c r="N19" s="47"/>
      <c r="O19" s="48"/>
      <c r="P19" s="49">
        <v>169</v>
      </c>
      <c r="Q19" s="49">
        <v>1</v>
      </c>
      <c r="R19" s="49">
        <v>121</v>
      </c>
      <c r="S19" s="49">
        <v>0</v>
      </c>
      <c r="T19" s="50">
        <v>190</v>
      </c>
      <c r="U19" s="50">
        <v>2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11.5</v>
      </c>
      <c r="D20" s="40">
        <f t="shared" si="0"/>
        <v>8.518518518518519</v>
      </c>
      <c r="E20" s="41">
        <v>90</v>
      </c>
      <c r="F20" s="40">
        <f t="shared" si="1"/>
        <v>10.35</v>
      </c>
      <c r="G20" s="42">
        <v>135</v>
      </c>
      <c r="H20" s="43">
        <v>13</v>
      </c>
      <c r="I20" s="44">
        <f t="shared" si="2"/>
        <v>9.6296296296296298</v>
      </c>
      <c r="J20" s="56">
        <v>90</v>
      </c>
      <c r="K20" s="40">
        <f t="shared" si="3"/>
        <v>11.7</v>
      </c>
      <c r="L20" s="42">
        <v>135</v>
      </c>
      <c r="M20" s="46">
        <f>RANK(I20,I6:I23)</f>
        <v>15</v>
      </c>
      <c r="N20" s="47">
        <v>84</v>
      </c>
      <c r="O20" s="48" t="s">
        <v>38</v>
      </c>
      <c r="P20" s="49">
        <v>59</v>
      </c>
      <c r="Q20" s="49">
        <v>0</v>
      </c>
      <c r="R20" s="49">
        <v>13</v>
      </c>
      <c r="S20" s="49">
        <v>0</v>
      </c>
      <c r="T20" s="50">
        <v>99</v>
      </c>
      <c r="U20" s="50">
        <v>1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32.5</v>
      </c>
      <c r="D21" s="40">
        <f t="shared" si="0"/>
        <v>13.052208835341366</v>
      </c>
      <c r="E21" s="41">
        <v>81</v>
      </c>
      <c r="F21" s="40">
        <f t="shared" si="1"/>
        <v>26.324999999999999</v>
      </c>
      <c r="G21" s="42">
        <v>249</v>
      </c>
      <c r="H21" s="43">
        <v>30</v>
      </c>
      <c r="I21" s="44">
        <f t="shared" si="2"/>
        <v>10.714285714285714</v>
      </c>
      <c r="J21" s="56">
        <v>90</v>
      </c>
      <c r="K21" s="40">
        <f t="shared" si="3"/>
        <v>27</v>
      </c>
      <c r="L21" s="42">
        <v>280</v>
      </c>
      <c r="M21" s="46">
        <f>RANK(I21,I6:I23)</f>
        <v>14</v>
      </c>
      <c r="N21" s="47">
        <v>246</v>
      </c>
      <c r="O21" s="48" t="s">
        <v>52</v>
      </c>
      <c r="P21" s="49">
        <v>194</v>
      </c>
      <c r="Q21" s="49">
        <v>2</v>
      </c>
      <c r="R21" s="49">
        <v>0</v>
      </c>
      <c r="S21" s="49">
        <v>0</v>
      </c>
      <c r="T21" s="50">
        <v>182</v>
      </c>
      <c r="U21" s="50">
        <v>7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13.06</v>
      </c>
      <c r="D22" s="40">
        <f t="shared" si="0"/>
        <v>12.803921568627452</v>
      </c>
      <c r="E22" s="41">
        <v>90</v>
      </c>
      <c r="F22" s="40">
        <f t="shared" si="1"/>
        <v>11.754000000000001</v>
      </c>
      <c r="G22" s="42">
        <v>102</v>
      </c>
      <c r="H22" s="43">
        <v>12.31</v>
      </c>
      <c r="I22" s="44">
        <f t="shared" si="2"/>
        <v>11.723809523809523</v>
      </c>
      <c r="J22" s="56">
        <v>90</v>
      </c>
      <c r="K22" s="40">
        <f t="shared" si="3"/>
        <v>11.079000000000001</v>
      </c>
      <c r="L22" s="42">
        <v>105</v>
      </c>
      <c r="M22" s="46">
        <f>RANK(I22,I6:I23)</f>
        <v>10</v>
      </c>
      <c r="N22" s="47">
        <v>45</v>
      </c>
      <c r="O22" s="62" t="s">
        <v>38</v>
      </c>
      <c r="P22" s="49">
        <v>168</v>
      </c>
      <c r="Q22" s="49">
        <v>5</v>
      </c>
      <c r="R22" s="49">
        <v>0</v>
      </c>
      <c r="S22" s="49">
        <v>0</v>
      </c>
      <c r="T22" s="50">
        <v>97</v>
      </c>
      <c r="U22" s="50">
        <v>0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10</v>
      </c>
      <c r="D23" s="40">
        <f t="shared" si="0"/>
        <v>10.309278350515463</v>
      </c>
      <c r="E23" s="41">
        <v>94</v>
      </c>
      <c r="F23" s="40">
        <f t="shared" si="1"/>
        <v>9.4</v>
      </c>
      <c r="G23" s="42">
        <v>97</v>
      </c>
      <c r="H23" s="43">
        <v>9.1</v>
      </c>
      <c r="I23" s="44">
        <f t="shared" si="2"/>
        <v>9.1</v>
      </c>
      <c r="J23" s="56">
        <v>94</v>
      </c>
      <c r="K23" s="40">
        <f t="shared" si="3"/>
        <v>8.5540000000000003</v>
      </c>
      <c r="L23" s="42">
        <v>100</v>
      </c>
      <c r="M23" s="46">
        <f>RANK(I23,I6:I23)</f>
        <v>17</v>
      </c>
      <c r="N23" s="47">
        <v>158</v>
      </c>
      <c r="O23" s="48" t="s">
        <v>38</v>
      </c>
      <c r="P23" s="49">
        <v>71</v>
      </c>
      <c r="Q23" s="49">
        <v>4</v>
      </c>
      <c r="R23" s="49">
        <v>0</v>
      </c>
      <c r="S23" s="49">
        <v>0</v>
      </c>
      <c r="T23" s="50">
        <v>34</v>
      </c>
      <c r="U23" s="50">
        <v>2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929.02</v>
      </c>
      <c r="D24" s="40">
        <f t="shared" si="0"/>
        <v>12.856628840298919</v>
      </c>
      <c r="E24" s="41">
        <f>F24/C24*100</f>
        <v>92.97869798282062</v>
      </c>
      <c r="F24" s="40">
        <f>SUM(F6:F23)</f>
        <v>863.79070000000013</v>
      </c>
      <c r="G24" s="65">
        <f>SUM(G6:G23)</f>
        <v>7226</v>
      </c>
      <c r="H24" s="44">
        <f>SUM(H6:H23)</f>
        <v>963.01999999999987</v>
      </c>
      <c r="I24" s="44">
        <f t="shared" si="2"/>
        <v>12.867717797969</v>
      </c>
      <c r="J24" s="45">
        <f>K24/H24*100</f>
        <v>92.259724616311189</v>
      </c>
      <c r="K24" s="40">
        <f>SUM(K6:K23)</f>
        <v>888.47959999999989</v>
      </c>
      <c r="L24" s="66">
        <f>SUM(L6:L23)</f>
        <v>7484</v>
      </c>
      <c r="M24" s="37"/>
      <c r="N24" s="67">
        <f>SUM(N6:N23)</f>
        <v>15207</v>
      </c>
      <c r="O24" s="68"/>
      <c r="P24" s="49">
        <f t="shared" ref="P24:W24" si="4">SUM(P6:P23)</f>
        <v>5475</v>
      </c>
      <c r="Q24" s="49">
        <f t="shared" si="4"/>
        <v>273</v>
      </c>
      <c r="R24" s="49">
        <f t="shared" si="4"/>
        <v>1705</v>
      </c>
      <c r="S24" s="49">
        <f t="shared" si="4"/>
        <v>79</v>
      </c>
      <c r="T24" s="49">
        <f t="shared" si="4"/>
        <v>5833</v>
      </c>
      <c r="U24" s="49">
        <f t="shared" si="4"/>
        <v>252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7226</v>
      </c>
      <c r="AG24" s="69">
        <f>L24</f>
        <v>7484</v>
      </c>
    </row>
    <row r="25" spans="1:33" ht="34.799999999999997" customHeight="1" x14ac:dyDescent="0.35">
      <c r="A25" s="37"/>
      <c r="B25" s="70" t="s">
        <v>58</v>
      </c>
      <c r="C25" s="64">
        <v>151.30000000000001</v>
      </c>
      <c r="D25" s="40">
        <v>13.448888888888892</v>
      </c>
      <c r="E25" s="71"/>
      <c r="F25" s="71"/>
      <c r="G25" s="72">
        <v>1125</v>
      </c>
      <c r="H25" s="73">
        <v>144.00000000000006</v>
      </c>
      <c r="I25" s="44">
        <v>11.793611793611799</v>
      </c>
      <c r="J25" s="74"/>
      <c r="K25" s="74"/>
      <c r="L25" s="75">
        <v>1221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1125</v>
      </c>
      <c r="W25" s="37">
        <f>[1]КФХ!I32</f>
        <v>1221</v>
      </c>
      <c r="Y25" t="s">
        <v>59</v>
      </c>
      <c r="AF25" s="69">
        <f>[1]КФХ!F32</f>
        <v>1125</v>
      </c>
      <c r="AG25">
        <f>[1]КФХ!I32</f>
        <v>1221</v>
      </c>
    </row>
    <row r="26" spans="1:33" ht="33.75" customHeight="1" x14ac:dyDescent="0.35">
      <c r="A26" s="37"/>
      <c r="B26" s="79" t="s">
        <v>60</v>
      </c>
      <c r="C26" s="64">
        <f>SUM(C24:C25)</f>
        <v>1080.32</v>
      </c>
      <c r="D26" s="40">
        <f t="shared" si="0"/>
        <v>12.936414800622678</v>
      </c>
      <c r="E26" s="71"/>
      <c r="F26" s="71"/>
      <c r="G26" s="72">
        <f>SUM(G24:G25)</f>
        <v>8351</v>
      </c>
      <c r="H26" s="44">
        <f>SUM(H24:H25)</f>
        <v>1107.02</v>
      </c>
      <c r="I26" s="44">
        <f t="shared" si="2"/>
        <v>12.717059161401492</v>
      </c>
      <c r="J26" s="74"/>
      <c r="K26" s="74"/>
      <c r="L26" s="80">
        <f>SUM(L24:L25)</f>
        <v>8705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8401</v>
      </c>
      <c r="W26" s="37">
        <f>SUM(W24:W25)</f>
        <v>8571</v>
      </c>
      <c r="Y26" t="s">
        <v>61</v>
      </c>
      <c r="AF26" s="69"/>
      <c r="AG26">
        <v>2026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8351</v>
      </c>
      <c r="AG27" s="86">
        <f>SUM(AG24:AG26)</f>
        <v>10731</v>
      </c>
    </row>
    <row r="28" spans="1:33" x14ac:dyDescent="0.35">
      <c r="V28" s="37">
        <f>SUM(V26:V27)</f>
        <v>10536</v>
      </c>
      <c r="W28" s="37">
        <f>SUM(W26:W27)</f>
        <v>10646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2016-10-17T05:18:59Z</dcterms:created>
  <dcterms:modified xsi:type="dcterms:W3CDTF">2016-10-17T05:19:31Z</dcterms:modified>
</cp:coreProperties>
</file>