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9140" windowHeight="6888"/>
  </bookViews>
  <sheets>
    <sheet name="молоко" sheetId="1" r:id="rId1"/>
  </sheets>
  <externalReferences>
    <externalReference r:id="rId2"/>
  </externalReferences>
  <definedNames>
    <definedName name="_xlnm.Print_Area" localSheetId="0">молоко!$A$1:$V$26</definedName>
  </definedNames>
  <calcPr calcId="145621" refMode="R1C1"/>
</workbook>
</file>

<file path=xl/calcChain.xml><?xml version="1.0" encoding="utf-8"?>
<calcChain xmlns="http://schemas.openxmlformats.org/spreadsheetml/2006/main">
  <c r="H25" i="1" l="1"/>
  <c r="I25" i="1" s="1"/>
  <c r="C25" i="1"/>
  <c r="D25" i="1" s="1"/>
  <c r="X24" i="1"/>
  <c r="X26" i="1" s="1"/>
  <c r="X28" i="1" s="1"/>
  <c r="W24" i="1"/>
  <c r="W26" i="1" s="1"/>
  <c r="W28" i="1" s="1"/>
  <c r="O24" i="1"/>
  <c r="L24" i="1"/>
  <c r="K24" i="1"/>
  <c r="J24" i="1" s="1"/>
  <c r="I24" i="1"/>
  <c r="H24" i="1"/>
  <c r="G24" i="1"/>
  <c r="C24" i="1"/>
  <c r="D24" i="1" s="1"/>
  <c r="V23" i="1"/>
  <c r="U23" i="1"/>
  <c r="T23" i="1"/>
  <c r="S23" i="1"/>
  <c r="R23" i="1"/>
  <c r="Q23" i="1"/>
  <c r="K23" i="1"/>
  <c r="N23" i="1" s="1"/>
  <c r="I23" i="1"/>
  <c r="M23" i="1" s="1"/>
  <c r="F23" i="1"/>
  <c r="D23" i="1"/>
  <c r="V22" i="1"/>
  <c r="U22" i="1"/>
  <c r="T22" i="1"/>
  <c r="S22" i="1"/>
  <c r="R22" i="1"/>
  <c r="Q22" i="1"/>
  <c r="K22" i="1"/>
  <c r="N22" i="1" s="1"/>
  <c r="I22" i="1"/>
  <c r="M22" i="1" s="1"/>
  <c r="F22" i="1"/>
  <c r="D22" i="1"/>
  <c r="V21" i="1"/>
  <c r="U21" i="1"/>
  <c r="T21" i="1"/>
  <c r="S21" i="1"/>
  <c r="R21" i="1"/>
  <c r="Q21" i="1"/>
  <c r="K21" i="1"/>
  <c r="N21" i="1" s="1"/>
  <c r="I21" i="1"/>
  <c r="M21" i="1" s="1"/>
  <c r="F21" i="1"/>
  <c r="D21" i="1"/>
  <c r="V20" i="1"/>
  <c r="U20" i="1"/>
  <c r="T20" i="1"/>
  <c r="S20" i="1"/>
  <c r="R20" i="1"/>
  <c r="Q20" i="1"/>
  <c r="K20" i="1"/>
  <c r="N20" i="1" s="1"/>
  <c r="I20" i="1"/>
  <c r="M20" i="1" s="1"/>
  <c r="F20" i="1"/>
  <c r="D20" i="1"/>
  <c r="V19" i="1"/>
  <c r="U19" i="1"/>
  <c r="T19" i="1"/>
  <c r="S19" i="1"/>
  <c r="R19" i="1"/>
  <c r="Q19" i="1"/>
  <c r="K19" i="1"/>
  <c r="N19" i="1" s="1"/>
  <c r="I19" i="1"/>
  <c r="M19" i="1" s="1"/>
  <c r="F19" i="1"/>
  <c r="D19" i="1"/>
  <c r="V18" i="1"/>
  <c r="U18" i="1"/>
  <c r="T18" i="1"/>
  <c r="S18" i="1"/>
  <c r="R18" i="1"/>
  <c r="Q18" i="1"/>
  <c r="K18" i="1"/>
  <c r="N18" i="1" s="1"/>
  <c r="I18" i="1"/>
  <c r="M18" i="1" s="1"/>
  <c r="F18" i="1"/>
  <c r="D18" i="1"/>
  <c r="V17" i="1"/>
  <c r="U17" i="1"/>
  <c r="T17" i="1"/>
  <c r="S17" i="1"/>
  <c r="R17" i="1"/>
  <c r="Q17" i="1"/>
  <c r="K17" i="1"/>
  <c r="N17" i="1" s="1"/>
  <c r="I17" i="1"/>
  <c r="M17" i="1" s="1"/>
  <c r="F17" i="1"/>
  <c r="D17" i="1"/>
  <c r="V16" i="1"/>
  <c r="U16" i="1"/>
  <c r="T16" i="1"/>
  <c r="S16" i="1"/>
  <c r="R16" i="1"/>
  <c r="Q16" i="1"/>
  <c r="K16" i="1"/>
  <c r="N16" i="1" s="1"/>
  <c r="I16" i="1"/>
  <c r="M16" i="1" s="1"/>
  <c r="F16" i="1"/>
  <c r="D16" i="1"/>
  <c r="V15" i="1"/>
  <c r="U15" i="1"/>
  <c r="T15" i="1"/>
  <c r="S15" i="1"/>
  <c r="R15" i="1"/>
  <c r="Q15" i="1"/>
  <c r="K15" i="1"/>
  <c r="N15" i="1" s="1"/>
  <c r="I15" i="1"/>
  <c r="M15" i="1" s="1"/>
  <c r="F15" i="1"/>
  <c r="D15" i="1"/>
  <c r="V14" i="1"/>
  <c r="U14" i="1"/>
  <c r="T14" i="1"/>
  <c r="S14" i="1"/>
  <c r="R14" i="1"/>
  <c r="Q14" i="1"/>
  <c r="K14" i="1"/>
  <c r="N14" i="1" s="1"/>
  <c r="I14" i="1"/>
  <c r="M14" i="1" s="1"/>
  <c r="F14" i="1"/>
  <c r="D14" i="1"/>
  <c r="V13" i="1"/>
  <c r="U13" i="1"/>
  <c r="T13" i="1"/>
  <c r="S13" i="1"/>
  <c r="R13" i="1"/>
  <c r="Q13" i="1"/>
  <c r="K13" i="1"/>
  <c r="N13" i="1" s="1"/>
  <c r="I13" i="1"/>
  <c r="M13" i="1" s="1"/>
  <c r="F13" i="1"/>
  <c r="D13" i="1"/>
  <c r="V12" i="1"/>
  <c r="U12" i="1"/>
  <c r="T12" i="1"/>
  <c r="S12" i="1"/>
  <c r="R12" i="1"/>
  <c r="Q12" i="1"/>
  <c r="K12" i="1"/>
  <c r="N12" i="1" s="1"/>
  <c r="I12" i="1"/>
  <c r="M12" i="1" s="1"/>
  <c r="F12" i="1"/>
  <c r="D12" i="1"/>
  <c r="V11" i="1"/>
  <c r="U11" i="1"/>
  <c r="T11" i="1"/>
  <c r="S11" i="1"/>
  <c r="R11" i="1"/>
  <c r="Q11" i="1"/>
  <c r="K11" i="1"/>
  <c r="N11" i="1" s="1"/>
  <c r="I11" i="1"/>
  <c r="M11" i="1" s="1"/>
  <c r="F11" i="1"/>
  <c r="D11" i="1"/>
  <c r="V10" i="1"/>
  <c r="U10" i="1"/>
  <c r="T10" i="1"/>
  <c r="S10" i="1"/>
  <c r="R10" i="1"/>
  <c r="Q10" i="1"/>
  <c r="K10" i="1"/>
  <c r="N10" i="1" s="1"/>
  <c r="I10" i="1"/>
  <c r="M10" i="1" s="1"/>
  <c r="F10" i="1"/>
  <c r="D10" i="1"/>
  <c r="V9" i="1"/>
  <c r="U9" i="1"/>
  <c r="T9" i="1"/>
  <c r="S9" i="1"/>
  <c r="R9" i="1"/>
  <c r="Q9" i="1"/>
  <c r="K9" i="1"/>
  <c r="N9" i="1" s="1"/>
  <c r="I9" i="1"/>
  <c r="M9" i="1" s="1"/>
  <c r="F9" i="1"/>
  <c r="D9" i="1"/>
  <c r="V8" i="1"/>
  <c r="U8" i="1"/>
  <c r="T8" i="1"/>
  <c r="S8" i="1"/>
  <c r="R8" i="1"/>
  <c r="Q8" i="1"/>
  <c r="K8" i="1"/>
  <c r="N8" i="1" s="1"/>
  <c r="I8" i="1"/>
  <c r="M8" i="1" s="1"/>
  <c r="F8" i="1"/>
  <c r="D8" i="1"/>
  <c r="V7" i="1"/>
  <c r="U7" i="1"/>
  <c r="T7" i="1"/>
  <c r="S7" i="1"/>
  <c r="R7" i="1"/>
  <c r="Q7" i="1"/>
  <c r="K7" i="1"/>
  <c r="N7" i="1" s="1"/>
  <c r="I7" i="1"/>
  <c r="M7" i="1" s="1"/>
  <c r="F7" i="1"/>
  <c r="D7" i="1"/>
  <c r="V6" i="1"/>
  <c r="V24" i="1" s="1"/>
  <c r="U6" i="1"/>
  <c r="U24" i="1" s="1"/>
  <c r="T6" i="1"/>
  <c r="T24" i="1" s="1"/>
  <c r="S6" i="1"/>
  <c r="S24" i="1" s="1"/>
  <c r="R6" i="1"/>
  <c r="R24" i="1" s="1"/>
  <c r="Q6" i="1"/>
  <c r="Q24" i="1" s="1"/>
  <c r="K6" i="1"/>
  <c r="N6" i="1" s="1"/>
  <c r="I6" i="1"/>
  <c r="M6" i="1" s="1"/>
  <c r="F6" i="1"/>
  <c r="F24" i="1" s="1"/>
  <c r="E24" i="1" s="1"/>
  <c r="D6" i="1"/>
  <c r="N24" i="1" l="1"/>
  <c r="C26" i="1"/>
  <c r="D26" i="1" s="1"/>
  <c r="H26" i="1"/>
  <c r="I26" i="1" s="1"/>
</calcChain>
</file>

<file path=xl/sharedStrings.xml><?xml version="1.0" encoding="utf-8"?>
<sst xmlns="http://schemas.openxmlformats.org/spreadsheetml/2006/main" count="96" uniqueCount="65">
  <si>
    <t>Оперативные сведения по надою молока на 15 сентября 2014 года</t>
  </si>
  <si>
    <t>№№</t>
  </si>
  <si>
    <t>Наименование хозяйства</t>
  </si>
  <si>
    <t>2013 год</t>
  </si>
  <si>
    <t>2014 год</t>
  </si>
  <si>
    <t>Рейтинг</t>
  </si>
  <si>
    <t>Выручка  (+,-), тыс.руб</t>
  </si>
  <si>
    <t>Скормленно зеленой массы, тонн</t>
  </si>
  <si>
    <t>зеленый конвеер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</si>
  <si>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</si>
  <si>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</si>
  <si>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</si>
  <si>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</si>
  <si>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</si>
  <si>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</si>
  <si>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</si>
  <si>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</si>
  <si>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</si>
  <si>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</si>
  <si>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</si>
  <si>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</si>
  <si>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</si>
  <si>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</si>
  <si>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</si>
  <si>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</si>
  <si>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</si>
  <si>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2 укос             мн травы</t>
  </si>
  <si>
    <t>мн. Травы</t>
  </si>
  <si>
    <t>СПК Победа</t>
  </si>
  <si>
    <t>суданка</t>
  </si>
  <si>
    <t>просо</t>
  </si>
  <si>
    <t>СПК Держава</t>
  </si>
  <si>
    <t>кукуруза+2 укос мн трав</t>
  </si>
  <si>
    <t xml:space="preserve">суданская </t>
  </si>
  <si>
    <t>СПК Трактор</t>
  </si>
  <si>
    <t>СПК Югдон</t>
  </si>
  <si>
    <t>мн травы</t>
  </si>
  <si>
    <t>мн.травы</t>
  </si>
  <si>
    <t>СПК Заря</t>
  </si>
  <si>
    <t>силос+просо+рапс</t>
  </si>
  <si>
    <t>люцерна</t>
  </si>
  <si>
    <t>ООО Исток</t>
  </si>
  <si>
    <t>одн, смес зерновых</t>
  </si>
  <si>
    <t>СПК Кр.Октябрь</t>
  </si>
  <si>
    <t>суд.трава</t>
  </si>
  <si>
    <t>ООО Какси</t>
  </si>
  <si>
    <t>СПК Луч</t>
  </si>
  <si>
    <t>2 укос люцерна</t>
  </si>
  <si>
    <t>ООО Туташево</t>
  </si>
  <si>
    <t>ООО Дружба</t>
  </si>
  <si>
    <t>ООО ТерраНова</t>
  </si>
  <si>
    <t>зерносмесь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</si>
  <si>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</si>
  <si>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</si>
  <si>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</si>
  <si>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</si>
  <si>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</si>
  <si>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2013 г  7403 гол)</t>
  </si>
  <si>
    <t>СП</t>
  </si>
  <si>
    <t>КФХ (2013 г -поголовье 1580 гол)</t>
  </si>
  <si>
    <t>КФХ</t>
  </si>
  <si>
    <t>ВСЕГО ПО РАЙОНУ (поголовье 2013 г -8983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</si>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</sst>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b/>
      <i/>
      <sz val="14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180"/>
    </xf>
    <xf numFmtId="0" fontId="4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textRotation="180"/>
    </xf>
    <xf numFmtId="0" fontId="4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6" fillId="2" borderId="1" xfId="0" applyFont="1" applyFill="1" applyBorder="1"/>
    <xf numFmtId="164" fontId="11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/>
    <xf numFmtId="164" fontId="3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0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овощи"/>
      <sheetName val="ТРАФ"/>
      <sheetName val="культуры"/>
      <sheetName val="2012 посев"/>
      <sheetName val="овощи2013"/>
      <sheetName val="солома"/>
      <sheetName val="заготовка кормов"/>
      <sheetName val="картофель, овощи"/>
      <sheetName val="растениеводство"/>
      <sheetName val="КФХ"/>
      <sheetName val="осем"/>
      <sheetName val="молоко"/>
      <sheetName val="пофермам август"/>
      <sheetName val="органика"/>
      <sheetName val="удоб"/>
      <sheetName val="комбикорм"/>
      <sheetName val="Лист1"/>
      <sheetName val="удоб(не надо)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D33">
            <v>193.33999999999997</v>
          </cell>
          <cell r="G33">
            <v>185</v>
          </cell>
        </row>
      </sheetData>
      <sheetData sheetId="11">
        <row r="7">
          <cell r="D7">
            <v>26</v>
          </cell>
          <cell r="H7">
            <v>19</v>
          </cell>
          <cell r="I7">
            <v>13</v>
          </cell>
          <cell r="M7">
            <v>703</v>
          </cell>
          <cell r="N7">
            <v>185</v>
          </cell>
          <cell r="T7">
            <v>634</v>
          </cell>
        </row>
        <row r="8">
          <cell r="D8">
            <v>22</v>
          </cell>
          <cell r="E8">
            <v>5</v>
          </cell>
          <cell r="H8">
            <v>9</v>
          </cell>
          <cell r="M8">
            <v>452</v>
          </cell>
          <cell r="N8">
            <v>181</v>
          </cell>
          <cell r="T8">
            <v>361</v>
          </cell>
        </row>
        <row r="9">
          <cell r="D9">
            <v>16</v>
          </cell>
          <cell r="E9">
            <v>5</v>
          </cell>
          <cell r="H9">
            <v>14</v>
          </cell>
          <cell r="I9">
            <v>3</v>
          </cell>
          <cell r="M9">
            <v>553</v>
          </cell>
          <cell r="N9">
            <v>170</v>
          </cell>
          <cell r="T9">
            <v>618</v>
          </cell>
        </row>
        <row r="10">
          <cell r="D10">
            <v>8</v>
          </cell>
          <cell r="H10">
            <v>4</v>
          </cell>
          <cell r="M10">
            <v>175</v>
          </cell>
          <cell r="N10">
            <v>45</v>
          </cell>
          <cell r="T10">
            <v>159</v>
          </cell>
        </row>
        <row r="11">
          <cell r="D11">
            <v>7</v>
          </cell>
          <cell r="H11">
            <v>14</v>
          </cell>
          <cell r="I11">
            <v>9</v>
          </cell>
          <cell r="M11">
            <v>337</v>
          </cell>
          <cell r="N11">
            <v>166</v>
          </cell>
          <cell r="T11">
            <v>356</v>
          </cell>
        </row>
        <row r="12">
          <cell r="D12">
            <v>15</v>
          </cell>
          <cell r="E12">
            <v>2</v>
          </cell>
          <cell r="H12">
            <v>2</v>
          </cell>
          <cell r="M12">
            <v>208</v>
          </cell>
          <cell r="N12">
            <v>72</v>
          </cell>
          <cell r="T12">
            <v>169</v>
          </cell>
        </row>
        <row r="13">
          <cell r="D13">
            <v>6</v>
          </cell>
          <cell r="E13">
            <v>6</v>
          </cell>
          <cell r="H13">
            <v>7</v>
          </cell>
          <cell r="M13">
            <v>138</v>
          </cell>
          <cell r="N13">
            <v>68</v>
          </cell>
          <cell r="T13">
            <v>132</v>
          </cell>
        </row>
        <row r="14">
          <cell r="D14">
            <v>25</v>
          </cell>
          <cell r="E14">
            <v>4</v>
          </cell>
          <cell r="H14">
            <v>18</v>
          </cell>
          <cell r="I14">
            <v>6</v>
          </cell>
          <cell r="M14">
            <v>539</v>
          </cell>
          <cell r="N14">
            <v>241</v>
          </cell>
          <cell r="T14">
            <v>645</v>
          </cell>
        </row>
        <row r="15">
          <cell r="D15">
            <v>11</v>
          </cell>
          <cell r="H15">
            <v>4</v>
          </cell>
          <cell r="M15">
            <v>122</v>
          </cell>
          <cell r="N15">
            <v>24</v>
          </cell>
          <cell r="T15">
            <v>245</v>
          </cell>
        </row>
        <row r="16">
          <cell r="D16">
            <v>4</v>
          </cell>
          <cell r="H16">
            <v>6</v>
          </cell>
          <cell r="M16">
            <v>185</v>
          </cell>
          <cell r="N16">
            <v>49</v>
          </cell>
          <cell r="T16">
            <v>217</v>
          </cell>
        </row>
        <row r="17">
          <cell r="D17">
            <v>3</v>
          </cell>
          <cell r="E17">
            <v>1</v>
          </cell>
          <cell r="H17">
            <v>3</v>
          </cell>
          <cell r="M17">
            <v>265</v>
          </cell>
          <cell r="N17">
            <v>121</v>
          </cell>
          <cell r="T17">
            <v>411</v>
          </cell>
        </row>
        <row r="18">
          <cell r="D18">
            <v>10</v>
          </cell>
          <cell r="E18">
            <v>5</v>
          </cell>
          <cell r="H18">
            <v>11</v>
          </cell>
          <cell r="M18">
            <v>428</v>
          </cell>
          <cell r="N18">
            <v>167</v>
          </cell>
          <cell r="T18">
            <v>366</v>
          </cell>
        </row>
        <row r="19">
          <cell r="D19">
            <v>12</v>
          </cell>
          <cell r="H19">
            <v>9</v>
          </cell>
          <cell r="I19">
            <v>1</v>
          </cell>
          <cell r="M19">
            <v>103</v>
          </cell>
          <cell r="N19">
            <v>23</v>
          </cell>
          <cell r="T19">
            <v>97</v>
          </cell>
        </row>
        <row r="20">
          <cell r="D20">
            <v>1</v>
          </cell>
          <cell r="E20">
            <v>10</v>
          </cell>
          <cell r="H20">
            <v>2</v>
          </cell>
          <cell r="I20">
            <v>1</v>
          </cell>
          <cell r="M20">
            <v>240</v>
          </cell>
          <cell r="N20">
            <v>161</v>
          </cell>
          <cell r="T20">
            <v>269</v>
          </cell>
        </row>
        <row r="21">
          <cell r="D21">
            <v>3</v>
          </cell>
          <cell r="M21">
            <v>51</v>
          </cell>
          <cell r="N21">
            <v>14</v>
          </cell>
          <cell r="T21">
            <v>150</v>
          </cell>
        </row>
        <row r="22">
          <cell r="D22">
            <v>14</v>
          </cell>
          <cell r="E22">
            <v>2</v>
          </cell>
          <cell r="H22">
            <v>12</v>
          </cell>
          <cell r="M22">
            <v>177</v>
          </cell>
          <cell r="N22">
            <v>66</v>
          </cell>
          <cell r="T22">
            <v>175</v>
          </cell>
        </row>
        <row r="23">
          <cell r="D23">
            <v>1</v>
          </cell>
          <cell r="H23">
            <v>1</v>
          </cell>
          <cell r="I23">
            <v>1</v>
          </cell>
          <cell r="M23">
            <v>32</v>
          </cell>
          <cell r="N23">
            <v>20</v>
          </cell>
          <cell r="T23">
            <v>101</v>
          </cell>
        </row>
        <row r="24">
          <cell r="D24">
            <v>5</v>
          </cell>
          <cell r="H24">
            <v>2</v>
          </cell>
          <cell r="M24">
            <v>73</v>
          </cell>
          <cell r="N24">
            <v>23</v>
          </cell>
          <cell r="T24">
            <v>77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A28"/>
  <sheetViews>
    <sheetView tabSelected="1" view="pageBreakPreview" zoomScale="60" zoomScaleNormal="6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W22" sqref="W22"/>
    </sheetView>
  </sheetViews>
  <sheetFormatPr defaultRowHeight="20.399999999999999" x14ac:dyDescent="0.35"/>
  <cols>
    <col min="1" max="1" width="4.88671875" style="1" customWidth="1"/>
    <col min="2" max="2" width="27.33203125" style="66" customWidth="1"/>
    <col min="3" max="3" width="10.5546875" style="67" customWidth="1"/>
    <col min="4" max="4" width="7.109375" style="67" customWidth="1"/>
    <col min="5" max="5" width="6" style="67" customWidth="1"/>
    <col min="6" max="6" width="8.44140625" style="67" customWidth="1"/>
    <col min="7" max="7" width="7.33203125" style="67" hidden="1" customWidth="1"/>
    <col min="8" max="8" width="13" style="68" customWidth="1"/>
    <col min="9" max="9" width="9.44140625" style="69" customWidth="1"/>
    <col min="10" max="10" width="6" style="69" customWidth="1"/>
    <col min="11" max="11" width="9.88671875" style="69" customWidth="1"/>
    <col min="12" max="12" width="7.21875" style="69" hidden="1" customWidth="1"/>
    <col min="13" max="13" width="4.5546875" style="1" customWidth="1"/>
    <col min="14" max="14" width="8" style="1" customWidth="1"/>
    <col min="15" max="15" width="8.33203125" style="1" customWidth="1"/>
    <col min="16" max="16" width="13.33203125" style="1" hidden="1" customWidth="1"/>
    <col min="17" max="17" width="7.33203125" style="1" customWidth="1"/>
    <col min="18" max="18" width="8" style="1" customWidth="1"/>
    <col min="19" max="19" width="7.88671875" style="1" customWidth="1"/>
    <col min="20" max="20" width="7.5546875" style="1" customWidth="1"/>
    <col min="21" max="21" width="7.44140625" style="3" customWidth="1"/>
    <col min="22" max="22" width="7" style="3" customWidth="1"/>
    <col min="23" max="24" width="8.88671875" style="1" customWidth="1"/>
    <col min="25" max="25" width="8.88671875" style="3" customWidth="1"/>
  </cols>
  <sheetData>
    <row r="1" spans="1:27" ht="30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27" s="19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6" t="s">
        <v>9</v>
      </c>
      <c r="R3" s="16"/>
      <c r="S3" s="16"/>
      <c r="T3" s="16"/>
      <c r="U3" s="17" t="s">
        <v>10</v>
      </c>
      <c r="V3" s="17"/>
      <c r="W3" s="4" t="s">
        <v>11</v>
      </c>
      <c r="X3" s="4"/>
      <c r="Y3" s="18"/>
    </row>
    <row r="4" spans="1:27" s="19" customFormat="1" ht="25.5" customHeight="1" x14ac:dyDescent="0.25">
      <c r="A4" s="4"/>
      <c r="B4" s="5"/>
      <c r="C4" s="20" t="s">
        <v>12</v>
      </c>
      <c r="D4" s="21" t="s">
        <v>13</v>
      </c>
      <c r="E4" s="21" t="s">
        <v>14</v>
      </c>
      <c r="F4" s="21" t="s">
        <v>15</v>
      </c>
      <c r="G4" s="15" t="s">
        <v>16</v>
      </c>
      <c r="H4" s="21" t="s">
        <v>12</v>
      </c>
      <c r="I4" s="21" t="s">
        <v>13</v>
      </c>
      <c r="J4" s="21" t="s">
        <v>14</v>
      </c>
      <c r="K4" s="21" t="s">
        <v>15</v>
      </c>
      <c r="L4" s="22" t="s">
        <v>16</v>
      </c>
      <c r="M4" s="23"/>
      <c r="N4" s="13"/>
      <c r="O4" s="24"/>
      <c r="P4" s="25"/>
      <c r="Q4" s="16" t="s">
        <v>17</v>
      </c>
      <c r="R4" s="16"/>
      <c r="S4" s="16" t="s">
        <v>18</v>
      </c>
      <c r="T4" s="16"/>
      <c r="U4" s="17"/>
      <c r="V4" s="17"/>
      <c r="W4" s="26"/>
      <c r="X4" s="26"/>
      <c r="Y4" s="18"/>
    </row>
    <row r="5" spans="1:27" s="19" customFormat="1" ht="13.2" x14ac:dyDescent="0.25">
      <c r="A5" s="4"/>
      <c r="B5" s="5"/>
      <c r="C5" s="20"/>
      <c r="D5" s="21"/>
      <c r="E5" s="21"/>
      <c r="F5" s="21"/>
      <c r="G5" s="27"/>
      <c r="H5" s="21"/>
      <c r="I5" s="21"/>
      <c r="J5" s="21"/>
      <c r="K5" s="21"/>
      <c r="L5" s="21"/>
      <c r="M5" s="28"/>
      <c r="N5" s="13"/>
      <c r="O5" s="29"/>
      <c r="P5" s="30"/>
      <c r="Q5" s="26" t="s">
        <v>19</v>
      </c>
      <c r="R5" s="26" t="s">
        <v>20</v>
      </c>
      <c r="S5" s="26" t="s">
        <v>21</v>
      </c>
      <c r="T5" s="26" t="s">
        <v>20</v>
      </c>
      <c r="U5" s="31" t="s">
        <v>19</v>
      </c>
      <c r="V5" s="31" t="s">
        <v>20</v>
      </c>
      <c r="W5" s="26">
        <v>2013</v>
      </c>
      <c r="X5" s="26">
        <v>2014</v>
      </c>
      <c r="Y5" s="18"/>
    </row>
    <row r="6" spans="1:27" s="47" customFormat="1" ht="45" customHeight="1" x14ac:dyDescent="0.35">
      <c r="A6" s="32">
        <v>1</v>
      </c>
      <c r="B6" s="33" t="s">
        <v>22</v>
      </c>
      <c r="C6" s="34">
        <v>167.87</v>
      </c>
      <c r="D6" s="35">
        <f t="shared" ref="D6:D26" si="0">C6/W6*100</f>
        <v>14.347863247863248</v>
      </c>
      <c r="E6" s="36">
        <v>83</v>
      </c>
      <c r="F6" s="35">
        <f t="shared" ref="F6:F23" si="1">C6*E6/100</f>
        <v>139.3321</v>
      </c>
      <c r="G6" s="37">
        <v>1170</v>
      </c>
      <c r="H6" s="38">
        <v>160.37</v>
      </c>
      <c r="I6" s="39">
        <f t="shared" ref="I6:I26" si="2">H6/X6*100</f>
        <v>13.03821138211382</v>
      </c>
      <c r="J6" s="40">
        <v>92</v>
      </c>
      <c r="K6" s="35">
        <f t="shared" ref="K6:K23" si="3">H6*J6/100</f>
        <v>147.54040000000001</v>
      </c>
      <c r="L6" s="37">
        <v>1230</v>
      </c>
      <c r="M6" s="41">
        <f>RANK(I6,I6:I23)</f>
        <v>10</v>
      </c>
      <c r="N6" s="42">
        <f>((K6-F6))*16.08/10</f>
        <v>13.198946400000011</v>
      </c>
      <c r="O6" s="43">
        <v>4840</v>
      </c>
      <c r="P6" s="44" t="s">
        <v>23</v>
      </c>
      <c r="Q6" s="45">
        <f>[1]осем!M7</f>
        <v>703</v>
      </c>
      <c r="R6" s="45">
        <f>[1]осем!D7</f>
        <v>26</v>
      </c>
      <c r="S6" s="45">
        <f>[1]осем!N7</f>
        <v>185</v>
      </c>
      <c r="T6" s="45">
        <f>[1]осем!E7</f>
        <v>0</v>
      </c>
      <c r="U6" s="46">
        <f>[1]осем!T7</f>
        <v>634</v>
      </c>
      <c r="V6" s="46">
        <f>[1]осем!H7+[1]осем!I7</f>
        <v>32</v>
      </c>
      <c r="W6" s="32">
        <v>1170</v>
      </c>
      <c r="X6" s="32">
        <v>1230</v>
      </c>
      <c r="Y6" s="3"/>
      <c r="Z6" s="47" t="s">
        <v>23</v>
      </c>
    </row>
    <row r="7" spans="1:27" ht="45" customHeight="1" x14ac:dyDescent="0.35">
      <c r="A7" s="32">
        <v>2</v>
      </c>
      <c r="B7" s="33" t="s">
        <v>24</v>
      </c>
      <c r="C7" s="34">
        <v>74.95</v>
      </c>
      <c r="D7" s="35">
        <f t="shared" si="0"/>
        <v>11.656298600311041</v>
      </c>
      <c r="E7" s="36">
        <v>95</v>
      </c>
      <c r="F7" s="35">
        <f t="shared" si="1"/>
        <v>71.202500000000001</v>
      </c>
      <c r="G7" s="37">
        <v>643</v>
      </c>
      <c r="H7" s="38">
        <v>71.36</v>
      </c>
      <c r="I7" s="39">
        <f t="shared" si="2"/>
        <v>11.097978227060654</v>
      </c>
      <c r="J7" s="40">
        <v>86</v>
      </c>
      <c r="K7" s="35">
        <f t="shared" si="3"/>
        <v>61.369599999999998</v>
      </c>
      <c r="L7" s="37">
        <v>643</v>
      </c>
      <c r="M7" s="41">
        <f>RANK(I7,I6:I23)</f>
        <v>18</v>
      </c>
      <c r="N7" s="42">
        <f t="shared" ref="N7:N24" si="4">((K7-F7))*16.08/10</f>
        <v>-15.811303200000003</v>
      </c>
      <c r="O7" s="43">
        <v>1860</v>
      </c>
      <c r="P7" s="44"/>
      <c r="Q7" s="45">
        <f>[1]осем!M8</f>
        <v>452</v>
      </c>
      <c r="R7" s="45">
        <f>[1]осем!D8</f>
        <v>22</v>
      </c>
      <c r="S7" s="45">
        <f>[1]осем!N8</f>
        <v>181</v>
      </c>
      <c r="T7" s="45">
        <f>[1]осем!E8</f>
        <v>5</v>
      </c>
      <c r="U7" s="46">
        <f>[1]осем!T8</f>
        <v>361</v>
      </c>
      <c r="V7" s="46">
        <f>[1]осем!H8+[1]осем!I8</f>
        <v>9</v>
      </c>
      <c r="W7" s="32">
        <v>643</v>
      </c>
      <c r="X7" s="32">
        <v>643</v>
      </c>
    </row>
    <row r="8" spans="1:27" ht="45" customHeight="1" x14ac:dyDescent="0.35">
      <c r="A8" s="32">
        <v>3</v>
      </c>
      <c r="B8" s="48" t="s">
        <v>25</v>
      </c>
      <c r="C8" s="34">
        <v>131.83000000000001</v>
      </c>
      <c r="D8" s="35">
        <f t="shared" si="0"/>
        <v>16.478750000000002</v>
      </c>
      <c r="E8" s="36">
        <v>98</v>
      </c>
      <c r="F8" s="35">
        <f t="shared" si="1"/>
        <v>129.19340000000003</v>
      </c>
      <c r="G8" s="37">
        <v>800</v>
      </c>
      <c r="H8" s="38">
        <v>128</v>
      </c>
      <c r="I8" s="39">
        <f t="shared" si="2"/>
        <v>16</v>
      </c>
      <c r="J8" s="40">
        <v>98</v>
      </c>
      <c r="K8" s="35">
        <f t="shared" si="3"/>
        <v>125.44</v>
      </c>
      <c r="L8" s="37">
        <v>800</v>
      </c>
      <c r="M8" s="41">
        <f>RANK(I8,I6:I23)</f>
        <v>3</v>
      </c>
      <c r="N8" s="42">
        <f t="shared" si="4"/>
        <v>-6.0354672000000438</v>
      </c>
      <c r="O8" s="43">
        <v>1890</v>
      </c>
      <c r="P8" s="49" t="s">
        <v>26</v>
      </c>
      <c r="Q8" s="45">
        <f>[1]осем!M9</f>
        <v>553</v>
      </c>
      <c r="R8" s="45">
        <f>[1]осем!D9</f>
        <v>16</v>
      </c>
      <c r="S8" s="45">
        <f>[1]осем!N9</f>
        <v>170</v>
      </c>
      <c r="T8" s="45">
        <f>[1]осем!E9</f>
        <v>5</v>
      </c>
      <c r="U8" s="46">
        <f>[1]осем!T9</f>
        <v>618</v>
      </c>
      <c r="V8" s="46">
        <f>[1]осем!H9+[1]осем!I9</f>
        <v>17</v>
      </c>
      <c r="W8" s="32">
        <v>800</v>
      </c>
      <c r="X8" s="32">
        <v>800</v>
      </c>
      <c r="Z8" s="3" t="s">
        <v>27</v>
      </c>
    </row>
    <row r="9" spans="1:27" ht="45" customHeight="1" x14ac:dyDescent="0.35">
      <c r="A9" s="32">
        <v>4</v>
      </c>
      <c r="B9" s="50" t="s">
        <v>28</v>
      </c>
      <c r="C9" s="34">
        <v>24.53</v>
      </c>
      <c r="D9" s="35">
        <f t="shared" si="0"/>
        <v>9.6196078431372545</v>
      </c>
      <c r="E9" s="36">
        <v>99</v>
      </c>
      <c r="F9" s="35">
        <f t="shared" si="1"/>
        <v>24.284700000000001</v>
      </c>
      <c r="G9" s="37">
        <v>255</v>
      </c>
      <c r="H9" s="38">
        <v>29</v>
      </c>
      <c r="I9" s="39">
        <f t="shared" si="2"/>
        <v>11.372549019607844</v>
      </c>
      <c r="J9" s="40">
        <v>99</v>
      </c>
      <c r="K9" s="35">
        <f t="shared" si="3"/>
        <v>28.71</v>
      </c>
      <c r="L9" s="37">
        <v>255</v>
      </c>
      <c r="M9" s="41">
        <f>RANK(I9,I6:I23)</f>
        <v>17</v>
      </c>
      <c r="N9" s="42">
        <f t="shared" si="4"/>
        <v>7.1158823999999994</v>
      </c>
      <c r="O9" s="43">
        <v>980</v>
      </c>
      <c r="P9" s="44" t="s">
        <v>29</v>
      </c>
      <c r="Q9" s="45">
        <f>[1]осем!M10</f>
        <v>175</v>
      </c>
      <c r="R9" s="45">
        <f>[1]осем!D10</f>
        <v>8</v>
      </c>
      <c r="S9" s="45">
        <f>[1]осем!N10</f>
        <v>45</v>
      </c>
      <c r="T9" s="45">
        <f>[1]осем!E10</f>
        <v>0</v>
      </c>
      <c r="U9" s="46">
        <f>[1]осем!T10</f>
        <v>159</v>
      </c>
      <c r="V9" s="46">
        <f>[1]осем!H10+[1]осем!I10</f>
        <v>4</v>
      </c>
      <c r="W9" s="32">
        <v>255</v>
      </c>
      <c r="X9" s="32">
        <v>255</v>
      </c>
      <c r="Z9" t="s">
        <v>30</v>
      </c>
    </row>
    <row r="10" spans="1:27" ht="45" customHeight="1" x14ac:dyDescent="0.35">
      <c r="A10" s="32">
        <v>5</v>
      </c>
      <c r="B10" s="48" t="s">
        <v>31</v>
      </c>
      <c r="C10" s="34">
        <v>62.02</v>
      </c>
      <c r="D10" s="35">
        <f t="shared" si="0"/>
        <v>12.281188118811883</v>
      </c>
      <c r="E10" s="36">
        <v>92</v>
      </c>
      <c r="F10" s="35">
        <f t="shared" si="1"/>
        <v>57.058399999999999</v>
      </c>
      <c r="G10" s="37">
        <v>505</v>
      </c>
      <c r="H10" s="38">
        <v>60.88</v>
      </c>
      <c r="I10" s="39">
        <f t="shared" si="2"/>
        <v>12.055445544554457</v>
      </c>
      <c r="J10" s="40">
        <v>93</v>
      </c>
      <c r="K10" s="35">
        <f t="shared" si="3"/>
        <v>56.618400000000001</v>
      </c>
      <c r="L10" s="37">
        <v>505</v>
      </c>
      <c r="M10" s="41">
        <f>RANK(I10,I6:I23)</f>
        <v>14</v>
      </c>
      <c r="N10" s="42">
        <f t="shared" si="4"/>
        <v>-0.70751999999999626</v>
      </c>
      <c r="O10" s="43">
        <v>2077</v>
      </c>
      <c r="P10" s="49" t="s">
        <v>32</v>
      </c>
      <c r="Q10" s="45">
        <f>[1]осем!M11</f>
        <v>337</v>
      </c>
      <c r="R10" s="45">
        <f>[1]осем!D11</f>
        <v>7</v>
      </c>
      <c r="S10" s="45">
        <f>[1]осем!N11</f>
        <v>166</v>
      </c>
      <c r="T10" s="45">
        <f>[1]осем!E11</f>
        <v>0</v>
      </c>
      <c r="U10" s="46">
        <f>[1]осем!T11</f>
        <v>356</v>
      </c>
      <c r="V10" s="46">
        <f>[1]осем!H11+[1]осем!I11</f>
        <v>23</v>
      </c>
      <c r="W10" s="32">
        <v>505</v>
      </c>
      <c r="X10" s="32">
        <v>505</v>
      </c>
      <c r="Z10" t="s">
        <v>30</v>
      </c>
      <c r="AA10" t="s">
        <v>33</v>
      </c>
    </row>
    <row r="11" spans="1:27" ht="45" customHeight="1" x14ac:dyDescent="0.35">
      <c r="A11" s="32">
        <v>6</v>
      </c>
      <c r="B11" s="48" t="s">
        <v>34</v>
      </c>
      <c r="C11" s="34">
        <v>41</v>
      </c>
      <c r="D11" s="35">
        <f t="shared" si="0"/>
        <v>12.615384615384615</v>
      </c>
      <c r="E11" s="36">
        <v>85</v>
      </c>
      <c r="F11" s="35">
        <f t="shared" si="1"/>
        <v>34.85</v>
      </c>
      <c r="G11" s="37">
        <v>325</v>
      </c>
      <c r="H11" s="39">
        <v>40</v>
      </c>
      <c r="I11" s="39">
        <f t="shared" si="2"/>
        <v>12.307692307692308</v>
      </c>
      <c r="J11" s="40">
        <v>84</v>
      </c>
      <c r="K11" s="35">
        <f t="shared" si="3"/>
        <v>33.6</v>
      </c>
      <c r="L11" s="37">
        <v>325</v>
      </c>
      <c r="M11" s="41">
        <f>RANK(I11,I6:I23)</f>
        <v>12</v>
      </c>
      <c r="N11" s="42">
        <f t="shared" si="4"/>
        <v>-2.0099999999999998</v>
      </c>
      <c r="O11" s="43">
        <v>1510</v>
      </c>
      <c r="P11" s="44" t="s">
        <v>29</v>
      </c>
      <c r="Q11" s="45">
        <f>[1]осем!M12</f>
        <v>208</v>
      </c>
      <c r="R11" s="45">
        <f>[1]осем!D12</f>
        <v>15</v>
      </c>
      <c r="S11" s="45">
        <f>[1]осем!N12</f>
        <v>72</v>
      </c>
      <c r="T11" s="45">
        <f>[1]осем!E12</f>
        <v>2</v>
      </c>
      <c r="U11" s="46">
        <f>[1]осем!T12</f>
        <v>169</v>
      </c>
      <c r="V11" s="46">
        <f>[1]осем!H12+[1]осем!I12</f>
        <v>2</v>
      </c>
      <c r="W11" s="32">
        <v>325</v>
      </c>
      <c r="X11" s="32">
        <v>325</v>
      </c>
      <c r="Z11" t="s">
        <v>30</v>
      </c>
      <c r="AA11" t="s">
        <v>33</v>
      </c>
    </row>
    <row r="12" spans="1:27" ht="45" customHeight="1" x14ac:dyDescent="0.35">
      <c r="A12" s="32">
        <v>7</v>
      </c>
      <c r="B12" s="48" t="s">
        <v>35</v>
      </c>
      <c r="C12" s="34">
        <v>32.049999999999997</v>
      </c>
      <c r="D12" s="35">
        <f t="shared" si="0"/>
        <v>14.502262443438912</v>
      </c>
      <c r="E12" s="36">
        <v>94</v>
      </c>
      <c r="F12" s="35">
        <f t="shared" si="1"/>
        <v>30.126999999999999</v>
      </c>
      <c r="G12" s="37">
        <v>221</v>
      </c>
      <c r="H12" s="38">
        <v>34.1</v>
      </c>
      <c r="I12" s="39">
        <f t="shared" si="2"/>
        <v>15.429864253393665</v>
      </c>
      <c r="J12" s="40">
        <v>94</v>
      </c>
      <c r="K12" s="35">
        <f t="shared" si="3"/>
        <v>32.054000000000002</v>
      </c>
      <c r="L12" s="37">
        <v>221</v>
      </c>
      <c r="M12" s="41">
        <f>RANK(I12,I6:I23)</f>
        <v>4</v>
      </c>
      <c r="N12" s="42">
        <f t="shared" si="4"/>
        <v>3.0986160000000047</v>
      </c>
      <c r="O12" s="43">
        <v>1300</v>
      </c>
      <c r="P12" s="44" t="s">
        <v>36</v>
      </c>
      <c r="Q12" s="45">
        <f>[1]осем!M13</f>
        <v>138</v>
      </c>
      <c r="R12" s="45">
        <f>[1]осем!D13</f>
        <v>6</v>
      </c>
      <c r="S12" s="45">
        <f>[1]осем!N13</f>
        <v>68</v>
      </c>
      <c r="T12" s="45">
        <f>[1]осем!E13</f>
        <v>6</v>
      </c>
      <c r="U12" s="46">
        <f>[1]осем!T13</f>
        <v>132</v>
      </c>
      <c r="V12" s="46">
        <f>[1]осем!H13+[1]осем!I13</f>
        <v>7</v>
      </c>
      <c r="W12" s="32">
        <v>221</v>
      </c>
      <c r="X12" s="32">
        <v>221</v>
      </c>
      <c r="Z12" t="s">
        <v>37</v>
      </c>
    </row>
    <row r="13" spans="1:27" ht="45" customHeight="1" x14ac:dyDescent="0.35">
      <c r="A13" s="32">
        <v>8</v>
      </c>
      <c r="B13" s="48" t="s">
        <v>38</v>
      </c>
      <c r="C13" s="34">
        <v>83.4</v>
      </c>
      <c r="D13" s="35">
        <f t="shared" si="0"/>
        <v>11.914285714285715</v>
      </c>
      <c r="E13" s="36">
        <v>99</v>
      </c>
      <c r="F13" s="35">
        <f t="shared" si="1"/>
        <v>82.566000000000003</v>
      </c>
      <c r="G13" s="37">
        <v>700</v>
      </c>
      <c r="H13" s="38">
        <v>80.959999999999994</v>
      </c>
      <c r="I13" s="39">
        <f t="shared" si="2"/>
        <v>11.565714285714284</v>
      </c>
      <c r="J13" s="40">
        <v>99</v>
      </c>
      <c r="K13" s="35">
        <f t="shared" si="3"/>
        <v>80.150399999999991</v>
      </c>
      <c r="L13" s="37">
        <v>700</v>
      </c>
      <c r="M13" s="41">
        <f>RANK(I13,I6:I23)</f>
        <v>15</v>
      </c>
      <c r="N13" s="42">
        <f t="shared" si="4"/>
        <v>-3.8842848000000187</v>
      </c>
      <c r="O13" s="43">
        <v>5550</v>
      </c>
      <c r="P13" s="44" t="s">
        <v>29</v>
      </c>
      <c r="Q13" s="45">
        <f>[1]осем!M14</f>
        <v>539</v>
      </c>
      <c r="R13" s="45">
        <f>[1]осем!D14</f>
        <v>25</v>
      </c>
      <c r="S13" s="45">
        <f>[1]осем!N14</f>
        <v>241</v>
      </c>
      <c r="T13" s="45">
        <f>[1]осем!E14</f>
        <v>4</v>
      </c>
      <c r="U13" s="46">
        <f>[1]осем!T14</f>
        <v>645</v>
      </c>
      <c r="V13" s="46">
        <f>[1]осем!H14+[1]осем!I14</f>
        <v>24</v>
      </c>
      <c r="W13" s="32">
        <v>700</v>
      </c>
      <c r="X13" s="32">
        <v>700</v>
      </c>
      <c r="Z13" t="s">
        <v>39</v>
      </c>
      <c r="AA13" t="s">
        <v>40</v>
      </c>
    </row>
    <row r="14" spans="1:27" ht="45" customHeight="1" x14ac:dyDescent="0.35">
      <c r="A14" s="32">
        <v>9</v>
      </c>
      <c r="B14" s="48" t="s">
        <v>41</v>
      </c>
      <c r="C14" s="34">
        <v>47.5</v>
      </c>
      <c r="D14" s="35">
        <f t="shared" si="0"/>
        <v>12.837837837837837</v>
      </c>
      <c r="E14" s="36">
        <v>82</v>
      </c>
      <c r="F14" s="35">
        <f t="shared" si="1"/>
        <v>38.950000000000003</v>
      </c>
      <c r="G14" s="37">
        <v>370</v>
      </c>
      <c r="H14" s="38">
        <v>45.5</v>
      </c>
      <c r="I14" s="39">
        <f t="shared" si="2"/>
        <v>13.787878787878787</v>
      </c>
      <c r="J14" s="40">
        <v>82</v>
      </c>
      <c r="K14" s="35">
        <f t="shared" si="3"/>
        <v>37.31</v>
      </c>
      <c r="L14" s="37">
        <v>330</v>
      </c>
      <c r="M14" s="41">
        <f>RANK(I14,I6:I23)</f>
        <v>9</v>
      </c>
      <c r="N14" s="42">
        <f t="shared" si="4"/>
        <v>-2.6371200000000004</v>
      </c>
      <c r="O14" s="43">
        <v>920</v>
      </c>
      <c r="P14" s="44" t="s">
        <v>40</v>
      </c>
      <c r="Q14" s="45">
        <f>[1]осем!M15</f>
        <v>122</v>
      </c>
      <c r="R14" s="45">
        <f>[1]осем!D15</f>
        <v>11</v>
      </c>
      <c r="S14" s="45">
        <f>[1]осем!N15</f>
        <v>24</v>
      </c>
      <c r="T14" s="45">
        <f>[1]осем!E15</f>
        <v>0</v>
      </c>
      <c r="U14" s="46">
        <f>[1]осем!T15</f>
        <v>245</v>
      </c>
      <c r="V14" s="46">
        <f>[1]осем!H15+[1]осем!I15</f>
        <v>4</v>
      </c>
      <c r="W14" s="32">
        <v>370</v>
      </c>
      <c r="X14" s="32">
        <v>330</v>
      </c>
      <c r="Z14" t="s">
        <v>42</v>
      </c>
    </row>
    <row r="15" spans="1:27" ht="45" customHeight="1" x14ac:dyDescent="0.35">
      <c r="A15" s="32">
        <v>10</v>
      </c>
      <c r="B15" s="48" t="s">
        <v>43</v>
      </c>
      <c r="C15" s="34">
        <v>32</v>
      </c>
      <c r="D15" s="35">
        <f t="shared" si="0"/>
        <v>12.549019607843137</v>
      </c>
      <c r="E15" s="36">
        <v>94</v>
      </c>
      <c r="F15" s="35">
        <f t="shared" si="1"/>
        <v>30.08</v>
      </c>
      <c r="G15" s="37">
        <v>255</v>
      </c>
      <c r="H15" s="38">
        <v>43.5</v>
      </c>
      <c r="I15" s="39">
        <f t="shared" si="2"/>
        <v>16.415094339622641</v>
      </c>
      <c r="J15" s="40">
        <v>94</v>
      </c>
      <c r="K15" s="35">
        <f t="shared" si="3"/>
        <v>40.89</v>
      </c>
      <c r="L15" s="37">
        <v>265</v>
      </c>
      <c r="M15" s="41">
        <f>RANK(I15,I6:I23)</f>
        <v>2</v>
      </c>
      <c r="N15" s="42">
        <f t="shared" si="4"/>
        <v>17.382480000000001</v>
      </c>
      <c r="O15" s="43">
        <v>1200</v>
      </c>
      <c r="P15" s="44" t="s">
        <v>40</v>
      </c>
      <c r="Q15" s="45">
        <f>[1]осем!M16</f>
        <v>185</v>
      </c>
      <c r="R15" s="45">
        <f>[1]осем!D16</f>
        <v>4</v>
      </c>
      <c r="S15" s="45">
        <f>[1]осем!N16</f>
        <v>49</v>
      </c>
      <c r="T15" s="45">
        <f>[1]осем!E16</f>
        <v>0</v>
      </c>
      <c r="U15" s="46">
        <f>[1]осем!T16</f>
        <v>217</v>
      </c>
      <c r="V15" s="46">
        <f>[1]осем!H16+[1]осем!I16</f>
        <v>6</v>
      </c>
      <c r="W15" s="32">
        <v>255</v>
      </c>
      <c r="X15" s="32">
        <v>265</v>
      </c>
      <c r="Z15" t="s">
        <v>44</v>
      </c>
    </row>
    <row r="16" spans="1:27" ht="45" customHeight="1" x14ac:dyDescent="0.35">
      <c r="A16" s="32">
        <v>11</v>
      </c>
      <c r="B16" s="48" t="s">
        <v>45</v>
      </c>
      <c r="C16" s="34">
        <v>58.96</v>
      </c>
      <c r="D16" s="35">
        <f t="shared" si="0"/>
        <v>12.817391304347826</v>
      </c>
      <c r="E16" s="36">
        <v>83</v>
      </c>
      <c r="F16" s="35">
        <f t="shared" si="1"/>
        <v>48.936800000000005</v>
      </c>
      <c r="G16" s="37">
        <v>460</v>
      </c>
      <c r="H16" s="38">
        <v>66.790000000000006</v>
      </c>
      <c r="I16" s="39">
        <f t="shared" si="2"/>
        <v>14.519565217391307</v>
      </c>
      <c r="J16" s="40">
        <v>87</v>
      </c>
      <c r="K16" s="35">
        <f t="shared" si="3"/>
        <v>58.107300000000002</v>
      </c>
      <c r="L16" s="37">
        <v>460</v>
      </c>
      <c r="M16" s="41">
        <f>RANK(I16,I6:I23)</f>
        <v>6</v>
      </c>
      <c r="N16" s="42">
        <f t="shared" si="4"/>
        <v>14.746163999999993</v>
      </c>
      <c r="O16" s="43">
        <v>1050</v>
      </c>
      <c r="P16" s="44" t="s">
        <v>40</v>
      </c>
      <c r="Q16" s="45">
        <f>[1]осем!M17</f>
        <v>265</v>
      </c>
      <c r="R16" s="45">
        <f>[1]осем!D17</f>
        <v>3</v>
      </c>
      <c r="S16" s="45">
        <f>[1]осем!N17</f>
        <v>121</v>
      </c>
      <c r="T16" s="45">
        <f>[1]осем!E17</f>
        <v>1</v>
      </c>
      <c r="U16" s="46">
        <f>[1]осем!T17</f>
        <v>411</v>
      </c>
      <c r="V16" s="46">
        <f>[1]осем!H17+[1]осем!I17</f>
        <v>3</v>
      </c>
      <c r="W16" s="32">
        <v>460</v>
      </c>
      <c r="X16" s="32">
        <v>460</v>
      </c>
      <c r="Z16" t="s">
        <v>40</v>
      </c>
    </row>
    <row r="17" spans="1:27" ht="45" customHeight="1" x14ac:dyDescent="0.35">
      <c r="A17" s="32">
        <v>12</v>
      </c>
      <c r="B17" s="48" t="s">
        <v>46</v>
      </c>
      <c r="C17" s="34">
        <v>84.03</v>
      </c>
      <c r="D17" s="35">
        <f t="shared" si="0"/>
        <v>14.613913043478261</v>
      </c>
      <c r="E17" s="36">
        <v>91</v>
      </c>
      <c r="F17" s="35">
        <f t="shared" si="1"/>
        <v>76.467300000000009</v>
      </c>
      <c r="G17" s="37">
        <v>575</v>
      </c>
      <c r="H17" s="38">
        <v>82.95</v>
      </c>
      <c r="I17" s="39">
        <f t="shared" si="2"/>
        <v>14.301724137931036</v>
      </c>
      <c r="J17" s="40">
        <v>89</v>
      </c>
      <c r="K17" s="35">
        <f t="shared" si="3"/>
        <v>73.825500000000005</v>
      </c>
      <c r="L17" s="37">
        <v>580</v>
      </c>
      <c r="M17" s="41">
        <f>RANK(I17,I6:I23)</f>
        <v>8</v>
      </c>
      <c r="N17" s="42">
        <f t="shared" si="4"/>
        <v>-4.2480144000000051</v>
      </c>
      <c r="O17" s="43">
        <v>2025</v>
      </c>
      <c r="P17" s="49" t="s">
        <v>47</v>
      </c>
      <c r="Q17" s="45">
        <f>[1]осем!M18</f>
        <v>428</v>
      </c>
      <c r="R17" s="45">
        <f>[1]осем!D18</f>
        <v>10</v>
      </c>
      <c r="S17" s="45">
        <f>[1]осем!N18</f>
        <v>167</v>
      </c>
      <c r="T17" s="45">
        <f>[1]осем!E18</f>
        <v>5</v>
      </c>
      <c r="U17" s="46">
        <f>[1]осем!T18</f>
        <v>366</v>
      </c>
      <c r="V17" s="46">
        <f>[1]осем!H18+[1]осем!I18</f>
        <v>11</v>
      </c>
      <c r="W17" s="32">
        <v>575</v>
      </c>
      <c r="X17" s="32">
        <v>580</v>
      </c>
      <c r="Z17" t="s">
        <v>44</v>
      </c>
      <c r="AA17" t="s">
        <v>29</v>
      </c>
    </row>
    <row r="18" spans="1:27" ht="45" customHeight="1" x14ac:dyDescent="0.35">
      <c r="A18" s="32">
        <v>13</v>
      </c>
      <c r="B18" s="48" t="s">
        <v>48</v>
      </c>
      <c r="C18" s="34">
        <v>16</v>
      </c>
      <c r="D18" s="35">
        <f t="shared" si="0"/>
        <v>14.414414414414415</v>
      </c>
      <c r="E18" s="36">
        <v>80</v>
      </c>
      <c r="F18" s="35">
        <f t="shared" si="1"/>
        <v>12.8</v>
      </c>
      <c r="G18" s="37">
        <v>111</v>
      </c>
      <c r="H18" s="38">
        <v>18.5</v>
      </c>
      <c r="I18" s="39">
        <f t="shared" si="2"/>
        <v>16.666666666666664</v>
      </c>
      <c r="J18" s="40">
        <v>91</v>
      </c>
      <c r="K18" s="35">
        <f t="shared" si="3"/>
        <v>16.835000000000001</v>
      </c>
      <c r="L18" s="37">
        <v>111</v>
      </c>
      <c r="M18" s="41">
        <f>RANK(I18,I6:I23)</f>
        <v>1</v>
      </c>
      <c r="N18" s="42">
        <f t="shared" si="4"/>
        <v>6.4882799999999987</v>
      </c>
      <c r="O18" s="43">
        <v>410</v>
      </c>
      <c r="P18" s="44" t="s">
        <v>29</v>
      </c>
      <c r="Q18" s="45">
        <f>[1]осем!M19</f>
        <v>103</v>
      </c>
      <c r="R18" s="45">
        <f>[1]осем!D19</f>
        <v>12</v>
      </c>
      <c r="S18" s="45">
        <f>[1]осем!N19</f>
        <v>23</v>
      </c>
      <c r="T18" s="45">
        <f>[1]осем!E19</f>
        <v>0</v>
      </c>
      <c r="U18" s="46">
        <f>[1]осем!T19</f>
        <v>97</v>
      </c>
      <c r="V18" s="46">
        <f>[1]осем!H19+[1]осем!I19</f>
        <v>10</v>
      </c>
      <c r="W18" s="32">
        <v>111</v>
      </c>
      <c r="X18" s="32">
        <v>111</v>
      </c>
      <c r="Z18" t="s">
        <v>37</v>
      </c>
      <c r="AA18" t="s">
        <v>29</v>
      </c>
    </row>
    <row r="19" spans="1:27" ht="45" customHeight="1" x14ac:dyDescent="0.35">
      <c r="A19" s="32">
        <v>14</v>
      </c>
      <c r="B19" s="48" t="s">
        <v>49</v>
      </c>
      <c r="C19" s="34">
        <v>33.5</v>
      </c>
      <c r="D19" s="35">
        <f t="shared" si="0"/>
        <v>13.346613545816732</v>
      </c>
      <c r="E19" s="36">
        <v>82</v>
      </c>
      <c r="F19" s="35">
        <f t="shared" si="1"/>
        <v>27.47</v>
      </c>
      <c r="G19" s="37">
        <v>251</v>
      </c>
      <c r="H19" s="38">
        <v>33.700000000000003</v>
      </c>
      <c r="I19" s="39">
        <f t="shared" si="2"/>
        <v>12.122302158273381</v>
      </c>
      <c r="J19" s="40">
        <v>82</v>
      </c>
      <c r="K19" s="35">
        <f t="shared" si="3"/>
        <v>27.634</v>
      </c>
      <c r="L19" s="37">
        <v>278</v>
      </c>
      <c r="M19" s="41">
        <f>RANK(I19,I6:I23)</f>
        <v>13</v>
      </c>
      <c r="N19" s="42">
        <f t="shared" si="4"/>
        <v>0.26371200000000233</v>
      </c>
      <c r="O19" s="43">
        <v>1600</v>
      </c>
      <c r="P19" s="44" t="s">
        <v>36</v>
      </c>
      <c r="Q19" s="45">
        <f>[1]осем!M20</f>
        <v>240</v>
      </c>
      <c r="R19" s="45">
        <f>[1]осем!D20</f>
        <v>1</v>
      </c>
      <c r="S19" s="45">
        <f>[1]осем!N20</f>
        <v>161</v>
      </c>
      <c r="T19" s="45">
        <f>[1]осем!E20</f>
        <v>10</v>
      </c>
      <c r="U19" s="46">
        <f>[1]осем!T20</f>
        <v>269</v>
      </c>
      <c r="V19" s="46">
        <f>[1]осем!H20+[1]осем!I20</f>
        <v>3</v>
      </c>
      <c r="W19" s="32">
        <v>251</v>
      </c>
      <c r="X19" s="32">
        <v>278</v>
      </c>
      <c r="Z19" t="s">
        <v>36</v>
      </c>
    </row>
    <row r="20" spans="1:27" ht="45" customHeight="1" x14ac:dyDescent="0.35">
      <c r="A20" s="32">
        <v>15</v>
      </c>
      <c r="B20" s="48" t="s">
        <v>50</v>
      </c>
      <c r="C20" s="34">
        <v>23.8</v>
      </c>
      <c r="D20" s="35">
        <f t="shared" si="0"/>
        <v>11.9</v>
      </c>
      <c r="E20" s="36">
        <v>90</v>
      </c>
      <c r="F20" s="35">
        <f t="shared" si="1"/>
        <v>21.42</v>
      </c>
      <c r="G20" s="37">
        <v>200</v>
      </c>
      <c r="H20" s="38">
        <v>23</v>
      </c>
      <c r="I20" s="39">
        <f t="shared" si="2"/>
        <v>11.386138613861387</v>
      </c>
      <c r="J20" s="40">
        <v>90</v>
      </c>
      <c r="K20" s="35">
        <f t="shared" si="3"/>
        <v>20.7</v>
      </c>
      <c r="L20" s="37">
        <v>202</v>
      </c>
      <c r="M20" s="41">
        <f>RANK(I20,I6:I23)</f>
        <v>16</v>
      </c>
      <c r="N20" s="42">
        <f t="shared" si="4"/>
        <v>-1.1577600000000037</v>
      </c>
      <c r="O20" s="43">
        <v>720</v>
      </c>
      <c r="P20" s="49" t="s">
        <v>51</v>
      </c>
      <c r="Q20" s="45">
        <f>[1]осем!M21</f>
        <v>51</v>
      </c>
      <c r="R20" s="45">
        <f>[1]осем!D21</f>
        <v>3</v>
      </c>
      <c r="S20" s="45">
        <f>[1]осем!N21</f>
        <v>14</v>
      </c>
      <c r="T20" s="45">
        <f>[1]осем!E21</f>
        <v>0</v>
      </c>
      <c r="U20" s="46">
        <f>[1]осем!T21</f>
        <v>150</v>
      </c>
      <c r="V20" s="46">
        <f>[1]осем!H21+[1]осем!I21</f>
        <v>0</v>
      </c>
      <c r="W20" s="32">
        <v>200</v>
      </c>
      <c r="X20" s="32">
        <v>202</v>
      </c>
      <c r="Z20" t="s">
        <v>40</v>
      </c>
    </row>
    <row r="21" spans="1:27" ht="45" customHeight="1" x14ac:dyDescent="0.35">
      <c r="A21" s="32">
        <v>16</v>
      </c>
      <c r="B21" s="48" t="s">
        <v>52</v>
      </c>
      <c r="C21" s="34">
        <v>45.2</v>
      </c>
      <c r="D21" s="35">
        <f t="shared" si="0"/>
        <v>14.125000000000002</v>
      </c>
      <c r="E21" s="36">
        <v>78</v>
      </c>
      <c r="F21" s="35">
        <f t="shared" si="1"/>
        <v>35.256</v>
      </c>
      <c r="G21" s="37">
        <v>320</v>
      </c>
      <c r="H21" s="38">
        <v>48.9</v>
      </c>
      <c r="I21" s="39">
        <f t="shared" si="2"/>
        <v>15.281249999999998</v>
      </c>
      <c r="J21" s="40">
        <v>90</v>
      </c>
      <c r="K21" s="35">
        <f t="shared" si="3"/>
        <v>44.01</v>
      </c>
      <c r="L21" s="37">
        <v>320</v>
      </c>
      <c r="M21" s="41">
        <f>RANK(I21,I6:I23)</f>
        <v>5</v>
      </c>
      <c r="N21" s="42">
        <f t="shared" si="4"/>
        <v>14.076431999999993</v>
      </c>
      <c r="O21" s="43">
        <v>1580</v>
      </c>
      <c r="P21" s="49" t="s">
        <v>53</v>
      </c>
      <c r="Q21" s="45">
        <f>[1]осем!M22</f>
        <v>177</v>
      </c>
      <c r="R21" s="45">
        <f>[1]осем!D22</f>
        <v>14</v>
      </c>
      <c r="S21" s="45">
        <f>[1]осем!N22</f>
        <v>66</v>
      </c>
      <c r="T21" s="45">
        <f>[1]осем!E22</f>
        <v>2</v>
      </c>
      <c r="U21" s="46">
        <f>[1]осем!T22</f>
        <v>175</v>
      </c>
      <c r="V21" s="46">
        <f>[1]осем!H22+[1]осем!I22</f>
        <v>12</v>
      </c>
      <c r="W21" s="32">
        <v>320</v>
      </c>
      <c r="X21" s="32">
        <v>320</v>
      </c>
      <c r="Z21" t="s">
        <v>53</v>
      </c>
    </row>
    <row r="22" spans="1:27" ht="45" customHeight="1" x14ac:dyDescent="0.35">
      <c r="A22" s="32">
        <v>17</v>
      </c>
      <c r="B22" s="48" t="s">
        <v>54</v>
      </c>
      <c r="C22" s="34">
        <v>12.82</v>
      </c>
      <c r="D22" s="35">
        <f t="shared" si="0"/>
        <v>12.82</v>
      </c>
      <c r="E22" s="36">
        <v>95</v>
      </c>
      <c r="F22" s="35">
        <f t="shared" si="1"/>
        <v>12.179</v>
      </c>
      <c r="G22" s="37">
        <v>100</v>
      </c>
      <c r="H22" s="38">
        <v>15.21</v>
      </c>
      <c r="I22" s="39">
        <f t="shared" si="2"/>
        <v>14.485714285714288</v>
      </c>
      <c r="J22" s="40">
        <v>92</v>
      </c>
      <c r="K22" s="35">
        <f t="shared" si="3"/>
        <v>13.993200000000002</v>
      </c>
      <c r="L22" s="37">
        <v>105</v>
      </c>
      <c r="M22" s="41">
        <f>RANK(I22,I6:I23)</f>
        <v>7</v>
      </c>
      <c r="N22" s="42">
        <f t="shared" si="4"/>
        <v>2.9172336000000021</v>
      </c>
      <c r="O22" s="43">
        <v>416</v>
      </c>
      <c r="P22" s="44" t="s">
        <v>40</v>
      </c>
      <c r="Q22" s="45">
        <f>[1]осем!M23</f>
        <v>32</v>
      </c>
      <c r="R22" s="45">
        <f>[1]осем!D23</f>
        <v>1</v>
      </c>
      <c r="S22" s="45">
        <f>[1]осем!N23</f>
        <v>20</v>
      </c>
      <c r="T22" s="45">
        <f>[1]осем!E23</f>
        <v>0</v>
      </c>
      <c r="U22" s="46">
        <f>[1]осем!T23</f>
        <v>101</v>
      </c>
      <c r="V22" s="46">
        <f>[1]осем!H23+[1]осем!I23</f>
        <v>2</v>
      </c>
      <c r="W22" s="32">
        <v>100</v>
      </c>
      <c r="X22" s="32">
        <v>105</v>
      </c>
      <c r="Z22" t="s">
        <v>23</v>
      </c>
      <c r="AA22" t="s">
        <v>40</v>
      </c>
    </row>
    <row r="23" spans="1:27" ht="45" customHeight="1" x14ac:dyDescent="0.35">
      <c r="A23" s="32">
        <v>18</v>
      </c>
      <c r="B23" s="48" t="s">
        <v>55</v>
      </c>
      <c r="C23" s="34">
        <v>17.8</v>
      </c>
      <c r="D23" s="35">
        <f t="shared" si="0"/>
        <v>12.535211267605634</v>
      </c>
      <c r="E23" s="36">
        <v>94</v>
      </c>
      <c r="F23" s="51">
        <f t="shared" si="1"/>
        <v>16.731999999999999</v>
      </c>
      <c r="G23" s="37">
        <v>142</v>
      </c>
      <c r="H23" s="38">
        <v>17.5</v>
      </c>
      <c r="I23" s="39">
        <f t="shared" si="2"/>
        <v>12.962962962962962</v>
      </c>
      <c r="J23" s="40">
        <v>94</v>
      </c>
      <c r="K23" s="35">
        <f t="shared" si="3"/>
        <v>16.45</v>
      </c>
      <c r="L23" s="37">
        <v>135</v>
      </c>
      <c r="M23" s="41">
        <f>RANK(I23,I6:I23)</f>
        <v>11</v>
      </c>
      <c r="N23" s="42">
        <f t="shared" si="4"/>
        <v>-0.45345599999999997</v>
      </c>
      <c r="O23" s="43">
        <v>440</v>
      </c>
      <c r="P23" s="49" t="s">
        <v>56</v>
      </c>
      <c r="Q23" s="45">
        <f>[1]осем!M24</f>
        <v>73</v>
      </c>
      <c r="R23" s="45">
        <f>[1]осем!D24</f>
        <v>5</v>
      </c>
      <c r="S23" s="45">
        <f>[1]осем!N24</f>
        <v>23</v>
      </c>
      <c r="T23" s="45">
        <f>[1]осем!E24</f>
        <v>0</v>
      </c>
      <c r="U23" s="46">
        <f>[1]осем!T24</f>
        <v>77</v>
      </c>
      <c r="V23" s="46">
        <f>[1]осем!H24+[1]осем!I24</f>
        <v>2</v>
      </c>
      <c r="W23" s="32">
        <v>142</v>
      </c>
      <c r="X23" s="32">
        <v>135</v>
      </c>
      <c r="Z23" t="s">
        <v>30</v>
      </c>
    </row>
    <row r="24" spans="1:27" ht="48.75" customHeight="1" x14ac:dyDescent="0.35">
      <c r="A24" s="32"/>
      <c r="B24" s="52" t="s">
        <v>57</v>
      </c>
      <c r="C24" s="53">
        <f>SUM(C6:C23)</f>
        <v>989.25999999999988</v>
      </c>
      <c r="D24" s="35">
        <f t="shared" si="0"/>
        <v>13.362960961772252</v>
      </c>
      <c r="E24" s="36">
        <f>F24/C24*100</f>
        <v>89.855568809008773</v>
      </c>
      <c r="F24" s="54">
        <f>SUM(F6:F23)</f>
        <v>888.90520000000004</v>
      </c>
      <c r="G24" s="55">
        <f>SUM(G6:G23)</f>
        <v>7403</v>
      </c>
      <c r="H24" s="39">
        <f>SUM(H6:H23)</f>
        <v>1000.2200000000001</v>
      </c>
      <c r="I24" s="39">
        <f t="shared" si="2"/>
        <v>13.398794373744142</v>
      </c>
      <c r="J24" s="56">
        <f>K24/H24*100</f>
        <v>91.503649197176614</v>
      </c>
      <c r="K24" s="35">
        <f>SUM(K6:K23)</f>
        <v>915.23780000000011</v>
      </c>
      <c r="L24" s="57">
        <f>SUM(L6:L23)</f>
        <v>7465</v>
      </c>
      <c r="M24" s="32"/>
      <c r="N24" s="42">
        <f t="shared" si="4"/>
        <v>42.342820800000105</v>
      </c>
      <c r="O24" s="43">
        <f t="shared" ref="O24:X24" si="5">SUM(O6:O23)</f>
        <v>30368</v>
      </c>
      <c r="P24" s="44"/>
      <c r="Q24" s="45">
        <f t="shared" si="5"/>
        <v>4781</v>
      </c>
      <c r="R24" s="45">
        <f t="shared" si="5"/>
        <v>189</v>
      </c>
      <c r="S24" s="45">
        <f t="shared" si="5"/>
        <v>1796</v>
      </c>
      <c r="T24" s="45">
        <f t="shared" si="5"/>
        <v>40</v>
      </c>
      <c r="U24" s="46">
        <f t="shared" si="5"/>
        <v>5182</v>
      </c>
      <c r="V24" s="46">
        <f t="shared" si="5"/>
        <v>171</v>
      </c>
      <c r="W24" s="32">
        <f t="shared" si="5"/>
        <v>7403</v>
      </c>
      <c r="X24" s="32">
        <f t="shared" si="5"/>
        <v>7465</v>
      </c>
      <c r="Z24" t="s">
        <v>58</v>
      </c>
    </row>
    <row r="25" spans="1:27" ht="29.25" customHeight="1" x14ac:dyDescent="0.35">
      <c r="A25" s="32"/>
      <c r="B25" s="58" t="s">
        <v>59</v>
      </c>
      <c r="C25" s="53">
        <f>[1]КФХ!D33</f>
        <v>193.33999999999997</v>
      </c>
      <c r="D25" s="59">
        <f t="shared" si="0"/>
        <v>12.236708860759492</v>
      </c>
      <c r="E25" s="60"/>
      <c r="F25" s="60"/>
      <c r="G25" s="60"/>
      <c r="H25" s="61">
        <f>[1]КФХ!G33</f>
        <v>185</v>
      </c>
      <c r="I25" s="61">
        <f t="shared" si="2"/>
        <v>12.749827705031013</v>
      </c>
      <c r="J25" s="62"/>
      <c r="K25" s="62"/>
      <c r="L25" s="62"/>
      <c r="M25" s="63"/>
      <c r="N25" s="63"/>
      <c r="O25" s="63"/>
      <c r="P25" s="63"/>
      <c r="Q25" s="63"/>
      <c r="R25" s="63"/>
      <c r="S25" s="63"/>
      <c r="T25" s="63"/>
      <c r="U25" s="64"/>
      <c r="V25" s="64"/>
      <c r="W25" s="32">
        <v>1580</v>
      </c>
      <c r="X25" s="32">
        <v>1451</v>
      </c>
      <c r="Z25" t="s">
        <v>60</v>
      </c>
    </row>
    <row r="26" spans="1:27" ht="33.75" customHeight="1" x14ac:dyDescent="0.35">
      <c r="A26" s="32"/>
      <c r="B26" s="65" t="s">
        <v>61</v>
      </c>
      <c r="C26" s="53">
        <f>SUM(C24:C25)</f>
        <v>1182.5999999999999</v>
      </c>
      <c r="D26" s="35">
        <f t="shared" si="0"/>
        <v>13.164866970945118</v>
      </c>
      <c r="E26" s="60"/>
      <c r="F26" s="60"/>
      <c r="G26" s="60"/>
      <c r="H26" s="39">
        <f>SUM(H24:H25)</f>
        <v>1185.2200000000003</v>
      </c>
      <c r="I26" s="39">
        <f t="shared" si="2"/>
        <v>13.29318079856438</v>
      </c>
      <c r="J26" s="62"/>
      <c r="K26" s="62"/>
      <c r="L26" s="62"/>
      <c r="M26" s="63"/>
      <c r="N26" s="63"/>
      <c r="O26" s="63"/>
      <c r="P26" s="63"/>
      <c r="Q26" s="63"/>
      <c r="R26" s="63"/>
      <c r="S26" s="63"/>
      <c r="T26" s="63"/>
      <c r="U26" s="64"/>
      <c r="V26" s="64"/>
      <c r="W26" s="32">
        <f>SUM(W24:W25)</f>
        <v>8983</v>
      </c>
      <c r="X26" s="32">
        <f>SUM(X24:X25)</f>
        <v>8916</v>
      </c>
      <c r="Z26" t="s">
        <v>62</v>
      </c>
    </row>
    <row r="27" spans="1:27" x14ac:dyDescent="0.35">
      <c r="K27" s="62"/>
      <c r="L27" s="62"/>
      <c r="M27" s="63"/>
      <c r="N27" s="63"/>
      <c r="O27" s="63"/>
      <c r="P27" s="63"/>
      <c r="Q27" s="63"/>
      <c r="R27" s="63"/>
      <c r="S27" s="63"/>
      <c r="T27" s="63"/>
      <c r="U27" s="64"/>
      <c r="V27" s="64"/>
      <c r="W27" s="32">
        <v>2624</v>
      </c>
      <c r="X27" s="32">
        <v>2516</v>
      </c>
      <c r="Z27" t="s">
        <v>63</v>
      </c>
    </row>
    <row r="28" spans="1:27" x14ac:dyDescent="0.35">
      <c r="W28" s="32">
        <f>SUM(W26:W27)</f>
        <v>11607</v>
      </c>
      <c r="X28" s="32">
        <f>SUM(X26:X27)</f>
        <v>11432</v>
      </c>
      <c r="Z28" t="s">
        <v>64</v>
      </c>
    </row>
  </sheetData>
  <mergeCells count="24">
    <mergeCell ref="K4:K5"/>
    <mergeCell ref="L4:L5"/>
    <mergeCell ref="Q4:R4"/>
    <mergeCell ref="S4:T4"/>
    <mergeCell ref="U3:V4"/>
    <mergeCell ref="W3:X3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2014-09-15T08:58:17Z</dcterms:created>
  <dcterms:modified xsi:type="dcterms:W3CDTF">2014-09-15T08:58:34Z</dcterms:modified>
</cp:coreProperties>
</file>