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молоко!$A$1:$AE$26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D9" i="1"/>
  <c r="K8" i="1"/>
  <c r="I8" i="1"/>
  <c r="M8" i="1" s="1"/>
  <c r="F8" i="1"/>
  <c r="F24" i="1" s="1"/>
  <c r="E24" i="1" s="1"/>
  <c r="D8" i="1"/>
  <c r="K7" i="1"/>
  <c r="I7" i="1"/>
  <c r="M7" i="1" s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<sst xmlns="http://schemas.openxmlformats.org/spreadsheetml/2006/main" count="103" uniqueCount="65">
  <si>
    <t>Оперативные сведения по надою молока на 13 июня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</si>
  <si>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</si>
  <si>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</si>
  <si>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</si>
  <si>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</si>
  <si>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</si>
  <si>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</si>
  <si>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</si>
  <si>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</si>
  <si>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</si>
  <si>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</si>
  <si>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</si>
  <si>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</si>
  <si>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</si>
  <si>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</si>
  <si>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</si>
  <si>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</si>
  <si>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</si>
  <si>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</si>
  <si>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</si>
  <si>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</si>
  <si>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</si>
  <si>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</si>
  <si>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нет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</si>
  <si>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</si>
  <si>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</si>
  <si>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</si>
  <si>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</si>
  <si>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</si>
  <si>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</si>
  <si>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 xml:space="preserve">суданская </t>
  </si>
  <si>
    <t>лагерь 2 гурта Черный лог и Б Сибы</t>
  </si>
  <si>
    <t>СПК к-з Трактор</t>
  </si>
  <si>
    <t>СПК Югдон</t>
  </si>
  <si>
    <t>мн.травы</t>
  </si>
  <si>
    <t>пасем вдоль Валы 300 гол+телки</t>
  </si>
  <si>
    <t>СПК к-з Заря</t>
  </si>
  <si>
    <t>силос+просо+рапс</t>
  </si>
  <si>
    <t>люцерна</t>
  </si>
  <si>
    <t>телочки в лагере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</si>
  <si>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</si>
  <si>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</si>
  <si>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</si>
  <si>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</si>
  <si>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</si>
  <si>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 xml:space="preserve">пасем </t>
  </si>
  <si>
    <t>СПК Луч</t>
  </si>
  <si>
    <t>суданка</t>
  </si>
  <si>
    <t>ООО Туташево</t>
  </si>
  <si>
    <t>пасут на силосе</t>
  </si>
  <si>
    <t>ООО Дружба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</si>
  <si>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</si>
  <si>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</si>
  <si>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</si>
  <si>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</si>
  <si>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</si>
  <si>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</si>
  <si>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ИТОГО по с/х пред             (Поголовье коров  в 2016 г  7333гол)</t>
  </si>
  <si>
    <t>СП</t>
  </si>
  <si>
    <t>КФХ (2016 г -поголовье 1114 гол)</t>
  </si>
  <si>
    <t>КФХ</t>
  </si>
  <si>
    <t>ВСЕГО ПО РАЙОНУ (поголовье 2016 г -8447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</si>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</sst>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0" fillId="2" borderId="0" xfId="0" applyFill="1" applyAlignment="1"/>
    <xf numFmtId="49" fontId="0" fillId="2" borderId="0" xfId="0" applyNumberFormat="1" applyFill="1" applyAlignment="1"/>
    <xf numFmtId="0" fontId="0" fillId="2" borderId="0" xfId="0" applyFill="1"/>
    <xf numFmtId="49" fontId="0" fillId="2" borderId="0" xfId="0" applyNumberFormat="1" applyFill="1"/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3" fillId="2" borderId="9" xfId="0" applyFont="1" applyFill="1" applyBorder="1" applyAlignment="1">
      <alignment horizontal="center" textRotation="180"/>
    </xf>
    <xf numFmtId="0" fontId="3" fillId="2" borderId="12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9" zoomScaleNormal="50" zoomScaleSheetLayoutView="59" workbookViewId="0">
      <selection activeCell="AF1" sqref="AF1:AP1048576"/>
    </sheetView>
  </sheetViews>
  <sheetFormatPr defaultRowHeight="20.399999999999999" x14ac:dyDescent="0.35"/>
  <cols>
    <col min="1" max="1" width="4.88671875" style="1" customWidth="1"/>
    <col min="2" max="2" width="34.44140625" style="49" customWidth="1"/>
    <col min="3" max="3" width="10.5546875" style="50" customWidth="1"/>
    <col min="4" max="4" width="7.109375" style="50" customWidth="1"/>
    <col min="5" max="5" width="6.88671875" style="50" customWidth="1"/>
    <col min="6" max="6" width="10" style="50" customWidth="1"/>
    <col min="7" max="7" width="6.5546875" style="50" customWidth="1"/>
    <col min="8" max="8" width="12.109375" style="51" customWidth="1"/>
    <col min="9" max="9" width="8.33203125" style="52" customWidth="1"/>
    <col min="10" max="10" width="7.21875" style="52" customWidth="1"/>
    <col min="11" max="11" width="10.6640625" style="52" customWidth="1"/>
    <col min="12" max="12" width="6.5546875" style="52" customWidth="1"/>
    <col min="13" max="13" width="4.5546875" style="1" customWidth="1"/>
    <col min="14" max="14" width="9.664062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2" width="0" hidden="1" customWidth="1"/>
    <col min="33" max="33" width="9.77734375" hidden="1" customWidth="1"/>
    <col min="34" max="42" width="0" hidden="1" customWidth="1"/>
  </cols>
  <sheetData>
    <row r="1" spans="1:3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3" s="5" customFormat="1" ht="12.75" customHeight="1" x14ac:dyDescent="0.25">
      <c r="A3" s="67" t="s">
        <v>1</v>
      </c>
      <c r="B3" s="68" t="s">
        <v>2</v>
      </c>
      <c r="C3" s="69" t="s">
        <v>3</v>
      </c>
      <c r="D3" s="70"/>
      <c r="E3" s="70"/>
      <c r="F3" s="70"/>
      <c r="G3" s="71"/>
      <c r="H3" s="72" t="s">
        <v>4</v>
      </c>
      <c r="I3" s="73"/>
      <c r="J3" s="73"/>
      <c r="K3" s="73"/>
      <c r="L3" s="74"/>
      <c r="M3" s="75" t="s">
        <v>5</v>
      </c>
      <c r="N3" s="78" t="s">
        <v>6</v>
      </c>
      <c r="O3" s="56" t="s">
        <v>7</v>
      </c>
      <c r="P3" s="55" t="s">
        <v>8</v>
      </c>
      <c r="Q3" s="55"/>
      <c r="R3" s="55"/>
      <c r="S3" s="55"/>
      <c r="T3" s="59" t="s">
        <v>9</v>
      </c>
      <c r="U3" s="59"/>
      <c r="V3" s="60" t="s">
        <v>10</v>
      </c>
      <c r="W3" s="61"/>
      <c r="X3" s="4"/>
    </row>
    <row r="4" spans="1:33" s="5" customFormat="1" ht="16.2" customHeight="1" x14ac:dyDescent="0.25">
      <c r="A4" s="67"/>
      <c r="B4" s="68"/>
      <c r="C4" s="64" t="s">
        <v>11</v>
      </c>
      <c r="D4" s="65" t="s">
        <v>12</v>
      </c>
      <c r="E4" s="65" t="s">
        <v>13</v>
      </c>
      <c r="F4" s="65" t="s">
        <v>14</v>
      </c>
      <c r="G4" s="56" t="s">
        <v>15</v>
      </c>
      <c r="H4" s="65" t="s">
        <v>11</v>
      </c>
      <c r="I4" s="65" t="s">
        <v>12</v>
      </c>
      <c r="J4" s="65" t="s">
        <v>13</v>
      </c>
      <c r="K4" s="65" t="s">
        <v>14</v>
      </c>
      <c r="L4" s="81" t="s">
        <v>15</v>
      </c>
      <c r="M4" s="76"/>
      <c r="N4" s="79"/>
      <c r="O4" s="57"/>
      <c r="P4" s="55" t="s">
        <v>16</v>
      </c>
      <c r="Q4" s="55"/>
      <c r="R4" s="55" t="s">
        <v>17</v>
      </c>
      <c r="S4" s="55"/>
      <c r="T4" s="59"/>
      <c r="U4" s="59"/>
      <c r="V4" s="62"/>
      <c r="W4" s="63"/>
      <c r="X4" s="4"/>
    </row>
    <row r="5" spans="1:33" s="5" customFormat="1" ht="29.4" customHeight="1" x14ac:dyDescent="0.25">
      <c r="A5" s="67"/>
      <c r="B5" s="68"/>
      <c r="C5" s="64"/>
      <c r="D5" s="65"/>
      <c r="E5" s="65"/>
      <c r="F5" s="65"/>
      <c r="G5" s="66"/>
      <c r="H5" s="65"/>
      <c r="I5" s="65"/>
      <c r="J5" s="65"/>
      <c r="K5" s="65"/>
      <c r="L5" s="65"/>
      <c r="M5" s="77"/>
      <c r="N5" s="80"/>
      <c r="O5" s="58"/>
      <c r="P5" s="6" t="s">
        <v>18</v>
      </c>
      <c r="Q5" s="7" t="s">
        <v>19</v>
      </c>
      <c r="R5" s="6" t="s">
        <v>20</v>
      </c>
      <c r="S5" s="7" t="s">
        <v>19</v>
      </c>
      <c r="T5" s="8" t="s">
        <v>18</v>
      </c>
      <c r="U5" s="9" t="s">
        <v>19</v>
      </c>
      <c r="V5" s="6">
        <v>2015</v>
      </c>
      <c r="W5" s="6">
        <v>2016</v>
      </c>
      <c r="X5" s="4"/>
    </row>
    <row r="6" spans="1:33" s="23" customFormat="1" ht="45" customHeight="1" x14ac:dyDescent="0.35">
      <c r="A6" s="10">
        <v>1</v>
      </c>
      <c r="B6" s="11" t="s">
        <v>21</v>
      </c>
      <c r="C6" s="12">
        <v>200.52</v>
      </c>
      <c r="D6" s="13">
        <f t="shared" ref="D6:D26" si="0">C6/G6*100</f>
        <v>16.302439024390246</v>
      </c>
      <c r="E6" s="14">
        <v>94</v>
      </c>
      <c r="F6" s="13">
        <v>190</v>
      </c>
      <c r="G6" s="15">
        <v>1230</v>
      </c>
      <c r="H6" s="16">
        <v>201.4</v>
      </c>
      <c r="I6" s="17">
        <f t="shared" ref="I6:I26" si="1">H6/L6*100</f>
        <v>16.373983739837399</v>
      </c>
      <c r="J6" s="18">
        <v>94</v>
      </c>
      <c r="K6" s="13">
        <f t="shared" ref="K6:K23" si="2">H6*J6/100</f>
        <v>189.31600000000003</v>
      </c>
      <c r="L6" s="15">
        <v>1230</v>
      </c>
      <c r="M6" s="19">
        <f>RANK(I6,I6:I23)</f>
        <v>9</v>
      </c>
      <c r="N6" s="20"/>
      <c r="O6" s="21"/>
      <c r="P6" s="22">
        <v>574</v>
      </c>
      <c r="Q6" s="22">
        <v>29</v>
      </c>
      <c r="R6" s="22">
        <v>90</v>
      </c>
      <c r="S6" s="22">
        <v>0</v>
      </c>
      <c r="T6" s="22">
        <v>634</v>
      </c>
      <c r="U6" s="22">
        <v>17</v>
      </c>
      <c r="V6" s="10">
        <v>1200</v>
      </c>
      <c r="W6" s="10">
        <v>1230</v>
      </c>
      <c r="X6" s="1"/>
      <c r="Y6" s="23" t="s">
        <v>22</v>
      </c>
      <c r="AD6" s="24"/>
      <c r="AF6" s="23" t="s">
        <v>23</v>
      </c>
    </row>
    <row r="7" spans="1:33" s="25" customFormat="1" ht="45" customHeight="1" x14ac:dyDescent="0.35">
      <c r="A7" s="10">
        <v>2</v>
      </c>
      <c r="B7" s="11" t="s">
        <v>24</v>
      </c>
      <c r="C7" s="12">
        <v>93.37</v>
      </c>
      <c r="D7" s="13">
        <f t="shared" si="0"/>
        <v>14.475968992248061</v>
      </c>
      <c r="E7" s="14">
        <v>90</v>
      </c>
      <c r="F7" s="13">
        <v>84.4</v>
      </c>
      <c r="G7" s="15">
        <v>645</v>
      </c>
      <c r="H7" s="16">
        <v>91.5</v>
      </c>
      <c r="I7" s="17">
        <f t="shared" si="1"/>
        <v>14.186046511627906</v>
      </c>
      <c r="J7" s="18">
        <v>90</v>
      </c>
      <c r="K7" s="13">
        <f t="shared" si="2"/>
        <v>82.35</v>
      </c>
      <c r="L7" s="15">
        <v>645</v>
      </c>
      <c r="M7" s="19">
        <f>RANK(I7,I6:I23)</f>
        <v>16</v>
      </c>
      <c r="N7" s="20"/>
      <c r="O7" s="21"/>
      <c r="P7" s="22">
        <v>277</v>
      </c>
      <c r="Q7" s="22">
        <v>22</v>
      </c>
      <c r="R7" s="22">
        <v>60</v>
      </c>
      <c r="S7" s="22">
        <v>0</v>
      </c>
      <c r="T7" s="22">
        <v>218</v>
      </c>
      <c r="U7" s="22">
        <v>11</v>
      </c>
      <c r="V7" s="10">
        <v>645</v>
      </c>
      <c r="W7" s="10">
        <v>645</v>
      </c>
      <c r="X7" s="1"/>
      <c r="AD7" s="26"/>
    </row>
    <row r="8" spans="1:33" s="25" customFormat="1" ht="45" customHeight="1" x14ac:dyDescent="0.35">
      <c r="A8" s="10">
        <v>3</v>
      </c>
      <c r="B8" s="27" t="s">
        <v>25</v>
      </c>
      <c r="C8" s="12">
        <v>166.91</v>
      </c>
      <c r="D8" s="13">
        <f t="shared" si="0"/>
        <v>20.86375</v>
      </c>
      <c r="E8" s="14">
        <v>96</v>
      </c>
      <c r="F8" s="13">
        <f t="shared" ref="F8:F23" si="3">C8*E8/100</f>
        <v>160.2336</v>
      </c>
      <c r="G8" s="15">
        <v>800</v>
      </c>
      <c r="H8" s="16">
        <v>162.55000000000001</v>
      </c>
      <c r="I8" s="17">
        <f t="shared" si="1"/>
        <v>20.318750000000001</v>
      </c>
      <c r="J8" s="28">
        <v>96</v>
      </c>
      <c r="K8" s="13">
        <f t="shared" si="2"/>
        <v>156.048</v>
      </c>
      <c r="L8" s="15">
        <v>800</v>
      </c>
      <c r="M8" s="19">
        <f>RANK(I8,I6:I23)</f>
        <v>3</v>
      </c>
      <c r="N8" s="20"/>
      <c r="O8" s="21"/>
      <c r="P8" s="22">
        <v>372</v>
      </c>
      <c r="Q8" s="22">
        <v>4</v>
      </c>
      <c r="R8" s="22">
        <v>85</v>
      </c>
      <c r="S8" s="22">
        <v>0</v>
      </c>
      <c r="T8" s="22">
        <v>229</v>
      </c>
      <c r="U8" s="22">
        <v>4</v>
      </c>
      <c r="V8" s="10">
        <v>800</v>
      </c>
      <c r="W8" s="10">
        <v>800</v>
      </c>
      <c r="X8" s="1"/>
      <c r="Y8" s="1" t="s">
        <v>26</v>
      </c>
      <c r="AD8" s="26"/>
      <c r="AF8" s="25" t="s">
        <v>23</v>
      </c>
    </row>
    <row r="9" spans="1:33" s="25" customFormat="1" ht="45" customHeight="1" x14ac:dyDescent="0.35">
      <c r="A9" s="10">
        <v>4</v>
      </c>
      <c r="B9" s="29" t="s">
        <v>27</v>
      </c>
      <c r="C9" s="12">
        <v>46.02</v>
      </c>
      <c r="D9" s="13">
        <f t="shared" si="0"/>
        <v>18.047058823529412</v>
      </c>
      <c r="E9" s="14">
        <v>99</v>
      </c>
      <c r="F9" s="13">
        <v>45.8</v>
      </c>
      <c r="G9" s="15">
        <v>255</v>
      </c>
      <c r="H9" s="16">
        <v>51.1</v>
      </c>
      <c r="I9" s="17">
        <f t="shared" si="1"/>
        <v>17.14765100671141</v>
      </c>
      <c r="J9" s="18">
        <v>89</v>
      </c>
      <c r="K9" s="13">
        <f t="shared" si="2"/>
        <v>45.479000000000006</v>
      </c>
      <c r="L9" s="15">
        <v>298</v>
      </c>
      <c r="M9" s="19">
        <f>RANK(I9,I6:I23)</f>
        <v>7</v>
      </c>
      <c r="N9" s="20"/>
      <c r="O9" s="21"/>
      <c r="P9" s="22">
        <v>121</v>
      </c>
      <c r="Q9" s="22">
        <v>12</v>
      </c>
      <c r="R9" s="22">
        <v>44</v>
      </c>
      <c r="S9" s="22">
        <v>0</v>
      </c>
      <c r="T9" s="22">
        <v>142</v>
      </c>
      <c r="U9" s="22">
        <v>9</v>
      </c>
      <c r="V9" s="10">
        <v>255</v>
      </c>
      <c r="W9" s="10">
        <v>255</v>
      </c>
      <c r="X9" s="1"/>
      <c r="Y9" s="25" t="s">
        <v>28</v>
      </c>
    </row>
    <row r="10" spans="1:33" s="25" customFormat="1" ht="45" customHeight="1" x14ac:dyDescent="0.35">
      <c r="A10" s="10">
        <v>5</v>
      </c>
      <c r="B10" s="27" t="s">
        <v>29</v>
      </c>
      <c r="C10" s="12">
        <v>85.05</v>
      </c>
      <c r="D10" s="13">
        <f t="shared" si="0"/>
        <v>18.899999999999999</v>
      </c>
      <c r="E10" s="14">
        <v>92</v>
      </c>
      <c r="F10" s="13">
        <f t="shared" si="3"/>
        <v>78.245999999999995</v>
      </c>
      <c r="G10" s="15">
        <v>450</v>
      </c>
      <c r="H10" s="16">
        <v>84.99</v>
      </c>
      <c r="I10" s="17">
        <f t="shared" si="1"/>
        <v>15.424682395644282</v>
      </c>
      <c r="J10" s="28">
        <v>91</v>
      </c>
      <c r="K10" s="13">
        <f t="shared" si="2"/>
        <v>77.340899999999991</v>
      </c>
      <c r="L10" s="15">
        <v>551</v>
      </c>
      <c r="M10" s="19">
        <f>RANK(I10,I6:I23)</f>
        <v>14</v>
      </c>
      <c r="N10" s="20"/>
      <c r="O10" s="21"/>
      <c r="P10" s="22">
        <v>181</v>
      </c>
      <c r="Q10" s="22">
        <v>13</v>
      </c>
      <c r="R10" s="22">
        <v>65</v>
      </c>
      <c r="S10" s="22">
        <v>3</v>
      </c>
      <c r="T10" s="22">
        <v>157</v>
      </c>
      <c r="U10" s="22">
        <v>0</v>
      </c>
      <c r="V10" s="10">
        <v>450</v>
      </c>
      <c r="W10" s="10">
        <v>450</v>
      </c>
      <c r="X10" s="1"/>
      <c r="Y10" s="25" t="s">
        <v>28</v>
      </c>
      <c r="Z10" s="25" t="s">
        <v>30</v>
      </c>
      <c r="AF10" s="25" t="s">
        <v>23</v>
      </c>
      <c r="AG10" s="25" t="s">
        <v>31</v>
      </c>
    </row>
    <row r="11" spans="1:33" s="25" customFormat="1" ht="45" customHeight="1" x14ac:dyDescent="0.35">
      <c r="A11" s="10">
        <v>6</v>
      </c>
      <c r="B11" s="27" t="s">
        <v>32</v>
      </c>
      <c r="C11" s="12">
        <v>52.8</v>
      </c>
      <c r="D11" s="13">
        <f t="shared" si="0"/>
        <v>14.748603351955305</v>
      </c>
      <c r="E11" s="14">
        <v>90</v>
      </c>
      <c r="F11" s="13">
        <f t="shared" si="3"/>
        <v>47.52</v>
      </c>
      <c r="G11" s="15">
        <v>358</v>
      </c>
      <c r="H11" s="16">
        <v>63</v>
      </c>
      <c r="I11" s="17">
        <f t="shared" si="1"/>
        <v>17.597765363128492</v>
      </c>
      <c r="J11" s="18">
        <v>90</v>
      </c>
      <c r="K11" s="13">
        <f t="shared" si="2"/>
        <v>56.7</v>
      </c>
      <c r="L11" s="15">
        <v>358</v>
      </c>
      <c r="M11" s="19">
        <f>RANK(I11,I6:I23)</f>
        <v>6</v>
      </c>
      <c r="N11" s="20"/>
      <c r="O11" s="21"/>
      <c r="P11" s="22">
        <v>112</v>
      </c>
      <c r="Q11" s="22">
        <v>6</v>
      </c>
      <c r="R11" s="22">
        <v>58</v>
      </c>
      <c r="S11" s="22">
        <v>5</v>
      </c>
      <c r="T11" s="22">
        <v>91</v>
      </c>
      <c r="U11" s="22">
        <v>5</v>
      </c>
      <c r="V11" s="10">
        <v>325</v>
      </c>
      <c r="W11" s="10">
        <v>358</v>
      </c>
      <c r="X11" s="1"/>
      <c r="Y11" s="25" t="s">
        <v>28</v>
      </c>
      <c r="Z11" s="25" t="s">
        <v>30</v>
      </c>
      <c r="AF11" s="25" t="s">
        <v>23</v>
      </c>
    </row>
    <row r="12" spans="1:33" s="25" customFormat="1" ht="45" customHeight="1" x14ac:dyDescent="0.35">
      <c r="A12" s="10">
        <v>7</v>
      </c>
      <c r="B12" s="27" t="s">
        <v>33</v>
      </c>
      <c r="C12" s="12">
        <v>52.1</v>
      </c>
      <c r="D12" s="13">
        <f t="shared" si="0"/>
        <v>22.65217391304348</v>
      </c>
      <c r="E12" s="14">
        <v>99</v>
      </c>
      <c r="F12" s="13">
        <f t="shared" si="3"/>
        <v>51.579000000000008</v>
      </c>
      <c r="G12" s="15">
        <v>230</v>
      </c>
      <c r="H12" s="16">
        <v>46.5</v>
      </c>
      <c r="I12" s="17">
        <f t="shared" si="1"/>
        <v>19.375</v>
      </c>
      <c r="J12" s="28">
        <v>98.5</v>
      </c>
      <c r="K12" s="13">
        <f t="shared" si="2"/>
        <v>45.802500000000002</v>
      </c>
      <c r="L12" s="15">
        <v>240</v>
      </c>
      <c r="M12" s="19">
        <f>RANK(I12,I6:I23)</f>
        <v>5</v>
      </c>
      <c r="N12" s="20"/>
      <c r="O12" s="21"/>
      <c r="P12" s="22">
        <v>80</v>
      </c>
      <c r="Q12" s="22">
        <v>5</v>
      </c>
      <c r="R12" s="22">
        <v>7</v>
      </c>
      <c r="S12" s="22">
        <v>1</v>
      </c>
      <c r="T12" s="22">
        <v>104</v>
      </c>
      <c r="U12" s="22">
        <v>3</v>
      </c>
      <c r="V12" s="10">
        <v>221</v>
      </c>
      <c r="W12" s="10">
        <v>225</v>
      </c>
      <c r="X12" s="1"/>
      <c r="Y12" s="25" t="s">
        <v>34</v>
      </c>
      <c r="AF12" s="25" t="s">
        <v>23</v>
      </c>
      <c r="AG12" s="25" t="s">
        <v>35</v>
      </c>
    </row>
    <row r="13" spans="1:33" s="25" customFormat="1" ht="45" customHeight="1" x14ac:dyDescent="0.35">
      <c r="A13" s="10">
        <v>8</v>
      </c>
      <c r="B13" s="27" t="s">
        <v>36</v>
      </c>
      <c r="C13" s="12">
        <v>120.96</v>
      </c>
      <c r="D13" s="13">
        <f t="shared" si="0"/>
        <v>17.279999999999998</v>
      </c>
      <c r="E13" s="14">
        <v>91</v>
      </c>
      <c r="F13" s="13">
        <v>107.5</v>
      </c>
      <c r="G13" s="15">
        <v>700</v>
      </c>
      <c r="H13" s="16">
        <v>113.42</v>
      </c>
      <c r="I13" s="17">
        <f t="shared" si="1"/>
        <v>16.202857142857145</v>
      </c>
      <c r="J13" s="28">
        <v>91</v>
      </c>
      <c r="K13" s="13">
        <f t="shared" si="2"/>
        <v>103.2122</v>
      </c>
      <c r="L13" s="15">
        <v>700</v>
      </c>
      <c r="M13" s="19">
        <f>RANK(I13,I6:I23)</f>
        <v>10</v>
      </c>
      <c r="N13" s="20"/>
      <c r="O13" s="21"/>
      <c r="P13" s="22">
        <v>171</v>
      </c>
      <c r="Q13" s="22">
        <v>10</v>
      </c>
      <c r="R13" s="22">
        <v>154</v>
      </c>
      <c r="S13" s="22">
        <v>4</v>
      </c>
      <c r="T13" s="22">
        <v>225</v>
      </c>
      <c r="U13" s="22">
        <v>9</v>
      </c>
      <c r="V13" s="10">
        <v>700</v>
      </c>
      <c r="W13" s="10">
        <v>700</v>
      </c>
      <c r="X13" s="1"/>
      <c r="Y13" s="25" t="s">
        <v>37</v>
      </c>
      <c r="Z13" s="25" t="s">
        <v>38</v>
      </c>
      <c r="AF13" s="25" t="s">
        <v>23</v>
      </c>
      <c r="AG13" s="25" t="s">
        <v>39</v>
      </c>
    </row>
    <row r="14" spans="1:33" s="25" customFormat="1" ht="45" customHeight="1" x14ac:dyDescent="0.35">
      <c r="A14" s="10">
        <v>9</v>
      </c>
      <c r="B14" s="27" t="s">
        <v>40</v>
      </c>
      <c r="C14" s="12">
        <v>39</v>
      </c>
      <c r="D14" s="13">
        <f t="shared" si="0"/>
        <v>15.6</v>
      </c>
      <c r="E14" s="14">
        <v>88</v>
      </c>
      <c r="F14" s="13">
        <f t="shared" si="3"/>
        <v>34.32</v>
      </c>
      <c r="G14" s="15">
        <v>250</v>
      </c>
      <c r="H14" s="16">
        <v>40</v>
      </c>
      <c r="I14" s="17">
        <f t="shared" si="1"/>
        <v>16</v>
      </c>
      <c r="J14" s="28">
        <v>91</v>
      </c>
      <c r="K14" s="13">
        <f t="shared" si="2"/>
        <v>36.4</v>
      </c>
      <c r="L14" s="15">
        <v>250</v>
      </c>
      <c r="M14" s="19">
        <f>RANK(I14,I6:I23)</f>
        <v>12</v>
      </c>
      <c r="N14" s="20"/>
      <c r="O14" s="30"/>
      <c r="P14" s="22">
        <v>85</v>
      </c>
      <c r="Q14" s="22">
        <v>10</v>
      </c>
      <c r="R14" s="22">
        <v>20</v>
      </c>
      <c r="S14" s="22">
        <v>0</v>
      </c>
      <c r="T14" s="22">
        <v>72</v>
      </c>
      <c r="U14" s="22">
        <v>6</v>
      </c>
      <c r="V14" s="10">
        <v>290</v>
      </c>
      <c r="W14" s="10">
        <v>250</v>
      </c>
      <c r="X14" s="1"/>
      <c r="Y14" s="25" t="s">
        <v>41</v>
      </c>
      <c r="AF14" s="25" t="s">
        <v>23</v>
      </c>
    </row>
    <row r="15" spans="1:33" s="25" customFormat="1" ht="45" customHeight="1" x14ac:dyDescent="0.35">
      <c r="A15" s="10">
        <v>10</v>
      </c>
      <c r="B15" s="27" t="s">
        <v>42</v>
      </c>
      <c r="C15" s="12">
        <v>52</v>
      </c>
      <c r="D15" s="13">
        <f t="shared" si="0"/>
        <v>17.04918032786885</v>
      </c>
      <c r="E15" s="14">
        <v>94</v>
      </c>
      <c r="F15" s="13">
        <f t="shared" si="3"/>
        <v>48.88</v>
      </c>
      <c r="G15" s="15">
        <v>305</v>
      </c>
      <c r="H15" s="16">
        <v>49.23</v>
      </c>
      <c r="I15" s="17">
        <f>H15/L15*100</f>
        <v>16.140983606557377</v>
      </c>
      <c r="J15" s="28">
        <v>95</v>
      </c>
      <c r="K15" s="13">
        <f t="shared" si="2"/>
        <v>46.768499999999996</v>
      </c>
      <c r="L15" s="15">
        <v>305</v>
      </c>
      <c r="M15" s="19">
        <f>RANK(I15,I6:I23)</f>
        <v>11</v>
      </c>
      <c r="N15" s="20"/>
      <c r="O15" s="21"/>
      <c r="P15" s="22">
        <v>83</v>
      </c>
      <c r="Q15" s="22">
        <v>7</v>
      </c>
      <c r="R15" s="22">
        <v>9</v>
      </c>
      <c r="S15" s="22">
        <v>1</v>
      </c>
      <c r="T15" s="22">
        <v>134</v>
      </c>
      <c r="U15" s="22">
        <v>2</v>
      </c>
      <c r="V15" s="10">
        <v>285</v>
      </c>
      <c r="W15" s="10">
        <v>300</v>
      </c>
      <c r="X15" s="1"/>
      <c r="Y15" s="25" t="s">
        <v>43</v>
      </c>
      <c r="AF15" s="25" t="s">
        <v>23</v>
      </c>
    </row>
    <row r="16" spans="1:33" s="25" customFormat="1" ht="45" customHeight="1" x14ac:dyDescent="0.35">
      <c r="A16" s="10">
        <v>11</v>
      </c>
      <c r="B16" s="27" t="s">
        <v>44</v>
      </c>
      <c r="C16" s="12">
        <v>104.95</v>
      </c>
      <c r="D16" s="13">
        <f t="shared" si="0"/>
        <v>22.815217391304348</v>
      </c>
      <c r="E16" s="14">
        <v>95</v>
      </c>
      <c r="F16" s="13">
        <f t="shared" si="3"/>
        <v>99.702500000000001</v>
      </c>
      <c r="G16" s="15">
        <v>460</v>
      </c>
      <c r="H16" s="16">
        <v>99</v>
      </c>
      <c r="I16" s="17">
        <f t="shared" si="1"/>
        <v>21.521739130434785</v>
      </c>
      <c r="J16" s="28">
        <v>95</v>
      </c>
      <c r="K16" s="13">
        <f t="shared" si="2"/>
        <v>94.05</v>
      </c>
      <c r="L16" s="15">
        <v>460</v>
      </c>
      <c r="M16" s="19">
        <f>RANK(I16,I6:I23)</f>
        <v>2</v>
      </c>
      <c r="N16" s="20"/>
      <c r="O16" s="30"/>
      <c r="P16" s="22">
        <v>254</v>
      </c>
      <c r="Q16" s="22">
        <v>18</v>
      </c>
      <c r="R16" s="22">
        <v>71</v>
      </c>
      <c r="S16" s="22">
        <v>0</v>
      </c>
      <c r="T16" s="22">
        <v>134</v>
      </c>
      <c r="U16" s="22">
        <v>6</v>
      </c>
      <c r="V16" s="10">
        <v>453</v>
      </c>
      <c r="W16" s="10">
        <v>460</v>
      </c>
      <c r="X16" s="1"/>
      <c r="Y16" s="25" t="s">
        <v>38</v>
      </c>
      <c r="AF16" s="25" t="s">
        <v>23</v>
      </c>
      <c r="AG16" s="25" t="s">
        <v>45</v>
      </c>
    </row>
    <row r="17" spans="1:33" s="25" customFormat="1" ht="45" customHeight="1" x14ac:dyDescent="0.35">
      <c r="A17" s="10">
        <v>12</v>
      </c>
      <c r="B17" s="27" t="s">
        <v>46</v>
      </c>
      <c r="C17" s="12">
        <v>130.65</v>
      </c>
      <c r="D17" s="13">
        <f t="shared" si="0"/>
        <v>20.414062500000004</v>
      </c>
      <c r="E17" s="14">
        <v>93</v>
      </c>
      <c r="F17" s="13">
        <f t="shared" si="3"/>
        <v>121.50450000000001</v>
      </c>
      <c r="G17" s="15">
        <v>640</v>
      </c>
      <c r="H17" s="16">
        <v>119.12</v>
      </c>
      <c r="I17" s="17">
        <f t="shared" si="1"/>
        <v>16.920454545454547</v>
      </c>
      <c r="J17" s="28">
        <v>93</v>
      </c>
      <c r="K17" s="13">
        <f t="shared" si="2"/>
        <v>110.7816</v>
      </c>
      <c r="L17" s="15">
        <v>704</v>
      </c>
      <c r="M17" s="19">
        <f>RANK(I17,I6:I23)</f>
        <v>8</v>
      </c>
      <c r="N17" s="20"/>
      <c r="O17" s="21"/>
      <c r="P17" s="22">
        <v>229</v>
      </c>
      <c r="Q17" s="22">
        <v>10</v>
      </c>
      <c r="R17" s="22">
        <v>69</v>
      </c>
      <c r="S17" s="22">
        <v>2</v>
      </c>
      <c r="T17" s="22">
        <v>215</v>
      </c>
      <c r="U17" s="22">
        <v>10</v>
      </c>
      <c r="V17" s="10">
        <v>585</v>
      </c>
      <c r="W17" s="10">
        <v>640</v>
      </c>
      <c r="X17" s="1"/>
      <c r="Y17" s="25" t="s">
        <v>43</v>
      </c>
      <c r="Z17" s="25" t="s">
        <v>47</v>
      </c>
      <c r="AF17" s="25" t="s">
        <v>23</v>
      </c>
      <c r="AG17" s="25" t="s">
        <v>45</v>
      </c>
    </row>
    <row r="18" spans="1:33" s="25" customFormat="1" ht="45" customHeight="1" x14ac:dyDescent="0.35">
      <c r="A18" s="10">
        <v>13</v>
      </c>
      <c r="B18" s="27" t="s">
        <v>48</v>
      </c>
      <c r="C18" s="12">
        <v>31.7</v>
      </c>
      <c r="D18" s="13">
        <f t="shared" si="0"/>
        <v>24.384615384615387</v>
      </c>
      <c r="E18" s="14">
        <v>88</v>
      </c>
      <c r="F18" s="13">
        <f t="shared" si="3"/>
        <v>27.896000000000001</v>
      </c>
      <c r="G18" s="15">
        <v>130</v>
      </c>
      <c r="H18" s="16">
        <v>26</v>
      </c>
      <c r="I18" s="17">
        <f t="shared" si="1"/>
        <v>22.608695652173914</v>
      </c>
      <c r="J18" s="28">
        <v>89</v>
      </c>
      <c r="K18" s="13">
        <f t="shared" si="2"/>
        <v>23.14</v>
      </c>
      <c r="L18" s="15">
        <v>115</v>
      </c>
      <c r="M18" s="19">
        <f>RANK(I18,I6:I23)</f>
        <v>1</v>
      </c>
      <c r="N18" s="20" t="s">
        <v>23</v>
      </c>
      <c r="O18" s="21"/>
      <c r="P18" s="22">
        <v>33</v>
      </c>
      <c r="Q18" s="22">
        <v>9</v>
      </c>
      <c r="R18" s="22">
        <v>23</v>
      </c>
      <c r="S18" s="22">
        <v>3</v>
      </c>
      <c r="T18" s="22">
        <v>77</v>
      </c>
      <c r="U18" s="22">
        <v>2</v>
      </c>
      <c r="V18" s="10">
        <v>111</v>
      </c>
      <c r="W18" s="10">
        <v>120</v>
      </c>
      <c r="X18" s="1"/>
      <c r="Y18" s="25" t="s">
        <v>34</v>
      </c>
      <c r="Z18" s="25" t="s">
        <v>47</v>
      </c>
      <c r="AF18" s="25" t="s">
        <v>23</v>
      </c>
      <c r="AG18" s="25" t="s">
        <v>49</v>
      </c>
    </row>
    <row r="19" spans="1:33" s="25" customFormat="1" ht="45" customHeight="1" x14ac:dyDescent="0.35">
      <c r="A19" s="10">
        <v>14</v>
      </c>
      <c r="B19" s="27" t="s">
        <v>50</v>
      </c>
      <c r="C19" s="12">
        <v>39.799999999999997</v>
      </c>
      <c r="D19" s="13">
        <f t="shared" si="0"/>
        <v>14.214285714285712</v>
      </c>
      <c r="E19" s="14">
        <v>95</v>
      </c>
      <c r="F19" s="13">
        <f t="shared" si="3"/>
        <v>37.809999999999995</v>
      </c>
      <c r="G19" s="15">
        <v>280</v>
      </c>
      <c r="H19" s="16">
        <v>40</v>
      </c>
      <c r="I19" s="17">
        <f t="shared" si="1"/>
        <v>13.333333333333334</v>
      </c>
      <c r="J19" s="28">
        <v>93</v>
      </c>
      <c r="K19" s="13">
        <f t="shared" si="2"/>
        <v>37.200000000000003</v>
      </c>
      <c r="L19" s="15">
        <v>300</v>
      </c>
      <c r="M19" s="19">
        <f>RANK(I19,I6:I23)</f>
        <v>18</v>
      </c>
      <c r="N19" s="20" t="s">
        <v>23</v>
      </c>
      <c r="O19" s="21"/>
      <c r="P19" s="22">
        <v>73</v>
      </c>
      <c r="Q19" s="22">
        <v>0</v>
      </c>
      <c r="R19" s="22">
        <v>25</v>
      </c>
      <c r="S19" s="22">
        <v>0</v>
      </c>
      <c r="T19" s="22">
        <v>113</v>
      </c>
      <c r="U19" s="22">
        <v>0</v>
      </c>
      <c r="V19" s="10">
        <v>292</v>
      </c>
      <c r="W19" s="10">
        <v>300</v>
      </c>
      <c r="X19" s="1"/>
      <c r="Y19" s="25" t="s">
        <v>51</v>
      </c>
    </row>
    <row r="20" spans="1:33" s="25" customFormat="1" ht="45" customHeight="1" x14ac:dyDescent="0.35">
      <c r="A20" s="10">
        <v>15</v>
      </c>
      <c r="B20" s="27" t="s">
        <v>52</v>
      </c>
      <c r="C20" s="12">
        <v>25</v>
      </c>
      <c r="D20" s="13">
        <f t="shared" si="0"/>
        <v>22.727272727272727</v>
      </c>
      <c r="E20" s="14">
        <v>90</v>
      </c>
      <c r="F20" s="13">
        <f t="shared" si="3"/>
        <v>22.5</v>
      </c>
      <c r="G20" s="15">
        <v>110</v>
      </c>
      <c r="H20" s="16">
        <v>22</v>
      </c>
      <c r="I20" s="17">
        <f t="shared" si="1"/>
        <v>15.277777777777779</v>
      </c>
      <c r="J20" s="28">
        <v>90</v>
      </c>
      <c r="K20" s="13">
        <f t="shared" si="2"/>
        <v>19.8</v>
      </c>
      <c r="L20" s="15">
        <v>144</v>
      </c>
      <c r="M20" s="19">
        <f>RANK(I20,I6:I23)</f>
        <v>15</v>
      </c>
      <c r="N20" s="20" t="s">
        <v>23</v>
      </c>
      <c r="O20" s="21"/>
      <c r="P20" s="22">
        <v>57</v>
      </c>
      <c r="Q20" s="22">
        <v>4</v>
      </c>
      <c r="R20" s="22">
        <v>2</v>
      </c>
      <c r="S20" s="22">
        <v>0</v>
      </c>
      <c r="T20" s="22">
        <v>83</v>
      </c>
      <c r="U20" s="22">
        <v>2</v>
      </c>
      <c r="V20" s="10">
        <v>150</v>
      </c>
      <c r="W20" s="10">
        <v>110</v>
      </c>
      <c r="X20" s="1"/>
      <c r="Y20" s="25" t="s">
        <v>38</v>
      </c>
      <c r="AF20" s="25" t="s">
        <v>23</v>
      </c>
      <c r="AG20" s="25" t="s">
        <v>45</v>
      </c>
    </row>
    <row r="21" spans="1:33" s="25" customFormat="1" ht="45" customHeight="1" x14ac:dyDescent="0.35">
      <c r="A21" s="10">
        <v>16</v>
      </c>
      <c r="B21" s="27" t="s">
        <v>53</v>
      </c>
      <c r="C21" s="12">
        <v>50</v>
      </c>
      <c r="D21" s="13">
        <f t="shared" si="0"/>
        <v>16.666666666666664</v>
      </c>
      <c r="E21" s="14">
        <v>81</v>
      </c>
      <c r="F21" s="13">
        <f t="shared" si="3"/>
        <v>40.5</v>
      </c>
      <c r="G21" s="15">
        <v>300</v>
      </c>
      <c r="H21" s="16">
        <v>40</v>
      </c>
      <c r="I21" s="17">
        <f t="shared" si="1"/>
        <v>16</v>
      </c>
      <c r="J21" s="28">
        <v>90</v>
      </c>
      <c r="K21" s="13">
        <f t="shared" si="2"/>
        <v>36</v>
      </c>
      <c r="L21" s="15">
        <v>250</v>
      </c>
      <c r="M21" s="19">
        <f>RANK(I21,I6:I23)</f>
        <v>12</v>
      </c>
      <c r="N21" s="20"/>
      <c r="O21" s="21"/>
      <c r="P21" s="22">
        <v>38</v>
      </c>
      <c r="Q21" s="22">
        <v>6</v>
      </c>
      <c r="R21" s="22">
        <v>47</v>
      </c>
      <c r="S21" s="22">
        <v>0</v>
      </c>
      <c r="T21" s="22">
        <v>71</v>
      </c>
      <c r="U21" s="22">
        <v>4</v>
      </c>
      <c r="V21" s="10">
        <v>288</v>
      </c>
      <c r="W21" s="10">
        <v>300</v>
      </c>
      <c r="X21" s="1"/>
      <c r="Y21" s="25" t="s">
        <v>54</v>
      </c>
      <c r="AF21" s="25" t="s">
        <v>23</v>
      </c>
      <c r="AG21" s="25" t="s">
        <v>45</v>
      </c>
    </row>
    <row r="22" spans="1:33" s="25" customFormat="1" ht="45" customHeight="1" x14ac:dyDescent="0.35">
      <c r="A22" s="10">
        <v>17</v>
      </c>
      <c r="B22" s="27" t="s">
        <v>55</v>
      </c>
      <c r="C22" s="12">
        <v>19.29</v>
      </c>
      <c r="D22" s="13">
        <f t="shared" si="0"/>
        <v>18.371428571428574</v>
      </c>
      <c r="E22" s="14">
        <v>90</v>
      </c>
      <c r="F22" s="13">
        <f t="shared" si="3"/>
        <v>17.361000000000001</v>
      </c>
      <c r="G22" s="15">
        <v>105</v>
      </c>
      <c r="H22" s="16">
        <v>17.760000000000002</v>
      </c>
      <c r="I22" s="17">
        <f t="shared" si="1"/>
        <v>13.454545454545455</v>
      </c>
      <c r="J22" s="28">
        <v>90</v>
      </c>
      <c r="K22" s="13">
        <f t="shared" si="2"/>
        <v>15.984000000000002</v>
      </c>
      <c r="L22" s="15">
        <v>132</v>
      </c>
      <c r="M22" s="19">
        <f>RANK(I22,I6:I23)</f>
        <v>17</v>
      </c>
      <c r="N22" s="20" t="s">
        <v>23</v>
      </c>
      <c r="O22" s="30"/>
      <c r="P22" s="22">
        <v>49</v>
      </c>
      <c r="Q22" s="22">
        <v>5</v>
      </c>
      <c r="R22" s="22">
        <v>0</v>
      </c>
      <c r="S22" s="22">
        <v>0</v>
      </c>
      <c r="T22" s="22">
        <v>28</v>
      </c>
      <c r="U22" s="22">
        <v>4</v>
      </c>
      <c r="V22" s="10">
        <v>105</v>
      </c>
      <c r="W22" s="10">
        <v>105</v>
      </c>
      <c r="X22" s="1"/>
      <c r="Y22" s="25" t="s">
        <v>22</v>
      </c>
      <c r="Z22" s="25" t="s">
        <v>38</v>
      </c>
    </row>
    <row r="23" spans="1:33" s="25" customFormat="1" ht="45" customHeight="1" x14ac:dyDescent="0.35">
      <c r="A23" s="10">
        <v>18</v>
      </c>
      <c r="B23" s="27" t="s">
        <v>56</v>
      </c>
      <c r="C23" s="12">
        <v>14.5</v>
      </c>
      <c r="D23" s="13">
        <f t="shared" si="0"/>
        <v>14.215686274509803</v>
      </c>
      <c r="E23" s="14">
        <v>94</v>
      </c>
      <c r="F23" s="13">
        <f t="shared" si="3"/>
        <v>13.63</v>
      </c>
      <c r="G23" s="15">
        <v>102</v>
      </c>
      <c r="H23" s="16">
        <v>12</v>
      </c>
      <c r="I23" s="17">
        <f t="shared" si="1"/>
        <v>20</v>
      </c>
      <c r="J23" s="28">
        <v>94</v>
      </c>
      <c r="K23" s="13">
        <f t="shared" si="2"/>
        <v>11.28</v>
      </c>
      <c r="L23" s="15">
        <v>60</v>
      </c>
      <c r="M23" s="19">
        <f>RANK(I23,I6:I23)</f>
        <v>4</v>
      </c>
      <c r="N23" s="20"/>
      <c r="O23" s="21"/>
      <c r="P23" s="22">
        <v>31</v>
      </c>
      <c r="Q23" s="22">
        <v>7</v>
      </c>
      <c r="R23" s="22">
        <v>7</v>
      </c>
      <c r="S23" s="22">
        <v>0</v>
      </c>
      <c r="T23" s="22">
        <v>15</v>
      </c>
      <c r="U23" s="22">
        <v>3</v>
      </c>
      <c r="V23" s="10">
        <v>121</v>
      </c>
      <c r="W23" s="10">
        <v>102</v>
      </c>
      <c r="X23" s="1"/>
      <c r="Y23" s="25" t="s">
        <v>28</v>
      </c>
    </row>
    <row r="24" spans="1:33" ht="48.75" customHeight="1" x14ac:dyDescent="0.35">
      <c r="A24" s="10"/>
      <c r="B24" s="31" t="s">
        <v>57</v>
      </c>
      <c r="C24" s="32">
        <f>SUM(C6:C23)</f>
        <v>1324.62</v>
      </c>
      <c r="D24" s="13">
        <f t="shared" si="0"/>
        <v>18.02204081632653</v>
      </c>
      <c r="E24" s="14">
        <f>F24/C24*100</f>
        <v>92.810209720523659</v>
      </c>
      <c r="F24" s="13">
        <f>SUM(F6:F23)</f>
        <v>1229.3826000000004</v>
      </c>
      <c r="G24" s="33">
        <f>SUM(G6:G23)</f>
        <v>7350</v>
      </c>
      <c r="H24" s="17">
        <f>SUM(H6:H23)</f>
        <v>1279.57</v>
      </c>
      <c r="I24" s="17">
        <f t="shared" si="1"/>
        <v>16.965924158048264</v>
      </c>
      <c r="J24" s="18">
        <f>K24/H24*100</f>
        <v>92.816547746508604</v>
      </c>
      <c r="K24" s="13">
        <f>SUM(K6:K23)</f>
        <v>1187.6527000000001</v>
      </c>
      <c r="L24" s="34">
        <f>SUM(L6:L23)</f>
        <v>7542</v>
      </c>
      <c r="M24" s="10"/>
      <c r="N24" s="35">
        <f>SUM(N6:N23)</f>
        <v>0</v>
      </c>
      <c r="O24" s="36"/>
      <c r="P24" s="22">
        <f t="shared" ref="P24:W24" si="4">SUM(P6:P23)</f>
        <v>2820</v>
      </c>
      <c r="Q24" s="22">
        <f t="shared" si="4"/>
        <v>177</v>
      </c>
      <c r="R24" s="22">
        <f t="shared" si="4"/>
        <v>836</v>
      </c>
      <c r="S24" s="22">
        <f t="shared" si="4"/>
        <v>19</v>
      </c>
      <c r="T24" s="22">
        <f t="shared" si="4"/>
        <v>2742</v>
      </c>
      <c r="U24" s="22">
        <f t="shared" si="4"/>
        <v>97</v>
      </c>
      <c r="V24" s="10">
        <f t="shared" si="4"/>
        <v>7276</v>
      </c>
      <c r="W24" s="10">
        <f t="shared" si="4"/>
        <v>7350</v>
      </c>
      <c r="Y24" t="s">
        <v>58</v>
      </c>
      <c r="AF24" s="37">
        <f>G24</f>
        <v>7350</v>
      </c>
      <c r="AG24" s="37">
        <f>L24</f>
        <v>7542</v>
      </c>
    </row>
    <row r="25" spans="1:33" ht="34.799999999999997" customHeight="1" x14ac:dyDescent="0.35">
      <c r="A25" s="10"/>
      <c r="B25" s="38" t="s">
        <v>59</v>
      </c>
      <c r="C25" s="32">
        <v>172.04000000000002</v>
      </c>
      <c r="D25" s="13">
        <v>14.831034482758623</v>
      </c>
      <c r="E25" s="39"/>
      <c r="F25" s="39"/>
      <c r="G25" s="40">
        <v>1160</v>
      </c>
      <c r="H25" s="41">
        <v>195.29999999999998</v>
      </c>
      <c r="I25" s="17">
        <v>14.98848810437452</v>
      </c>
      <c r="J25" s="42"/>
      <c r="K25" s="42"/>
      <c r="L25" s="43">
        <v>1303</v>
      </c>
      <c r="M25" s="44"/>
      <c r="N25" s="44"/>
      <c r="O25" s="44"/>
      <c r="P25" s="44"/>
      <c r="Q25" s="44"/>
      <c r="R25" s="44"/>
      <c r="S25" s="44"/>
      <c r="T25" s="45"/>
      <c r="U25" s="45"/>
      <c r="V25" s="46">
        <v>1160</v>
      </c>
      <c r="W25" s="10">
        <v>1303</v>
      </c>
      <c r="Y25" t="s">
        <v>60</v>
      </c>
      <c r="AF25" s="37">
        <v>1160</v>
      </c>
      <c r="AG25">
        <v>1303</v>
      </c>
    </row>
    <row r="26" spans="1:33" ht="33.75" customHeight="1" x14ac:dyDescent="0.35">
      <c r="A26" s="10"/>
      <c r="B26" s="47" t="s">
        <v>61</v>
      </c>
      <c r="C26" s="32">
        <f>SUM(C24:C25)</f>
        <v>1496.6599999999999</v>
      </c>
      <c r="D26" s="13">
        <f t="shared" si="0"/>
        <v>17.587074030552291</v>
      </c>
      <c r="E26" s="39"/>
      <c r="F26" s="39"/>
      <c r="G26" s="40">
        <f>SUM(G24:G25)</f>
        <v>8510</v>
      </c>
      <c r="H26" s="17">
        <f>SUM(H24:H25)</f>
        <v>1474.87</v>
      </c>
      <c r="I26" s="17">
        <f t="shared" si="1"/>
        <v>16.674618428490671</v>
      </c>
      <c r="J26" s="42"/>
      <c r="K26" s="42"/>
      <c r="L26" s="48">
        <f>SUM(L24:L25)</f>
        <v>8845</v>
      </c>
      <c r="M26" s="44"/>
      <c r="N26" s="44"/>
      <c r="O26" s="44"/>
      <c r="P26" s="44"/>
      <c r="Q26" s="44"/>
      <c r="R26" s="44"/>
      <c r="S26" s="44"/>
      <c r="T26" s="45"/>
      <c r="U26" s="45"/>
      <c r="V26" s="10">
        <f>SUM(V24:V25)</f>
        <v>8436</v>
      </c>
      <c r="W26" s="10">
        <f>SUM(W24:W25)</f>
        <v>8653</v>
      </c>
      <c r="Y26" t="s">
        <v>62</v>
      </c>
      <c r="AF26" s="37"/>
      <c r="AG26">
        <v>1943</v>
      </c>
    </row>
    <row r="27" spans="1:33" x14ac:dyDescent="0.35">
      <c r="K27" s="42"/>
      <c r="L27" s="42"/>
      <c r="M27" s="44"/>
      <c r="N27" s="44"/>
      <c r="O27" s="44"/>
      <c r="P27" s="44"/>
      <c r="Q27" s="44"/>
      <c r="R27" s="44"/>
      <c r="S27" s="44"/>
      <c r="T27" s="45"/>
      <c r="U27" s="45"/>
      <c r="V27" s="10">
        <v>2135</v>
      </c>
      <c r="W27" s="10">
        <v>2075</v>
      </c>
      <c r="Y27" t="s">
        <v>63</v>
      </c>
      <c r="AF27" s="53">
        <f>SUM(AF24:AF26)</f>
        <v>8510</v>
      </c>
      <c r="AG27" s="54">
        <f>SUM(AG24:AG26)</f>
        <v>10788</v>
      </c>
    </row>
    <row r="28" spans="1:33" x14ac:dyDescent="0.35">
      <c r="V28" s="10">
        <f>SUM(V26:V27)</f>
        <v>10571</v>
      </c>
      <c r="W28" s="10">
        <f>SUM(W26:W27)</f>
        <v>10728</v>
      </c>
      <c r="Y28" t="s">
        <v>64</v>
      </c>
    </row>
  </sheetData>
  <mergeCells count="22">
    <mergeCell ref="A3:A5"/>
    <mergeCell ref="B3:B5"/>
    <mergeCell ref="C3:G3"/>
    <mergeCell ref="H3:L3"/>
    <mergeCell ref="M3:M5"/>
    <mergeCell ref="I4:I5"/>
    <mergeCell ref="J4:J5"/>
    <mergeCell ref="K4:K5"/>
    <mergeCell ref="L4:L5"/>
    <mergeCell ref="V3:W4"/>
    <mergeCell ref="C4:C5"/>
    <mergeCell ref="D4:D5"/>
    <mergeCell ref="E4:E5"/>
    <mergeCell ref="F4:F5"/>
    <mergeCell ref="G4:G5"/>
    <mergeCell ref="H4:H5"/>
    <mergeCell ref="N3:N5"/>
    <mergeCell ref="P4:Q4"/>
    <mergeCell ref="R4:S4"/>
    <mergeCell ref="O3:O5"/>
    <mergeCell ref="P3:S3"/>
    <mergeCell ref="T3:U4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2017-06-13T06:05:56Z</dcterms:created>
  <dcterms:modified xsi:type="dcterms:W3CDTF">2017-06-13T06:08:23Z</dcterms:modified>
</cp:coreProperties>
</file>