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5" i="1"/>
  <c r="L26" i="1" s="1"/>
  <c r="H25" i="1"/>
  <c r="H26" i="1" s="1"/>
  <c r="G25" i="1"/>
  <c r="D25" i="1"/>
  <c r="C25" i="1"/>
  <c r="AG24" i="1"/>
  <c r="AG27" i="1" s="1"/>
  <c r="W24" i="1"/>
  <c r="W26" i="1" s="1"/>
  <c r="W28" i="1" s="1"/>
  <c r="V24" i="1"/>
  <c r="V26" i="1" s="1"/>
  <c r="V28" i="1" s="1"/>
  <c r="N24" i="1"/>
  <c r="L24" i="1"/>
  <c r="I24" i="1"/>
  <c r="H24" i="1"/>
  <c r="G24" i="1"/>
  <c r="G26" i="1" s="1"/>
  <c r="C24" i="1"/>
  <c r="C26" i="1" s="1"/>
  <c r="U23" i="1"/>
  <c r="T23" i="1"/>
  <c r="S23" i="1"/>
  <c r="R23" i="1"/>
  <c r="Q23" i="1"/>
  <c r="P23" i="1"/>
  <c r="K23" i="1"/>
  <c r="I23" i="1"/>
  <c r="M23" i="1" s="1"/>
  <c r="F23" i="1"/>
  <c r="D23" i="1"/>
  <c r="U22" i="1"/>
  <c r="T22" i="1"/>
  <c r="S22" i="1"/>
  <c r="R22" i="1"/>
  <c r="Q22" i="1"/>
  <c r="P22" i="1"/>
  <c r="K22" i="1"/>
  <c r="I22" i="1"/>
  <c r="M22" i="1" s="1"/>
  <c r="F22" i="1"/>
  <c r="D22" i="1"/>
  <c r="U21" i="1"/>
  <c r="T21" i="1"/>
  <c r="S21" i="1"/>
  <c r="R21" i="1"/>
  <c r="Q21" i="1"/>
  <c r="P21" i="1"/>
  <c r="K21" i="1"/>
  <c r="I21" i="1"/>
  <c r="M21" i="1" s="1"/>
  <c r="F21" i="1"/>
  <c r="D21" i="1"/>
  <c r="U20" i="1"/>
  <c r="T20" i="1"/>
  <c r="S20" i="1"/>
  <c r="R20" i="1"/>
  <c r="Q20" i="1"/>
  <c r="P20" i="1"/>
  <c r="K20" i="1"/>
  <c r="I20" i="1"/>
  <c r="M20" i="1" s="1"/>
  <c r="F20" i="1"/>
  <c r="D20" i="1"/>
  <c r="U19" i="1"/>
  <c r="T19" i="1"/>
  <c r="S19" i="1"/>
  <c r="R19" i="1"/>
  <c r="Q19" i="1"/>
  <c r="P19" i="1"/>
  <c r="K19" i="1"/>
  <c r="I19" i="1"/>
  <c r="M19" i="1" s="1"/>
  <c r="F19" i="1"/>
  <c r="D19" i="1"/>
  <c r="U18" i="1"/>
  <c r="T18" i="1"/>
  <c r="S18" i="1"/>
  <c r="R18" i="1"/>
  <c r="Q18" i="1"/>
  <c r="P18" i="1"/>
  <c r="K18" i="1"/>
  <c r="I18" i="1"/>
  <c r="M18" i="1" s="1"/>
  <c r="F18" i="1"/>
  <c r="D18" i="1"/>
  <c r="U17" i="1"/>
  <c r="T17" i="1"/>
  <c r="S17" i="1"/>
  <c r="R17" i="1"/>
  <c r="Q17" i="1"/>
  <c r="P17" i="1"/>
  <c r="K17" i="1"/>
  <c r="I17" i="1"/>
  <c r="M17" i="1" s="1"/>
  <c r="F17" i="1"/>
  <c r="D17" i="1"/>
  <c r="U16" i="1"/>
  <c r="T16" i="1"/>
  <c r="S16" i="1"/>
  <c r="R16" i="1"/>
  <c r="Q16" i="1"/>
  <c r="P16" i="1"/>
  <c r="K16" i="1"/>
  <c r="I16" i="1"/>
  <c r="M16" i="1" s="1"/>
  <c r="F16" i="1"/>
  <c r="D16" i="1"/>
  <c r="U15" i="1"/>
  <c r="T15" i="1"/>
  <c r="S15" i="1"/>
  <c r="R15" i="1"/>
  <c r="Q15" i="1"/>
  <c r="P15" i="1"/>
  <c r="K15" i="1"/>
  <c r="I15" i="1"/>
  <c r="M15" i="1" s="1"/>
  <c r="F15" i="1"/>
  <c r="D15" i="1"/>
  <c r="U14" i="1"/>
  <c r="T14" i="1"/>
  <c r="S14" i="1"/>
  <c r="R14" i="1"/>
  <c r="Q14" i="1"/>
  <c r="P14" i="1"/>
  <c r="K14" i="1"/>
  <c r="I14" i="1"/>
  <c r="M14" i="1" s="1"/>
  <c r="F14" i="1"/>
  <c r="D14" i="1"/>
  <c r="U13" i="1"/>
  <c r="T13" i="1"/>
  <c r="S13" i="1"/>
  <c r="R13" i="1"/>
  <c r="Q13" i="1"/>
  <c r="P13" i="1"/>
  <c r="K13" i="1"/>
  <c r="I13" i="1"/>
  <c r="M13" i="1" s="1"/>
  <c r="F13" i="1"/>
  <c r="D13" i="1"/>
  <c r="U12" i="1"/>
  <c r="T12" i="1"/>
  <c r="S12" i="1"/>
  <c r="R12" i="1"/>
  <c r="Q12" i="1"/>
  <c r="P12" i="1"/>
  <c r="K12" i="1"/>
  <c r="I12" i="1"/>
  <c r="M12" i="1" s="1"/>
  <c r="F12" i="1"/>
  <c r="D12" i="1"/>
  <c r="U11" i="1"/>
  <c r="T11" i="1"/>
  <c r="S11" i="1"/>
  <c r="R11" i="1"/>
  <c r="Q11" i="1"/>
  <c r="P11" i="1"/>
  <c r="K11" i="1"/>
  <c r="I11" i="1"/>
  <c r="M11" i="1" s="1"/>
  <c r="F11" i="1"/>
  <c r="D11" i="1"/>
  <c r="U10" i="1"/>
  <c r="T10" i="1"/>
  <c r="S10" i="1"/>
  <c r="R10" i="1"/>
  <c r="Q10" i="1"/>
  <c r="K10" i="1"/>
  <c r="I10" i="1"/>
  <c r="M10" i="1" s="1"/>
  <c r="F10" i="1"/>
  <c r="D10" i="1"/>
  <c r="U9" i="1"/>
  <c r="T9" i="1"/>
  <c r="S9" i="1"/>
  <c r="R9" i="1"/>
  <c r="Q9" i="1"/>
  <c r="P9" i="1"/>
  <c r="K9" i="1"/>
  <c r="I9" i="1"/>
  <c r="M9" i="1" s="1"/>
  <c r="F9" i="1"/>
  <c r="D9" i="1"/>
  <c r="U8" i="1"/>
  <c r="T8" i="1"/>
  <c r="S8" i="1"/>
  <c r="R8" i="1"/>
  <c r="Q8" i="1"/>
  <c r="P8" i="1"/>
  <c r="K8" i="1"/>
  <c r="I8" i="1"/>
  <c r="M8" i="1" s="1"/>
  <c r="F8" i="1"/>
  <c r="D8" i="1"/>
  <c r="U7" i="1"/>
  <c r="T7" i="1"/>
  <c r="S7" i="1"/>
  <c r="R7" i="1"/>
  <c r="Q7" i="1"/>
  <c r="P7" i="1"/>
  <c r="K7" i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5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<sst xmlns="http://schemas.openxmlformats.org/spreadsheetml/2006/main" count="95" uniqueCount="64">
  <si>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12 декабря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</si>
  <si>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</si>
  <si>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</si>
  <si>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</si>
  <si>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</si>
  <si>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</si>
  <si>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</si>
  <si>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</si>
  <si>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</si>
  <si>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</si>
  <si>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</si>
  <si>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</si>
  <si>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</si>
  <si>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</si>
  <si>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</si>
  <si>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</si>
  <si>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</si>
  <si>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</si>
  <si>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</si>
  <si>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</si>
  <si>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</si>
  <si>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</si>
  <si>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</si>
  <si>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</si>
  <si>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</si>
  <si>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</si>
  <si>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</si>
  <si>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</si>
  <si>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</si>
  <si>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</si>
  <si>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</si>
  <si>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</si>
  <si>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</si>
  <si>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</si>
  <si>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</si>
  <si>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</si>
  <si>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</si>
  <si>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</si>
  <si>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</si>
  <si>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</si>
  <si>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</si>
  <si>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</si>
  <si>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</si>
  <si>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</si>
  <si>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</si>
  <si>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</si>
  <si>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</si>
  <si>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</si>
  <si>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</si>
  <si>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</si>
  <si>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</si>
  <si>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</si>
  <si>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</si>
  <si>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</si>
  <si>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</si>
  <si>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</si>
  <si>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7261гол)</t>
  </si>
  <si>
    <t>СП</t>
  </si>
  <si>
    <t>КФХ (2015 г -поголовье 1083 гол)</t>
  </si>
  <si>
    <t>КФХ</t>
  </si>
  <si>
    <t>ВСЕГО ПО РАЙОНУ (поголовье 2015 г -8347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</si>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</sst>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об (под посев 2017) (2)"/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ДЕКАБРЬ"/>
      <sheetName val="удоб (под посев 2017)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D31">
            <v>131.20000000000002</v>
          </cell>
          <cell r="F31">
            <v>1083</v>
          </cell>
          <cell r="G31">
            <v>131.00000000000003</v>
          </cell>
          <cell r="I31">
            <v>1237</v>
          </cell>
        </row>
      </sheetData>
      <sheetData sheetId="8">
        <row r="7">
          <cell r="D7">
            <v>37</v>
          </cell>
          <cell r="E7">
            <v>17</v>
          </cell>
          <cell r="M7">
            <v>1090</v>
          </cell>
          <cell r="N7">
            <v>277</v>
          </cell>
          <cell r="T7">
            <v>1098</v>
          </cell>
          <cell r="U7">
            <v>50</v>
          </cell>
        </row>
        <row r="8">
          <cell r="D8">
            <v>21</v>
          </cell>
          <cell r="M8">
            <v>538</v>
          </cell>
          <cell r="N8">
            <v>200</v>
          </cell>
          <cell r="T8">
            <v>536</v>
          </cell>
          <cell r="U8">
            <v>28</v>
          </cell>
        </row>
        <row r="9">
          <cell r="D9">
            <v>11</v>
          </cell>
          <cell r="E9">
            <v>3</v>
          </cell>
          <cell r="M9">
            <v>651</v>
          </cell>
          <cell r="N9">
            <v>211</v>
          </cell>
          <cell r="T9">
            <v>753</v>
          </cell>
          <cell r="U9">
            <v>10</v>
          </cell>
        </row>
        <row r="10">
          <cell r="D10">
            <v>6</v>
          </cell>
          <cell r="M10">
            <v>245</v>
          </cell>
          <cell r="N10">
            <v>73</v>
          </cell>
          <cell r="T10">
            <v>249</v>
          </cell>
          <cell r="U10">
            <v>10</v>
          </cell>
        </row>
        <row r="11">
          <cell r="D11">
            <v>13</v>
          </cell>
          <cell r="E11">
            <v>2</v>
          </cell>
          <cell r="N11">
            <v>223</v>
          </cell>
          <cell r="T11">
            <v>479</v>
          </cell>
          <cell r="U11">
            <v>15</v>
          </cell>
        </row>
        <row r="12">
          <cell r="D12">
            <v>16</v>
          </cell>
          <cell r="E12">
            <v>6</v>
          </cell>
          <cell r="M12">
            <v>303</v>
          </cell>
          <cell r="N12">
            <v>106</v>
          </cell>
          <cell r="T12">
            <v>294</v>
          </cell>
          <cell r="U12">
            <v>10</v>
          </cell>
        </row>
        <row r="13">
          <cell r="D13">
            <v>4</v>
          </cell>
          <cell r="M13">
            <v>206</v>
          </cell>
          <cell r="N13">
            <v>38</v>
          </cell>
          <cell r="T13">
            <v>221</v>
          </cell>
          <cell r="U13">
            <v>15</v>
          </cell>
        </row>
        <row r="14">
          <cell r="M14">
            <v>704</v>
          </cell>
          <cell r="N14">
            <v>280</v>
          </cell>
          <cell r="T14">
            <v>825</v>
          </cell>
          <cell r="U14">
            <v>0</v>
          </cell>
        </row>
        <row r="15">
          <cell r="D15">
            <v>10</v>
          </cell>
          <cell r="M15">
            <v>134</v>
          </cell>
          <cell r="N15">
            <v>37</v>
          </cell>
          <cell r="T15">
            <v>169</v>
          </cell>
          <cell r="U15">
            <v>7</v>
          </cell>
        </row>
        <row r="16">
          <cell r="M16">
            <v>259</v>
          </cell>
          <cell r="N16">
            <v>57</v>
          </cell>
          <cell r="T16">
            <v>362</v>
          </cell>
          <cell r="U16">
            <v>0</v>
          </cell>
        </row>
        <row r="17">
          <cell r="D17">
            <v>15</v>
          </cell>
          <cell r="M17">
            <v>442</v>
          </cell>
          <cell r="N17">
            <v>144</v>
          </cell>
          <cell r="T17">
            <v>393</v>
          </cell>
          <cell r="U17">
            <v>17</v>
          </cell>
        </row>
        <row r="18">
          <cell r="D18">
            <v>6</v>
          </cell>
          <cell r="E18">
            <v>3</v>
          </cell>
          <cell r="M18">
            <v>592</v>
          </cell>
          <cell r="N18">
            <v>201</v>
          </cell>
          <cell r="T18">
            <v>651</v>
          </cell>
          <cell r="U18">
            <v>10</v>
          </cell>
        </row>
        <row r="19">
          <cell r="D19">
            <v>2</v>
          </cell>
          <cell r="M19">
            <v>109</v>
          </cell>
          <cell r="N19">
            <v>55</v>
          </cell>
          <cell r="T19">
            <v>155</v>
          </cell>
          <cell r="U19">
            <v>0</v>
          </cell>
        </row>
        <row r="20">
          <cell r="M20">
            <v>205</v>
          </cell>
          <cell r="N20">
            <v>127</v>
          </cell>
          <cell r="T20">
            <v>228</v>
          </cell>
          <cell r="U20">
            <v>0</v>
          </cell>
        </row>
        <row r="21">
          <cell r="D21">
            <v>2</v>
          </cell>
          <cell r="M21">
            <v>69</v>
          </cell>
          <cell r="N21">
            <v>13</v>
          </cell>
          <cell r="T21">
            <v>100</v>
          </cell>
          <cell r="U21">
            <v>0</v>
          </cell>
        </row>
        <row r="22">
          <cell r="D22">
            <v>6</v>
          </cell>
          <cell r="E22">
            <v>1</v>
          </cell>
          <cell r="M22">
            <v>254</v>
          </cell>
          <cell r="N22">
            <v>45</v>
          </cell>
          <cell r="T22">
            <v>205</v>
          </cell>
          <cell r="U22">
            <v>2</v>
          </cell>
        </row>
        <row r="23">
          <cell r="D23">
            <v>4</v>
          </cell>
          <cell r="M23">
            <v>191</v>
          </cell>
          <cell r="N23">
            <v>0</v>
          </cell>
          <cell r="T23">
            <v>105</v>
          </cell>
          <cell r="U23">
            <v>2</v>
          </cell>
        </row>
        <row r="24">
          <cell r="M24">
            <v>69</v>
          </cell>
          <cell r="N24">
            <v>0</v>
          </cell>
          <cell r="T24">
            <v>41</v>
          </cell>
          <cell r="U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B16" sqref="B16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179.03</v>
      </c>
      <c r="D6" s="40">
        <f t="shared" ref="D6:D26" si="0">C6/G6*100</f>
        <v>14.919166666666667</v>
      </c>
      <c r="E6" s="41">
        <v>93</v>
      </c>
      <c r="F6" s="40">
        <f t="shared" ref="F6:F23" si="1">C6*E6/100</f>
        <v>166.49790000000002</v>
      </c>
      <c r="G6" s="42">
        <v>1200</v>
      </c>
      <c r="H6" s="43">
        <v>183.14</v>
      </c>
      <c r="I6" s="44">
        <f t="shared" ref="I6:I26" si="2">H6/L6*100</f>
        <v>14.889430894308941</v>
      </c>
      <c r="J6" s="45">
        <v>93.25</v>
      </c>
      <c r="K6" s="40">
        <f t="shared" ref="K6:K23" si="3">H6*J6/100</f>
        <v>170.77805000000001</v>
      </c>
      <c r="L6" s="42">
        <v>1230</v>
      </c>
      <c r="M6" s="46">
        <f>RANK(I6,I6:I23)</f>
        <v>7</v>
      </c>
      <c r="N6" s="47">
        <v>1200</v>
      </c>
      <c r="O6" s="48" t="s">
        <v>22</v>
      </c>
      <c r="P6" s="49">
        <f>[1]осем!M7</f>
        <v>1090</v>
      </c>
      <c r="Q6" s="49">
        <f>[1]осем!D7</f>
        <v>37</v>
      </c>
      <c r="R6" s="49">
        <f>[1]осем!N7</f>
        <v>277</v>
      </c>
      <c r="S6" s="49">
        <f>[1]осем!E7</f>
        <v>17</v>
      </c>
      <c r="T6" s="50">
        <f>[1]осем!T7</f>
        <v>1098</v>
      </c>
      <c r="U6" s="50">
        <f>[1]осем!U7</f>
        <v>50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75.400000000000006</v>
      </c>
      <c r="D7" s="40">
        <f t="shared" si="0"/>
        <v>11.689922480620156</v>
      </c>
      <c r="E7" s="41">
        <v>90</v>
      </c>
      <c r="F7" s="40">
        <f t="shared" si="1"/>
        <v>67.860000000000014</v>
      </c>
      <c r="G7" s="42">
        <v>645</v>
      </c>
      <c r="H7" s="43">
        <v>87.16</v>
      </c>
      <c r="I7" s="44">
        <f t="shared" si="2"/>
        <v>13.513178294573644</v>
      </c>
      <c r="J7" s="45">
        <v>89.67</v>
      </c>
      <c r="K7" s="40">
        <f t="shared" si="3"/>
        <v>78.156372000000005</v>
      </c>
      <c r="L7" s="42">
        <v>645</v>
      </c>
      <c r="M7" s="46">
        <f>RANK(I7,I6:I23)</f>
        <v>10</v>
      </c>
      <c r="N7" s="47">
        <v>430</v>
      </c>
      <c r="O7" s="48" t="s">
        <v>22</v>
      </c>
      <c r="P7" s="49">
        <f>[1]осем!M8</f>
        <v>538</v>
      </c>
      <c r="Q7" s="49">
        <f>[1]осем!D8</f>
        <v>21</v>
      </c>
      <c r="R7" s="49">
        <f>[1]осем!N8</f>
        <v>200</v>
      </c>
      <c r="S7" s="49">
        <f>[1]осем!E8</f>
        <v>0</v>
      </c>
      <c r="T7" s="50">
        <f>[1]осем!T8</f>
        <v>536</v>
      </c>
      <c r="U7" s="50">
        <f>[1]осем!U8</f>
        <v>28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133.30000000000001</v>
      </c>
      <c r="D8" s="40">
        <f t="shared" si="0"/>
        <v>16.662500000000001</v>
      </c>
      <c r="E8" s="41">
        <v>96</v>
      </c>
      <c r="F8" s="40">
        <f t="shared" si="1"/>
        <v>127.96800000000002</v>
      </c>
      <c r="G8" s="42">
        <v>800</v>
      </c>
      <c r="H8" s="43">
        <v>128</v>
      </c>
      <c r="I8" s="44">
        <f t="shared" si="2"/>
        <v>16</v>
      </c>
      <c r="J8" s="56">
        <v>96</v>
      </c>
      <c r="K8" s="40">
        <f t="shared" si="3"/>
        <v>122.88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f>[1]осем!M9</f>
        <v>651</v>
      </c>
      <c r="Q8" s="49">
        <f>[1]осем!D9</f>
        <v>11</v>
      </c>
      <c r="R8" s="49">
        <f>[1]осем!N9</f>
        <v>211</v>
      </c>
      <c r="S8" s="49">
        <f>[1]осем!E9</f>
        <v>3</v>
      </c>
      <c r="T8" s="50">
        <f>[1]осем!T9</f>
        <v>753</v>
      </c>
      <c r="U8" s="50">
        <f>[1]осем!U9</f>
        <v>10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34.32</v>
      </c>
      <c r="D9" s="40">
        <f t="shared" si="0"/>
        <v>13.458823529411765</v>
      </c>
      <c r="E9" s="41">
        <v>92</v>
      </c>
      <c r="F9" s="40">
        <f t="shared" si="1"/>
        <v>31.574400000000001</v>
      </c>
      <c r="G9" s="42">
        <v>255</v>
      </c>
      <c r="H9" s="43">
        <v>33.54</v>
      </c>
      <c r="I9" s="44">
        <f t="shared" si="2"/>
        <v>13.152941176470586</v>
      </c>
      <c r="J9" s="45">
        <v>92</v>
      </c>
      <c r="K9" s="40">
        <f t="shared" si="3"/>
        <v>30.8568</v>
      </c>
      <c r="L9" s="42">
        <v>255</v>
      </c>
      <c r="M9" s="46">
        <f>RANK(I9,I6:I23)</f>
        <v>13</v>
      </c>
      <c r="N9" s="61">
        <v>2015</v>
      </c>
      <c r="O9" s="48" t="s">
        <v>28</v>
      </c>
      <c r="P9" s="49">
        <f>[1]осем!M10</f>
        <v>245</v>
      </c>
      <c r="Q9" s="49">
        <f>[1]осем!D10</f>
        <v>6</v>
      </c>
      <c r="R9" s="49">
        <f>[1]осем!N10</f>
        <v>73</v>
      </c>
      <c r="S9" s="49">
        <f>[1]осем!E10</f>
        <v>0</v>
      </c>
      <c r="T9" s="50">
        <f>[1]осем!T10</f>
        <v>249</v>
      </c>
      <c r="U9" s="50">
        <f>[1]осем!U10</f>
        <v>10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67.05</v>
      </c>
      <c r="D10" s="40">
        <f t="shared" si="0"/>
        <v>14.899999999999999</v>
      </c>
      <c r="E10" s="41">
        <v>94</v>
      </c>
      <c r="F10" s="40">
        <f t="shared" si="1"/>
        <v>63.027000000000001</v>
      </c>
      <c r="G10" s="42">
        <v>450</v>
      </c>
      <c r="H10" s="43">
        <v>66.12</v>
      </c>
      <c r="I10" s="44">
        <f t="shared" si="2"/>
        <v>12.000000000000002</v>
      </c>
      <c r="J10" s="56">
        <v>91</v>
      </c>
      <c r="K10" s="40">
        <f t="shared" si="3"/>
        <v>60.169200000000004</v>
      </c>
      <c r="L10" s="42">
        <v>551</v>
      </c>
      <c r="M10" s="46">
        <f>RANK(I10,I6:I23)</f>
        <v>14</v>
      </c>
      <c r="N10" s="61">
        <v>2810</v>
      </c>
      <c r="O10" s="48" t="s">
        <v>30</v>
      </c>
      <c r="P10" s="49">
        <v>265</v>
      </c>
      <c r="Q10" s="49">
        <f>[1]осем!D11</f>
        <v>13</v>
      </c>
      <c r="R10" s="49">
        <f>[1]осем!N11</f>
        <v>223</v>
      </c>
      <c r="S10" s="49">
        <f>[1]осем!E11</f>
        <v>2</v>
      </c>
      <c r="T10" s="50">
        <f>[1]осем!T11</f>
        <v>479</v>
      </c>
      <c r="U10" s="50">
        <f>[1]осем!U11</f>
        <v>15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55.2</v>
      </c>
      <c r="D11" s="40">
        <f t="shared" si="0"/>
        <v>16.984615384615385</v>
      </c>
      <c r="E11" s="41">
        <v>96.3</v>
      </c>
      <c r="F11" s="40">
        <f t="shared" si="1"/>
        <v>53.157600000000002</v>
      </c>
      <c r="G11" s="42">
        <v>325</v>
      </c>
      <c r="H11" s="43">
        <v>52.3</v>
      </c>
      <c r="I11" s="44">
        <f t="shared" si="2"/>
        <v>14.608938547486034</v>
      </c>
      <c r="J11" s="45">
        <v>88</v>
      </c>
      <c r="K11" s="40">
        <f t="shared" si="3"/>
        <v>46.023999999999994</v>
      </c>
      <c r="L11" s="42">
        <v>358</v>
      </c>
      <c r="M11" s="46">
        <f>RANK(I11,I6:I23)</f>
        <v>8</v>
      </c>
      <c r="N11" s="47">
        <v>366</v>
      </c>
      <c r="O11" s="48" t="s">
        <v>23</v>
      </c>
      <c r="P11" s="49">
        <f>[1]осем!M12</f>
        <v>303</v>
      </c>
      <c r="Q11" s="49">
        <f>[1]осем!D12</f>
        <v>16</v>
      </c>
      <c r="R11" s="49">
        <f>[1]осем!N12</f>
        <v>106</v>
      </c>
      <c r="S11" s="49">
        <f>[1]осем!E12</f>
        <v>6</v>
      </c>
      <c r="T11" s="50">
        <f>[1]осем!T12</f>
        <v>294</v>
      </c>
      <c r="U11" s="50">
        <f>[1]осем!U12</f>
        <v>10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38.200000000000003</v>
      </c>
      <c r="D12" s="40">
        <f t="shared" si="0"/>
        <v>17.28506787330317</v>
      </c>
      <c r="E12" s="41">
        <v>94</v>
      </c>
      <c r="F12" s="40">
        <f t="shared" si="1"/>
        <v>35.908000000000001</v>
      </c>
      <c r="G12" s="42">
        <v>221</v>
      </c>
      <c r="H12" s="43">
        <v>43.2</v>
      </c>
      <c r="I12" s="44">
        <f t="shared" si="2"/>
        <v>18.000000000000004</v>
      </c>
      <c r="J12" s="56">
        <v>98.5</v>
      </c>
      <c r="K12" s="40">
        <f t="shared" si="3"/>
        <v>42.552000000000007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f>[1]осем!M13</f>
        <v>206</v>
      </c>
      <c r="Q12" s="49">
        <f>[1]осем!D13</f>
        <v>4</v>
      </c>
      <c r="R12" s="49">
        <f>[1]осем!N13</f>
        <v>38</v>
      </c>
      <c r="S12" s="49">
        <f>[1]осем!E13</f>
        <v>0</v>
      </c>
      <c r="T12" s="50">
        <f>[1]осем!T13</f>
        <v>221</v>
      </c>
      <c r="U12" s="50">
        <f>[1]осем!U13</f>
        <v>15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104.28</v>
      </c>
      <c r="D13" s="40">
        <f t="shared" si="0"/>
        <v>14.897142857142857</v>
      </c>
      <c r="E13" s="41">
        <v>99</v>
      </c>
      <c r="F13" s="40">
        <f t="shared" si="1"/>
        <v>103.23719999999999</v>
      </c>
      <c r="G13" s="42">
        <v>700</v>
      </c>
      <c r="H13" s="43">
        <v>111.22</v>
      </c>
      <c r="I13" s="44">
        <f t="shared" si="2"/>
        <v>15.88857142857143</v>
      </c>
      <c r="J13" s="56">
        <v>96</v>
      </c>
      <c r="K13" s="40">
        <f t="shared" si="3"/>
        <v>106.77119999999999</v>
      </c>
      <c r="L13" s="42">
        <v>700</v>
      </c>
      <c r="M13" s="46">
        <f>RANK(I13,I6:I23)</f>
        <v>4</v>
      </c>
      <c r="N13" s="61">
        <v>2337</v>
      </c>
      <c r="O13" s="48" t="s">
        <v>36</v>
      </c>
      <c r="P13" s="49">
        <f>[1]осем!M14</f>
        <v>704</v>
      </c>
      <c r="Q13" s="49">
        <f>[1]осем!D14</f>
        <v>0</v>
      </c>
      <c r="R13" s="49">
        <f>[1]осем!N14</f>
        <v>280</v>
      </c>
      <c r="S13" s="49">
        <f>[1]осем!E14</f>
        <v>0</v>
      </c>
      <c r="T13" s="50">
        <f>[1]осем!T14</f>
        <v>825</v>
      </c>
      <c r="U13" s="50">
        <f>[1]осем!U14</f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31.5</v>
      </c>
      <c r="D14" s="40">
        <f t="shared" si="0"/>
        <v>10.86206896551724</v>
      </c>
      <c r="E14" s="41">
        <v>88</v>
      </c>
      <c r="F14" s="40">
        <f t="shared" si="1"/>
        <v>27.72</v>
      </c>
      <c r="G14" s="42">
        <v>290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15</v>
      </c>
      <c r="N14" s="47">
        <v>324</v>
      </c>
      <c r="O14" s="62" t="s">
        <v>38</v>
      </c>
      <c r="P14" s="49">
        <f>[1]осем!M15</f>
        <v>134</v>
      </c>
      <c r="Q14" s="49">
        <f>[1]осем!D15</f>
        <v>10</v>
      </c>
      <c r="R14" s="49">
        <f>[1]осем!N15</f>
        <v>37</v>
      </c>
      <c r="S14" s="49">
        <f>[1]осем!E15</f>
        <v>0</v>
      </c>
      <c r="T14" s="50">
        <f>[1]осем!T15</f>
        <v>169</v>
      </c>
      <c r="U14" s="50">
        <f>[1]осем!U15</f>
        <v>7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47</v>
      </c>
      <c r="I15" s="44">
        <f t="shared" si="2"/>
        <v>15.409836065573771</v>
      </c>
      <c r="J15" s="56">
        <v>93</v>
      </c>
      <c r="K15" s="40">
        <f t="shared" si="3"/>
        <v>43.71</v>
      </c>
      <c r="L15" s="42">
        <v>305</v>
      </c>
      <c r="M15" s="46">
        <f>RANK(I15,I6:I23)</f>
        <v>5</v>
      </c>
      <c r="N15" s="47">
        <v>1090</v>
      </c>
      <c r="O15" s="48" t="s">
        <v>30</v>
      </c>
      <c r="P15" s="49">
        <f>[1]осем!M16</f>
        <v>259</v>
      </c>
      <c r="Q15" s="49">
        <f>[1]осем!D16</f>
        <v>0</v>
      </c>
      <c r="R15" s="49">
        <f>[1]осем!N16</f>
        <v>57</v>
      </c>
      <c r="S15" s="49">
        <f>[1]осем!E16</f>
        <v>0</v>
      </c>
      <c r="T15" s="50">
        <f>[1]осем!T16</f>
        <v>362</v>
      </c>
      <c r="U15" s="50">
        <f>[1]осем!U16</f>
        <v>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61.95</v>
      </c>
      <c r="D16" s="40">
        <f t="shared" si="0"/>
        <v>13.467391304347826</v>
      </c>
      <c r="E16" s="41">
        <v>95</v>
      </c>
      <c r="F16" s="40">
        <f t="shared" si="1"/>
        <v>58.852499999999999</v>
      </c>
      <c r="G16" s="42">
        <v>460</v>
      </c>
      <c r="H16" s="43">
        <v>58.65</v>
      </c>
      <c r="I16" s="44">
        <f t="shared" si="2"/>
        <v>13.421052631578947</v>
      </c>
      <c r="J16" s="56">
        <v>95</v>
      </c>
      <c r="K16" s="40">
        <f t="shared" si="3"/>
        <v>55.717500000000001</v>
      </c>
      <c r="L16" s="42">
        <v>437</v>
      </c>
      <c r="M16" s="46">
        <f>RANK(I16,I6:I23)</f>
        <v>11</v>
      </c>
      <c r="N16" s="47">
        <v>570</v>
      </c>
      <c r="O16" s="62" t="s">
        <v>44</v>
      </c>
      <c r="P16" s="49">
        <f>[1]осем!M17</f>
        <v>442</v>
      </c>
      <c r="Q16" s="49">
        <f>[1]осем!D17</f>
        <v>15</v>
      </c>
      <c r="R16" s="49">
        <f>[1]осем!N17</f>
        <v>144</v>
      </c>
      <c r="S16" s="49">
        <f>[1]осем!E17</f>
        <v>0</v>
      </c>
      <c r="T16" s="50">
        <f>[1]осем!T17</f>
        <v>393</v>
      </c>
      <c r="U16" s="50">
        <f>[1]осем!U17</f>
        <v>17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101.79</v>
      </c>
      <c r="D17" s="40">
        <f t="shared" si="0"/>
        <v>17.400000000000002</v>
      </c>
      <c r="E17" s="41">
        <v>90</v>
      </c>
      <c r="F17" s="40">
        <f t="shared" si="1"/>
        <v>91.611000000000004</v>
      </c>
      <c r="G17" s="42">
        <v>585</v>
      </c>
      <c r="H17" s="43">
        <v>104.37</v>
      </c>
      <c r="I17" s="44">
        <f t="shared" si="2"/>
        <v>16.307812500000001</v>
      </c>
      <c r="J17" s="56">
        <v>93</v>
      </c>
      <c r="K17" s="40">
        <f t="shared" si="3"/>
        <v>97.064099999999996</v>
      </c>
      <c r="L17" s="42">
        <v>640</v>
      </c>
      <c r="M17" s="46">
        <f>RANK(I17,I6:I23)</f>
        <v>2</v>
      </c>
      <c r="N17" s="61">
        <v>1914</v>
      </c>
      <c r="O17" s="48" t="s">
        <v>46</v>
      </c>
      <c r="P17" s="49">
        <f>[1]осем!M18</f>
        <v>592</v>
      </c>
      <c r="Q17" s="49">
        <f>[1]осем!D18</f>
        <v>6</v>
      </c>
      <c r="R17" s="49">
        <f>[1]осем!N18</f>
        <v>201</v>
      </c>
      <c r="S17" s="49">
        <f>[1]осем!E18</f>
        <v>3</v>
      </c>
      <c r="T17" s="50">
        <f>[1]осем!T18</f>
        <v>651</v>
      </c>
      <c r="U17" s="50">
        <f>[1]осем!U18</f>
        <v>10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15.6</v>
      </c>
      <c r="D18" s="40">
        <f t="shared" si="0"/>
        <v>13</v>
      </c>
      <c r="E18" s="41">
        <v>88</v>
      </c>
      <c r="F18" s="40">
        <f t="shared" si="1"/>
        <v>13.728</v>
      </c>
      <c r="G18" s="42">
        <v>120</v>
      </c>
      <c r="H18" s="43">
        <v>19.7</v>
      </c>
      <c r="I18" s="44">
        <f t="shared" si="2"/>
        <v>15.153846153846153</v>
      </c>
      <c r="J18" s="56">
        <v>89</v>
      </c>
      <c r="K18" s="40">
        <f t="shared" si="3"/>
        <v>17.533000000000001</v>
      </c>
      <c r="L18" s="42">
        <v>130</v>
      </c>
      <c r="M18" s="46">
        <f>RANK(I18,I6:I23)</f>
        <v>6</v>
      </c>
      <c r="N18" s="47">
        <v>142</v>
      </c>
      <c r="O18" s="48" t="s">
        <v>23</v>
      </c>
      <c r="P18" s="49">
        <f>[1]осем!M19</f>
        <v>109</v>
      </c>
      <c r="Q18" s="49">
        <f>[1]осем!D19</f>
        <v>2</v>
      </c>
      <c r="R18" s="49">
        <f>[1]осем!N19</f>
        <v>55</v>
      </c>
      <c r="S18" s="49">
        <f>[1]осем!E19</f>
        <v>0</v>
      </c>
      <c r="T18" s="50">
        <f>[1]осем!T19</f>
        <v>155</v>
      </c>
      <c r="U18" s="50">
        <f>[1]осем!U19</f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38.299999999999997</v>
      </c>
      <c r="D19" s="40">
        <f t="shared" si="0"/>
        <v>13.116438356164384</v>
      </c>
      <c r="E19" s="41">
        <v>95</v>
      </c>
      <c r="F19" s="40">
        <f t="shared" si="1"/>
        <v>36.384999999999998</v>
      </c>
      <c r="G19" s="42">
        <v>292</v>
      </c>
      <c r="H19" s="43">
        <v>26.9</v>
      </c>
      <c r="I19" s="44">
        <f t="shared" si="2"/>
        <v>8.966666666666665</v>
      </c>
      <c r="J19" s="56">
        <v>93</v>
      </c>
      <c r="K19" s="40">
        <f t="shared" si="3"/>
        <v>25.016999999999999</v>
      </c>
      <c r="L19" s="42">
        <v>300</v>
      </c>
      <c r="M19" s="46">
        <f>RANK(I19,I6:I23)</f>
        <v>17</v>
      </c>
      <c r="N19" s="47"/>
      <c r="O19" s="48"/>
      <c r="P19" s="49">
        <f>[1]осем!M20</f>
        <v>205</v>
      </c>
      <c r="Q19" s="49">
        <f>[1]осем!D20</f>
        <v>0</v>
      </c>
      <c r="R19" s="49">
        <f>[1]осем!N20</f>
        <v>127</v>
      </c>
      <c r="S19" s="49">
        <f>[1]осем!E20</f>
        <v>0</v>
      </c>
      <c r="T19" s="50">
        <f>[1]осем!T20</f>
        <v>228</v>
      </c>
      <c r="U19" s="50">
        <f>[1]осем!U20</f>
        <v>0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12</v>
      </c>
      <c r="D20" s="40">
        <f t="shared" si="0"/>
        <v>8.8888888888888893</v>
      </c>
      <c r="E20" s="41">
        <v>90</v>
      </c>
      <c r="F20" s="40">
        <f t="shared" si="1"/>
        <v>10.8</v>
      </c>
      <c r="G20" s="42">
        <v>135</v>
      </c>
      <c r="H20" s="43">
        <v>11.5</v>
      </c>
      <c r="I20" s="44">
        <f t="shared" si="2"/>
        <v>7.9861111111111107</v>
      </c>
      <c r="J20" s="56">
        <v>90</v>
      </c>
      <c r="K20" s="40">
        <f t="shared" si="3"/>
        <v>10.35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f>[1]осем!M21</f>
        <v>69</v>
      </c>
      <c r="Q20" s="49">
        <f>[1]осем!D21</f>
        <v>2</v>
      </c>
      <c r="R20" s="49">
        <f>[1]осем!N21</f>
        <v>13</v>
      </c>
      <c r="S20" s="49">
        <f>[1]осем!E21</f>
        <v>0</v>
      </c>
      <c r="T20" s="50">
        <f>[1]осем!T21</f>
        <v>100</v>
      </c>
      <c r="U20" s="50">
        <f>[1]осем!U21</f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12.977941176470587</v>
      </c>
      <c r="E21" s="41">
        <v>81</v>
      </c>
      <c r="F21" s="40">
        <f t="shared" si="1"/>
        <v>28.592999999999996</v>
      </c>
      <c r="G21" s="42">
        <v>272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12</v>
      </c>
      <c r="N21" s="47">
        <v>246</v>
      </c>
      <c r="O21" s="48" t="s">
        <v>52</v>
      </c>
      <c r="P21" s="49">
        <f>[1]осем!M22</f>
        <v>254</v>
      </c>
      <c r="Q21" s="49">
        <f>[1]осем!D22</f>
        <v>6</v>
      </c>
      <c r="R21" s="49">
        <f>[1]осем!N22</f>
        <v>45</v>
      </c>
      <c r="S21" s="49">
        <f>[1]осем!E22</f>
        <v>1</v>
      </c>
      <c r="T21" s="50">
        <f>[1]осем!T22</f>
        <v>205</v>
      </c>
      <c r="U21" s="50">
        <f>[1]осем!U22</f>
        <v>2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12.8</v>
      </c>
      <c r="D22" s="40">
        <f t="shared" si="0"/>
        <v>12.075471698113208</v>
      </c>
      <c r="E22" s="41">
        <v>90</v>
      </c>
      <c r="F22" s="40">
        <f t="shared" si="1"/>
        <v>11.52</v>
      </c>
      <c r="G22" s="42">
        <v>106</v>
      </c>
      <c r="H22" s="43">
        <v>14.72</v>
      </c>
      <c r="I22" s="44">
        <f t="shared" si="2"/>
        <v>14.019047619047619</v>
      </c>
      <c r="J22" s="56">
        <v>90</v>
      </c>
      <c r="K22" s="40">
        <f t="shared" si="3"/>
        <v>13.247999999999999</v>
      </c>
      <c r="L22" s="42">
        <v>105</v>
      </c>
      <c r="M22" s="46">
        <f>RANK(I22,I6:I23)</f>
        <v>9</v>
      </c>
      <c r="N22" s="47">
        <v>45</v>
      </c>
      <c r="O22" s="62" t="s">
        <v>38</v>
      </c>
      <c r="P22" s="49">
        <f>[1]осем!M23</f>
        <v>191</v>
      </c>
      <c r="Q22" s="49">
        <f>[1]осем!D23</f>
        <v>4</v>
      </c>
      <c r="R22" s="49">
        <f>[1]осем!N23</f>
        <v>0</v>
      </c>
      <c r="S22" s="49">
        <f>[1]осем!E23</f>
        <v>0</v>
      </c>
      <c r="T22" s="50">
        <f>[1]осем!T23</f>
        <v>105</v>
      </c>
      <c r="U22" s="50">
        <f>[1]осем!U23</f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9.5</v>
      </c>
      <c r="D23" s="40">
        <f t="shared" si="0"/>
        <v>9.0476190476190474</v>
      </c>
      <c r="E23" s="41">
        <v>94</v>
      </c>
      <c r="F23" s="40">
        <f t="shared" si="1"/>
        <v>8.93</v>
      </c>
      <c r="G23" s="42">
        <v>105</v>
      </c>
      <c r="H23" s="43">
        <v>9.1</v>
      </c>
      <c r="I23" s="44">
        <f t="shared" si="2"/>
        <v>11.374999999999998</v>
      </c>
      <c r="J23" s="56">
        <v>94</v>
      </c>
      <c r="K23" s="40">
        <f t="shared" si="3"/>
        <v>8.5540000000000003</v>
      </c>
      <c r="L23" s="42">
        <v>80</v>
      </c>
      <c r="M23" s="46">
        <f>RANK(I23,I6:I23)</f>
        <v>16</v>
      </c>
      <c r="N23" s="47">
        <v>158</v>
      </c>
      <c r="O23" s="48" t="s">
        <v>38</v>
      </c>
      <c r="P23" s="49">
        <f>[1]осем!M24</f>
        <v>69</v>
      </c>
      <c r="Q23" s="49">
        <f>[1]осем!D24</f>
        <v>0</v>
      </c>
      <c r="R23" s="49">
        <f>[1]осем!N24</f>
        <v>0</v>
      </c>
      <c r="S23" s="49">
        <f>[1]осем!E24</f>
        <v>0</v>
      </c>
      <c r="T23" s="50">
        <f>[1]осем!T24</f>
        <v>41</v>
      </c>
      <c r="U23" s="50">
        <f>[1]осем!U24</f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1045.52</v>
      </c>
      <c r="D24" s="40">
        <f t="shared" si="0"/>
        <v>14.399118578708167</v>
      </c>
      <c r="E24" s="41">
        <f>F24/C24*100</f>
        <v>93.252123345320982</v>
      </c>
      <c r="F24" s="40">
        <f>SUM(F6:F23)</f>
        <v>974.9695999999999</v>
      </c>
      <c r="G24" s="65">
        <f>SUM(G6:G23)</f>
        <v>7261</v>
      </c>
      <c r="H24" s="44">
        <f>SUM(H6:H23)</f>
        <v>1059.6200000000001</v>
      </c>
      <c r="I24" s="44">
        <f t="shared" si="2"/>
        <v>14.280592991913748</v>
      </c>
      <c r="J24" s="45">
        <f>K24/H24*100</f>
        <v>93.08820350691758</v>
      </c>
      <c r="K24" s="40">
        <f>SUM(K6:K23)</f>
        <v>986.38122200000009</v>
      </c>
      <c r="L24" s="66">
        <f>SUM(L6:L23)</f>
        <v>7420</v>
      </c>
      <c r="M24" s="37"/>
      <c r="N24" s="67">
        <f>SUM(N6:N23)</f>
        <v>15207</v>
      </c>
      <c r="O24" s="68"/>
      <c r="P24" s="49">
        <f t="shared" ref="P24:W24" si="4">SUM(P6:P23)</f>
        <v>6326</v>
      </c>
      <c r="Q24" s="49">
        <f t="shared" si="4"/>
        <v>153</v>
      </c>
      <c r="R24" s="49">
        <f t="shared" si="4"/>
        <v>2087</v>
      </c>
      <c r="S24" s="49">
        <f t="shared" si="4"/>
        <v>32</v>
      </c>
      <c r="T24" s="49">
        <f t="shared" si="4"/>
        <v>6864</v>
      </c>
      <c r="U24" s="49">
        <f t="shared" si="4"/>
        <v>176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7261</v>
      </c>
      <c r="AG24" s="69">
        <f>L24</f>
        <v>7420</v>
      </c>
    </row>
    <row r="25" spans="1:33" ht="34.799999999999997" customHeight="1" x14ac:dyDescent="0.35">
      <c r="A25" s="37"/>
      <c r="B25" s="70" t="s">
        <v>58</v>
      </c>
      <c r="C25" s="64">
        <f>[1]КФХ!D31</f>
        <v>131.20000000000002</v>
      </c>
      <c r="D25" s="40">
        <f t="shared" si="0"/>
        <v>12.114496768236382</v>
      </c>
      <c r="E25" s="71"/>
      <c r="F25" s="71"/>
      <c r="G25" s="72">
        <f>[1]КФХ!F31</f>
        <v>1083</v>
      </c>
      <c r="H25" s="73">
        <f>[1]КФХ!G31</f>
        <v>131.00000000000003</v>
      </c>
      <c r="I25" s="44">
        <f t="shared" si="2"/>
        <v>10.590137429264351</v>
      </c>
      <c r="J25" s="74"/>
      <c r="K25" s="74"/>
      <c r="L25" s="75">
        <f>[1]КФХ!I31</f>
        <v>1237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[1]КФХ!F31</f>
        <v>1083</v>
      </c>
      <c r="W25" s="37">
        <f>[1]КФХ!I31</f>
        <v>1237</v>
      </c>
      <c r="Y25" t="s">
        <v>59</v>
      </c>
      <c r="AF25" s="69">
        <f>[1]КФХ!F31</f>
        <v>1083</v>
      </c>
      <c r="AG25">
        <f>[1]КФХ!I31</f>
        <v>1237</v>
      </c>
    </row>
    <row r="26" spans="1:33" ht="33.75" customHeight="1" x14ac:dyDescent="0.35">
      <c r="A26" s="37"/>
      <c r="B26" s="79" t="s">
        <v>60</v>
      </c>
      <c r="C26" s="64">
        <f>SUM(C24:C25)</f>
        <v>1176.72</v>
      </c>
      <c r="D26" s="40">
        <f t="shared" si="0"/>
        <v>14.102588686481305</v>
      </c>
      <c r="E26" s="71"/>
      <c r="F26" s="71"/>
      <c r="G26" s="72">
        <f>SUM(G24:G25)</f>
        <v>8344</v>
      </c>
      <c r="H26" s="44">
        <f>SUM(H24:H25)</f>
        <v>1190.6200000000001</v>
      </c>
      <c r="I26" s="44">
        <f t="shared" si="2"/>
        <v>13.753263255169228</v>
      </c>
      <c r="J26" s="74"/>
      <c r="K26" s="74"/>
      <c r="L26" s="80">
        <f>SUM(L24:L25)</f>
        <v>8657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8359</v>
      </c>
      <c r="W26" s="37">
        <f>SUM(W24:W25)</f>
        <v>8587</v>
      </c>
      <c r="Y26" t="s">
        <v>61</v>
      </c>
      <c r="AF26" s="69"/>
      <c r="AG26">
        <v>2023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8344</v>
      </c>
      <c r="AG27" s="86">
        <f>SUM(AG24:AG26)</f>
        <v>10680</v>
      </c>
    </row>
    <row r="28" spans="1:33" x14ac:dyDescent="0.35">
      <c r="V28" s="37">
        <f>SUM(V26:V27)</f>
        <v>10494</v>
      </c>
      <c r="W28" s="37">
        <f>SUM(W26:W27)</f>
        <v>10662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2016-12-12T04:47:38Z</dcterms:created>
  <dcterms:modified xsi:type="dcterms:W3CDTF">2016-12-12T04:47:49Z</dcterms:modified>
</cp:coreProperties>
</file>